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awppl-my.sharepoint.com/personal/joanna_pilipczuk_grupawp_pl/Documents/Dokumenty/AP Dokumenty/Sprawozdania/2025_03_Konsolidacja/FINAL/"/>
    </mc:Choice>
  </mc:AlternateContent>
  <xr:revisionPtr revIDLastSave="1" documentId="8_{2547FAE5-A62E-4CE6-A8A3-22BC52DDEA47}" xr6:coauthVersionLast="47" xr6:coauthVersionMax="47" xr10:uidLastSave="{9B0D515E-050E-404D-BD0D-6A35EA1E4610}"/>
  <bookViews>
    <workbookView xWindow="-120" yWindow="-120" windowWidth="29040" windowHeight="15720" xr2:uid="{D360736A-C45F-44E7-B3DB-DB621C74C294}"/>
  </bookViews>
  <sheets>
    <sheet name="P&amp;L YTD_new" sheetId="10" r:id="rId1"/>
    <sheet name="P&amp;L QRT_new" sheetId="11" r:id="rId2"/>
    <sheet name="BS " sheetId="12" r:id="rId3"/>
    <sheet name="CF YTD " sheetId="17" r:id="rId4"/>
    <sheet name="CF QRT" sheetId="18" r:id="rId5"/>
  </sheets>
  <definedNames>
    <definedName name="\">#REF!</definedName>
    <definedName name="\ab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\ab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\ab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\ab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\ab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\ab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" localSheetId="2" hidden="1">#REF!</definedName>
    <definedName name="__" localSheetId="4" hidden="1">#REF!</definedName>
    <definedName name="__" localSheetId="3" hidden="1">#REF!</definedName>
    <definedName name="__" localSheetId="1" hidden="1">#REF!</definedName>
    <definedName name="__" localSheetId="0" hidden="1">#REF!</definedName>
    <definedName name="__" hidden="1">#REF!</definedName>
    <definedName name="____" localSheetId="2" hidden="1">#REF!</definedName>
    <definedName name="____" localSheetId="4" hidden="1">#REF!</definedName>
    <definedName name="____" localSheetId="3" hidden="1">#REF!</definedName>
    <definedName name="____" localSheetId="1" hidden="1">#REF!</definedName>
    <definedName name="____" localSheetId="0" hidden="1">#REF!</definedName>
    <definedName name="____" hidden="1">#REF!</definedName>
    <definedName name="_____" localSheetId="2" hidden="1">#REF!</definedName>
    <definedName name="_____" localSheetId="4" hidden="1">#REF!</definedName>
    <definedName name="_____" localSheetId="3" hidden="1">#REF!</definedName>
    <definedName name="_____" localSheetId="1" hidden="1">#REF!</definedName>
    <definedName name="_____" localSheetId="0" hidden="1">#REF!</definedName>
    <definedName name="_____" hidden="1">#REF!</definedName>
    <definedName name="_________r" localSheetId="2" hidden="1">{#N/A,#N/A,FALSE,"F-01";#N/A,#N/A,FALSE,"F-01";#N/A,#N/A,FALSE,"F-01"}</definedName>
    <definedName name="_________r" localSheetId="4" hidden="1">{#N/A,#N/A,FALSE,"F-01";#N/A,#N/A,FALSE,"F-01";#N/A,#N/A,FALSE,"F-01"}</definedName>
    <definedName name="_________r" localSheetId="3" hidden="1">{#N/A,#N/A,FALSE,"F-01";#N/A,#N/A,FALSE,"F-01";#N/A,#N/A,FALSE,"F-01"}</definedName>
    <definedName name="_________r" localSheetId="1" hidden="1">{#N/A,#N/A,FALSE,"F-01";#N/A,#N/A,FALSE,"F-01";#N/A,#N/A,FALSE,"F-01"}</definedName>
    <definedName name="_________r" localSheetId="0" hidden="1">{#N/A,#N/A,FALSE,"F-01";#N/A,#N/A,FALSE,"F-01";#N/A,#N/A,FALSE,"F-01"}</definedName>
    <definedName name="_________r" hidden="1">{#N/A,#N/A,FALSE,"F-01";#N/A,#N/A,FALSE,"F-01";#N/A,#N/A,FALSE,"F-01"}</definedName>
    <definedName name="________r" localSheetId="2" hidden="1">{#N/A,#N/A,FALSE,"F-01";#N/A,#N/A,FALSE,"F-01";#N/A,#N/A,FALSE,"F-01"}</definedName>
    <definedName name="________r" localSheetId="4" hidden="1">{#N/A,#N/A,FALSE,"F-01";#N/A,#N/A,FALSE,"F-01";#N/A,#N/A,FALSE,"F-01"}</definedName>
    <definedName name="________r" localSheetId="3" hidden="1">{#N/A,#N/A,FALSE,"F-01";#N/A,#N/A,FALSE,"F-01";#N/A,#N/A,FALSE,"F-01"}</definedName>
    <definedName name="________r" localSheetId="1" hidden="1">{#N/A,#N/A,FALSE,"F-01";#N/A,#N/A,FALSE,"F-01";#N/A,#N/A,FALSE,"F-01"}</definedName>
    <definedName name="________r" localSheetId="0" hidden="1">{#N/A,#N/A,FALSE,"F-01";#N/A,#N/A,FALSE,"F-01";#N/A,#N/A,FALSE,"F-01"}</definedName>
    <definedName name="________r" hidden="1">{#N/A,#N/A,FALSE,"F-01";#N/A,#N/A,FALSE,"F-01";#N/A,#N/A,FALSE,"F-01"}</definedName>
    <definedName name="_______r" localSheetId="2" hidden="1">{#N/A,#N/A,FALSE,"F-01";#N/A,#N/A,FALSE,"F-01";#N/A,#N/A,FALSE,"F-01"}</definedName>
    <definedName name="_______r" localSheetId="4" hidden="1">{#N/A,#N/A,FALSE,"F-01";#N/A,#N/A,FALSE,"F-01";#N/A,#N/A,FALSE,"F-01"}</definedName>
    <definedName name="_______r" localSheetId="3" hidden="1">{#N/A,#N/A,FALSE,"F-01";#N/A,#N/A,FALSE,"F-01";#N/A,#N/A,FALSE,"F-01"}</definedName>
    <definedName name="_______r" localSheetId="1" hidden="1">{#N/A,#N/A,FALSE,"F-01";#N/A,#N/A,FALSE,"F-01";#N/A,#N/A,FALSE,"F-01"}</definedName>
    <definedName name="_______r" localSheetId="0" hidden="1">{#N/A,#N/A,FALSE,"F-01";#N/A,#N/A,FALSE,"F-01";#N/A,#N/A,FALSE,"F-01"}</definedName>
    <definedName name="_______r" hidden="1">{#N/A,#N/A,FALSE,"F-01";#N/A,#N/A,FALSE,"F-01";#N/A,#N/A,FALSE,"F-01"}</definedName>
    <definedName name="______r" localSheetId="2" hidden="1">{#N/A,#N/A,FALSE,"F-01";#N/A,#N/A,FALSE,"F-01";#N/A,#N/A,FALSE,"F-01"}</definedName>
    <definedName name="______r" localSheetId="4" hidden="1">{#N/A,#N/A,FALSE,"F-01";#N/A,#N/A,FALSE,"F-01";#N/A,#N/A,FALSE,"F-01"}</definedName>
    <definedName name="______r" localSheetId="3" hidden="1">{#N/A,#N/A,FALSE,"F-01";#N/A,#N/A,FALSE,"F-01";#N/A,#N/A,FALSE,"F-01"}</definedName>
    <definedName name="______r" localSheetId="1" hidden="1">{#N/A,#N/A,FALSE,"F-01";#N/A,#N/A,FALSE,"F-01";#N/A,#N/A,FALSE,"F-01"}</definedName>
    <definedName name="______r" localSheetId="0" hidden="1">{#N/A,#N/A,FALSE,"F-01";#N/A,#N/A,FALSE,"F-01";#N/A,#N/A,FALSE,"F-01"}</definedName>
    <definedName name="______r" hidden="1">{#N/A,#N/A,FALSE,"F-01";#N/A,#N/A,FALSE,"F-01";#N/A,#N/A,FALSE,"F-01"}</definedName>
    <definedName name="_____r" localSheetId="2" hidden="1">{#N/A,#N/A,FALSE,"F-01";#N/A,#N/A,FALSE,"F-01";#N/A,#N/A,FALSE,"F-01"}</definedName>
    <definedName name="_____r" localSheetId="4" hidden="1">{#N/A,#N/A,FALSE,"F-01";#N/A,#N/A,FALSE,"F-01";#N/A,#N/A,FALSE,"F-01"}</definedName>
    <definedName name="_____r" localSheetId="3" hidden="1">{#N/A,#N/A,FALSE,"F-01";#N/A,#N/A,FALSE,"F-01";#N/A,#N/A,FALSE,"F-01"}</definedName>
    <definedName name="_____r" localSheetId="1" hidden="1">{#N/A,#N/A,FALSE,"F-01";#N/A,#N/A,FALSE,"F-01";#N/A,#N/A,FALSE,"F-01"}</definedName>
    <definedName name="_____r" localSheetId="0" hidden="1">{#N/A,#N/A,FALSE,"F-01";#N/A,#N/A,FALSE,"F-01";#N/A,#N/A,FALSE,"F-01"}</definedName>
    <definedName name="_____r" hidden="1">{#N/A,#N/A,FALSE,"F-01";#N/A,#N/A,FALSE,"F-01";#N/A,#N/A,FALSE,"F-01"}</definedName>
    <definedName name="____r" localSheetId="2" hidden="1">{#N/A,#N/A,FALSE,"F-01";#N/A,#N/A,FALSE,"F-01";#N/A,#N/A,FALSE,"F-01"}</definedName>
    <definedName name="____r" localSheetId="4" hidden="1">{#N/A,#N/A,FALSE,"F-01";#N/A,#N/A,FALSE,"F-01";#N/A,#N/A,FALSE,"F-01"}</definedName>
    <definedName name="____r" localSheetId="3" hidden="1">{#N/A,#N/A,FALSE,"F-01";#N/A,#N/A,FALSE,"F-01";#N/A,#N/A,FALSE,"F-01"}</definedName>
    <definedName name="____r" localSheetId="1" hidden="1">{#N/A,#N/A,FALSE,"F-01";#N/A,#N/A,FALSE,"F-01";#N/A,#N/A,FALSE,"F-01"}</definedName>
    <definedName name="____r" localSheetId="0" hidden="1">{#N/A,#N/A,FALSE,"F-01";#N/A,#N/A,FALSE,"F-01";#N/A,#N/A,FALSE,"F-01"}</definedName>
    <definedName name="____r" hidden="1">{#N/A,#N/A,FALSE,"F-01";#N/A,#N/A,FALSE,"F-01";#N/A,#N/A,FALSE,"F-01"}</definedName>
    <definedName name="___r" localSheetId="2" hidden="1">{#N/A,#N/A,FALSE,"F-01";#N/A,#N/A,FALSE,"F-01";#N/A,#N/A,FALSE,"F-01"}</definedName>
    <definedName name="___r" localSheetId="4" hidden="1">{#N/A,#N/A,FALSE,"F-01";#N/A,#N/A,FALSE,"F-01";#N/A,#N/A,FALSE,"F-01"}</definedName>
    <definedName name="___r" localSheetId="3" hidden="1">{#N/A,#N/A,FALSE,"F-01";#N/A,#N/A,FALSE,"F-01";#N/A,#N/A,FALSE,"F-01"}</definedName>
    <definedName name="___r" localSheetId="1" hidden="1">{#N/A,#N/A,FALSE,"F-01";#N/A,#N/A,FALSE,"F-01";#N/A,#N/A,FALSE,"F-01"}</definedName>
    <definedName name="___r" localSheetId="0" hidden="1">{#N/A,#N/A,FALSE,"F-01";#N/A,#N/A,FALSE,"F-01";#N/A,#N/A,FALSE,"F-01"}</definedName>
    <definedName name="___r" hidden="1">{#N/A,#N/A,FALSE,"F-01";#N/A,#N/A,FALSE,"F-01";#N/A,#N/A,FALSE,"F-01"}</definedName>
    <definedName name="___SBU2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_SBU2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_SBU2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_SBU2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_SBU2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_SBU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1__123Graph_ACHART_1" hidden="1">#REF!</definedName>
    <definedName name="__123Graph_A" localSheetId="2" hidden="1">#REF!</definedName>
    <definedName name="__123Graph_A" localSheetId="4" hidden="1">#REF!</definedName>
    <definedName name="__123Graph_A" localSheetId="3" hidden="1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ACURRENT" localSheetId="2" hidden="1">#REF!</definedName>
    <definedName name="__123Graph_ACURRENT" localSheetId="4" hidden="1">#REF!</definedName>
    <definedName name="__123Graph_ACURRENT" localSheetId="3" hidden="1">#REF!</definedName>
    <definedName name="__123Graph_ACURRENT" localSheetId="1" hidden="1">#REF!</definedName>
    <definedName name="__123Graph_ACURRENT" localSheetId="0" hidden="1">#REF!</definedName>
    <definedName name="__123Graph_ACURRENT" hidden="1">#REF!</definedName>
    <definedName name="__123Graph_AGRAPH1" localSheetId="2" hidden="1">#REF!</definedName>
    <definedName name="__123Graph_AGRAPH1" localSheetId="4" hidden="1">#REF!</definedName>
    <definedName name="__123Graph_AGRAPH1" localSheetId="3" hidden="1">#REF!</definedName>
    <definedName name="__123Graph_AGRAPH1" localSheetId="1" hidden="1">#REF!</definedName>
    <definedName name="__123Graph_AGRAPH1" localSheetId="0" hidden="1">#REF!</definedName>
    <definedName name="__123Graph_AGRAPH1" hidden="1">#REF!</definedName>
    <definedName name="__123Graph_ALF" localSheetId="2" hidden="1">#REF!</definedName>
    <definedName name="__123Graph_ALF" localSheetId="4" hidden="1">#REF!</definedName>
    <definedName name="__123Graph_ALF" localSheetId="3" hidden="1">#REF!</definedName>
    <definedName name="__123Graph_ALF" localSheetId="1" hidden="1">#REF!</definedName>
    <definedName name="__123Graph_ALF" localSheetId="0" hidden="1">#REF!</definedName>
    <definedName name="__123Graph_ALF" hidden="1">#REF!</definedName>
    <definedName name="__123Graph_APOT" localSheetId="2" hidden="1">#REF!</definedName>
    <definedName name="__123Graph_APOT" localSheetId="4" hidden="1">#REF!</definedName>
    <definedName name="__123Graph_APOT" localSheetId="3" hidden="1">#REF!</definedName>
    <definedName name="__123Graph_APOT" localSheetId="1" hidden="1">#REF!</definedName>
    <definedName name="__123Graph_APOT" localSheetId="0" hidden="1">#REF!</definedName>
    <definedName name="__123Graph_APOT" hidden="1">#REF!</definedName>
    <definedName name="__123Graph_AURE" localSheetId="2" hidden="1">#REF!</definedName>
    <definedName name="__123Graph_AURE" localSheetId="4" hidden="1">#REF!</definedName>
    <definedName name="__123Graph_AURE" localSheetId="3" hidden="1">#REF!</definedName>
    <definedName name="__123Graph_AURE" localSheetId="1" hidden="1">#REF!</definedName>
    <definedName name="__123Graph_AURE" localSheetId="0" hidden="1">#REF!</definedName>
    <definedName name="__123Graph_AURE" hidden="1">#REF!</definedName>
    <definedName name="__123Graph_B" localSheetId="2" hidden="1">#REF!</definedName>
    <definedName name="__123Graph_B" localSheetId="4" hidden="1">#REF!</definedName>
    <definedName name="__123Graph_B" localSheetId="3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BCURRENT" localSheetId="2" hidden="1">#REF!</definedName>
    <definedName name="__123Graph_BCURRENT" localSheetId="4" hidden="1">#REF!</definedName>
    <definedName name="__123Graph_BCURRENT" localSheetId="3" hidden="1">#REF!</definedName>
    <definedName name="__123Graph_BCURRENT" localSheetId="1" hidden="1">#REF!</definedName>
    <definedName name="__123Graph_BCURRENT" localSheetId="0" hidden="1">#REF!</definedName>
    <definedName name="__123Graph_BCURRENT" hidden="1">#REF!</definedName>
    <definedName name="__123Graph_BGRAPH1" localSheetId="2" hidden="1">#REF!</definedName>
    <definedName name="__123Graph_BGRAPH1" localSheetId="4" hidden="1">#REF!</definedName>
    <definedName name="__123Graph_BGRAPH1" localSheetId="3" hidden="1">#REF!</definedName>
    <definedName name="__123Graph_BGRAPH1" localSheetId="1" hidden="1">#REF!</definedName>
    <definedName name="__123Graph_BGRAPH1" localSheetId="0" hidden="1">#REF!</definedName>
    <definedName name="__123Graph_BGRAPH1" hidden="1">#REF!</definedName>
    <definedName name="__123Graph_BLF" localSheetId="2" hidden="1">#REF!</definedName>
    <definedName name="__123Graph_BLF" localSheetId="4" hidden="1">#REF!</definedName>
    <definedName name="__123Graph_BLF" localSheetId="3" hidden="1">#REF!</definedName>
    <definedName name="__123Graph_BLF" localSheetId="1" hidden="1">#REF!</definedName>
    <definedName name="__123Graph_BLF" localSheetId="0" hidden="1">#REF!</definedName>
    <definedName name="__123Graph_BLF" hidden="1">#REF!</definedName>
    <definedName name="__123Graph_BPOT" localSheetId="2" hidden="1">#REF!</definedName>
    <definedName name="__123Graph_BPOT" localSheetId="4" hidden="1">#REF!</definedName>
    <definedName name="__123Graph_BPOT" localSheetId="3" hidden="1">#REF!</definedName>
    <definedName name="__123Graph_BPOT" localSheetId="1" hidden="1">#REF!</definedName>
    <definedName name="__123Graph_BPOT" localSheetId="0" hidden="1">#REF!</definedName>
    <definedName name="__123Graph_BPOT" hidden="1">#REF!</definedName>
    <definedName name="__123Graph_BURE" localSheetId="2" hidden="1">#REF!</definedName>
    <definedName name="__123Graph_BURE" localSheetId="4" hidden="1">#REF!</definedName>
    <definedName name="__123Graph_BURE" localSheetId="3" hidden="1">#REF!</definedName>
    <definedName name="__123Graph_BURE" localSheetId="1" hidden="1">#REF!</definedName>
    <definedName name="__123Graph_BURE" localSheetId="0" hidden="1">#REF!</definedName>
    <definedName name="__123Graph_BURE" hidden="1">#REF!</definedName>
    <definedName name="__123Graph_C" localSheetId="2" hidden="1">#REF!</definedName>
    <definedName name="__123Graph_C" localSheetId="4" hidden="1">#REF!</definedName>
    <definedName name="__123Graph_C" localSheetId="3" hidden="1">#REF!</definedName>
    <definedName name="__123Graph_C" localSheetId="1" hidden="1">#REF!</definedName>
    <definedName name="__123Graph_C" localSheetId="0" hidden="1">#REF!</definedName>
    <definedName name="__123Graph_C" hidden="1">#REF!</definedName>
    <definedName name="__123Graph_CLF" localSheetId="2" hidden="1">#REF!</definedName>
    <definedName name="__123Graph_CLF" localSheetId="4" hidden="1">#REF!</definedName>
    <definedName name="__123Graph_CLF" localSheetId="3" hidden="1">#REF!</definedName>
    <definedName name="__123Graph_CLF" localSheetId="1" hidden="1">#REF!</definedName>
    <definedName name="__123Graph_CLF" localSheetId="0" hidden="1">#REF!</definedName>
    <definedName name="__123Graph_CLF" hidden="1">#REF!</definedName>
    <definedName name="__123Graph_CPOT" localSheetId="2" hidden="1">#REF!</definedName>
    <definedName name="__123Graph_CPOT" localSheetId="4" hidden="1">#REF!</definedName>
    <definedName name="__123Graph_CPOT" localSheetId="3" hidden="1">#REF!</definedName>
    <definedName name="__123Graph_CPOT" localSheetId="1" hidden="1">#REF!</definedName>
    <definedName name="__123Graph_CPOT" localSheetId="0" hidden="1">#REF!</definedName>
    <definedName name="__123Graph_CPOT" hidden="1">#REF!</definedName>
    <definedName name="__123Graph_CURE" localSheetId="2" hidden="1">#REF!</definedName>
    <definedName name="__123Graph_CURE" localSheetId="4" hidden="1">#REF!</definedName>
    <definedName name="__123Graph_CURE" localSheetId="3" hidden="1">#REF!</definedName>
    <definedName name="__123Graph_CURE" localSheetId="1" hidden="1">#REF!</definedName>
    <definedName name="__123Graph_CURE" localSheetId="0" hidden="1">#REF!</definedName>
    <definedName name="__123Graph_CURE" hidden="1">#REF!</definedName>
    <definedName name="__123Graph_D" localSheetId="2" hidden="1">#REF!</definedName>
    <definedName name="__123Graph_D" localSheetId="4" hidden="1">#REF!</definedName>
    <definedName name="__123Graph_D" localSheetId="3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E" localSheetId="2" hidden="1">#REF!</definedName>
    <definedName name="__123Graph_E" localSheetId="4" hidden="1">#REF!</definedName>
    <definedName name="__123Graph_E" localSheetId="3" hidden="1">#REF!</definedName>
    <definedName name="__123Graph_E" localSheetId="1" hidden="1">#REF!</definedName>
    <definedName name="__123Graph_E" localSheetId="0" hidden="1">#REF!</definedName>
    <definedName name="__123Graph_E" hidden="1">#REF!</definedName>
    <definedName name="__123Graph_X" localSheetId="2" hidden="1">#REF!</definedName>
    <definedName name="__123Graph_X" localSheetId="4" hidden="1">#REF!</definedName>
    <definedName name="__123Graph_X" localSheetId="3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_123Graph_XCURRENT" localSheetId="2" hidden="1">#REF!</definedName>
    <definedName name="__123Graph_XCURRENT" localSheetId="4" hidden="1">#REF!</definedName>
    <definedName name="__123Graph_XCURRENT" localSheetId="3" hidden="1">#REF!</definedName>
    <definedName name="__123Graph_XCURRENT" localSheetId="1" hidden="1">#REF!</definedName>
    <definedName name="__123Graph_XCURRENT" localSheetId="0" hidden="1">#REF!</definedName>
    <definedName name="__123Graph_XCURRENT" hidden="1">#REF!</definedName>
    <definedName name="__123Graph_XGRAPH1" localSheetId="2" hidden="1">#REF!</definedName>
    <definedName name="__123Graph_XGRAPH1" localSheetId="4" hidden="1">#REF!</definedName>
    <definedName name="__123Graph_XGRAPH1" localSheetId="3" hidden="1">#REF!</definedName>
    <definedName name="__123Graph_XGRAPH1" localSheetId="1" hidden="1">#REF!</definedName>
    <definedName name="__123Graph_XGRAPH1" localSheetId="0" hidden="1">#REF!</definedName>
    <definedName name="__123Graph_XGRAPH1" hidden="1">#REF!</definedName>
    <definedName name="__123Graph_XLF" localSheetId="2" hidden="1">#REF!</definedName>
    <definedName name="__123Graph_XLF" localSheetId="4" hidden="1">#REF!</definedName>
    <definedName name="__123Graph_XLF" localSheetId="3" hidden="1">#REF!</definedName>
    <definedName name="__123Graph_XLF" localSheetId="1" hidden="1">#REF!</definedName>
    <definedName name="__123Graph_XLF" localSheetId="0" hidden="1">#REF!</definedName>
    <definedName name="__123Graph_XLF" hidden="1">#REF!</definedName>
    <definedName name="__123Graph_XPOT" localSheetId="2" hidden="1">#REF!</definedName>
    <definedName name="__123Graph_XPOT" localSheetId="4" hidden="1">#REF!</definedName>
    <definedName name="__123Graph_XPOT" localSheetId="3" hidden="1">#REF!</definedName>
    <definedName name="__123Graph_XPOT" localSheetId="1" hidden="1">#REF!</definedName>
    <definedName name="__123Graph_XPOT" localSheetId="0" hidden="1">#REF!</definedName>
    <definedName name="__123Graph_XPOT" hidden="1">#REF!</definedName>
    <definedName name="__123Graph_XURE" localSheetId="2" hidden="1">#REF!</definedName>
    <definedName name="__123Graph_XURE" localSheetId="4" hidden="1">#REF!</definedName>
    <definedName name="__123Graph_XURE" localSheetId="3" hidden="1">#REF!</definedName>
    <definedName name="__123Graph_XURE" localSheetId="1" hidden="1">#REF!</definedName>
    <definedName name="__123Graph_XURE" localSheetId="0" hidden="1">#REF!</definedName>
    <definedName name="__123Graph_XURE" hidden="1">#REF!</definedName>
    <definedName name="__2__123Graph_ACHART_2" localSheetId="2" hidden="1">#REF!</definedName>
    <definedName name="__2__123Graph_ACHART_2" localSheetId="4" hidden="1">#REF!</definedName>
    <definedName name="__2__123Graph_ACHART_2" localSheetId="3" hidden="1">#REF!</definedName>
    <definedName name="__2__123Graph_ACHART_2" localSheetId="1" hidden="1">#REF!</definedName>
    <definedName name="__2__123Graph_ACHART_2" localSheetId="0" hidden="1">#REF!</definedName>
    <definedName name="__2__123Graph_ACHART_2" hidden="1">#REF!</definedName>
    <definedName name="__2__123Graph_XCHART_1" hidden="1">#REF!</definedName>
    <definedName name="__3__123Graph_ACHART_3" hidden="1">#REF!</definedName>
    <definedName name="__as1" localSheetId="2" hidden="1">{"FCB_ALL",#N/A,FALSE,"FCB"}</definedName>
    <definedName name="__as1" localSheetId="4" hidden="1">{"FCB_ALL",#N/A,FALSE,"FCB"}</definedName>
    <definedName name="__as1" localSheetId="3" hidden="1">{"FCB_ALL",#N/A,FALSE,"FCB"}</definedName>
    <definedName name="__as1" localSheetId="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2" hidden="1">{"FCB_ALL",#N/A,FALSE,"FCB"}</definedName>
    <definedName name="__AS2" localSheetId="4" hidden="1">{"FCB_ALL",#N/A,FALSE,"FCB"}</definedName>
    <definedName name="__AS2" localSheetId="3" hidden="1">{"FCB_ALL",#N/A,FALSE,"FCB"}</definedName>
    <definedName name="__AS2" localSheetId="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2" hidden="1">{"FCB_ALL",#N/A,FALSE,"FCB"}</definedName>
    <definedName name="__as3" localSheetId="4" hidden="1">{"FCB_ALL",#N/A,FALSE,"FCB"}</definedName>
    <definedName name="__as3" localSheetId="3" hidden="1">{"FCB_ALL",#N/A,FALSE,"FCB"}</definedName>
    <definedName name="__as3" localSheetId="1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2" hidden="1">{"FCB_ALL",#N/A,FALSE,"FCB"}</definedName>
    <definedName name="__AS4" localSheetId="4" hidden="1">{"FCB_ALL",#N/A,FALSE,"FCB"}</definedName>
    <definedName name="__AS4" localSheetId="3" hidden="1">{"FCB_ALL",#N/A,FALSE,"FCB"}</definedName>
    <definedName name="__AS4" localSheetId="1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2" hidden="1">{"FCB_ALL",#N/A,FALSE,"FCB"}</definedName>
    <definedName name="__as6" localSheetId="4" hidden="1">{"FCB_ALL",#N/A,FALSE,"FCB"}</definedName>
    <definedName name="__as6" localSheetId="3" hidden="1">{"FCB_ALL",#N/A,FALSE,"FCB"}</definedName>
    <definedName name="__as6" localSheetId="1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2" hidden="1">{"FCB_ALL",#N/A,FALSE,"FCB"}</definedName>
    <definedName name="__AS7" localSheetId="4" hidden="1">{"FCB_ALL",#N/A,FALSE,"FCB"}</definedName>
    <definedName name="__AS7" localSheetId="3" hidden="1">{"FCB_ALL",#N/A,FALSE,"FCB"}</definedName>
    <definedName name="__AS7" localSheetId="1" hidden="1">{"FCB_ALL",#N/A,FALSE,"FCB"}</definedName>
    <definedName name="__AS7" localSheetId="0" hidden="1">{"FCB_ALL",#N/A,FALSE,"FCB"}</definedName>
    <definedName name="__AS7" hidden="1">{"FCB_ALL",#N/A,FALSE,"FCB"}</definedName>
    <definedName name="__bookmark_1">#REF!</definedName>
    <definedName name="__FDS_HYPERLINK_TOGGLE_STATE__" hidden="1">"ON"</definedName>
    <definedName name="__FDS_UNIQUE_RANGE_ID_GENERATOR_COUNTER" hidden="1">47</definedName>
    <definedName name="__IntlFixup" hidden="1">TRUE</definedName>
    <definedName name="__IntlFixupTable" hidden="1">#REF!</definedName>
    <definedName name="__k" hidden="1">#REF!</definedName>
    <definedName name="__Key1" localSheetId="2" hidden="1">#REF!</definedName>
    <definedName name="__Key1" localSheetId="4" hidden="1">#REF!</definedName>
    <definedName name="__Key1" localSheetId="3" hidden="1">#REF!</definedName>
    <definedName name="__Key1" localSheetId="1" hidden="1">#REF!</definedName>
    <definedName name="__Key1" localSheetId="0" hidden="1">#REF!</definedName>
    <definedName name="__Key1" hidden="1">#REF!</definedName>
    <definedName name="__nov30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nov30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nov30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nov30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nov30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nov3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r" localSheetId="2" hidden="1">{#N/A,#N/A,FALSE,"F-01";#N/A,#N/A,FALSE,"F-01";#N/A,#N/A,FALSE,"F-01"}</definedName>
    <definedName name="__r" localSheetId="4" hidden="1">{#N/A,#N/A,FALSE,"F-01";#N/A,#N/A,FALSE,"F-01";#N/A,#N/A,FALSE,"F-01"}</definedName>
    <definedName name="__r" localSheetId="3" hidden="1">{#N/A,#N/A,FALSE,"F-01";#N/A,#N/A,FALSE,"F-01";#N/A,#N/A,FALSE,"F-01"}</definedName>
    <definedName name="__r" localSheetId="1" hidden="1">{#N/A,#N/A,FALSE,"F-01";#N/A,#N/A,FALSE,"F-01";#N/A,#N/A,FALSE,"F-01"}</definedName>
    <definedName name="__r" localSheetId="0" hidden="1">{#N/A,#N/A,FALSE,"F-01";#N/A,#N/A,FALSE,"F-01";#N/A,#N/A,FALSE,"F-01"}</definedName>
    <definedName name="__r" hidden="1">{#N/A,#N/A,FALSE,"F-01";#N/A,#N/A,FALSE,"F-01";#N/A,#N/A,FALSE,"F-01"}</definedName>
    <definedName name="_1__123Graph_ACHART_1" localSheetId="2" hidden="1">#REF!</definedName>
    <definedName name="_1__123Graph_ACHART_1" localSheetId="4" hidden="1">#REF!</definedName>
    <definedName name="_1__123Graph_ACHART_1" localSheetId="3" hidden="1">#REF!</definedName>
    <definedName name="_1__123Graph_ACHART_1" localSheetId="1" hidden="1">#REF!</definedName>
    <definedName name="_1__123Graph_ACHART_1" localSheetId="0" hidden="1">#REF!</definedName>
    <definedName name="_1__123Graph_ACHART_1" hidden="1">#REF!</definedName>
    <definedName name="_1__123Graph_ACHART_9" localSheetId="2" hidden="1">#REF!</definedName>
    <definedName name="_1__123Graph_ACHART_9" localSheetId="4" hidden="1">#REF!</definedName>
    <definedName name="_1__123Graph_ACHART_9" localSheetId="3" hidden="1">#REF!</definedName>
    <definedName name="_1__123Graph_ACHART_9" localSheetId="1" hidden="1">#REF!</definedName>
    <definedName name="_1__123Graph_ACHART_9" localSheetId="0" hidden="1">#REF!</definedName>
    <definedName name="_1__123Graph_ACHART_9" hidden="1">#REF!</definedName>
    <definedName name="_1__FDSAUDITLINK__" localSheetId="2" hidden="1">{"fdsup://directions/FAT Viewer?action=UPDATE&amp;creator=factset&amp;DYN_ARGS=TRUE&amp;DOC_NAME=FAT:FQL_AUDITING_CLIENT_TEMPLATE.FAT&amp;display_string=Audit&amp;VAR:KEY=GNWNOBGXIR&amp;VAR:QUERY=RkZfRU5UUlBSX1ZBTF9FQklUREFfT1BFUihDQUwsTk9XKQ==&amp;WINDOW=FIRST_POPUP&amp;HEIGHT=450&amp;WIDTH=","450&amp;START_MAXIMIZED=FALSE&amp;VAR:CALENDAR=US&amp;VAR:SYMBOL=DIN&amp;VAR:INDEX=0"}</definedName>
    <definedName name="_1__FDSAUDITLINK__" localSheetId="4" hidden="1">{"fdsup://directions/FAT Viewer?action=UPDATE&amp;creator=factset&amp;DYN_ARGS=TRUE&amp;DOC_NAME=FAT:FQL_AUDITING_CLIENT_TEMPLATE.FAT&amp;display_string=Audit&amp;VAR:KEY=GNWNOBGXIR&amp;VAR:QUERY=RkZfRU5UUlBSX1ZBTF9FQklUREFfT1BFUihDQUwsTk9XKQ==&amp;WINDOW=FIRST_POPUP&amp;HEIGHT=450&amp;WIDTH=","450&amp;START_MAXIMIZED=FALSE&amp;VAR:CALENDAR=US&amp;VAR:SYMBOL=DIN&amp;VAR:INDEX=0"}</definedName>
    <definedName name="_1__FDSAUDITLINK__" localSheetId="3" hidden="1">{"fdsup://directions/FAT Viewer?action=UPDATE&amp;creator=factset&amp;DYN_ARGS=TRUE&amp;DOC_NAME=FAT:FQL_AUDITING_CLIENT_TEMPLATE.FAT&amp;display_string=Audit&amp;VAR:KEY=GNWNOBGXIR&amp;VAR:QUERY=RkZfRU5UUlBSX1ZBTF9FQklUREFfT1BFUihDQUwsTk9XKQ==&amp;WINDOW=FIRST_POPUP&amp;HEIGHT=450&amp;WIDTH=","450&amp;START_MAXIMIZED=FALSE&amp;VAR:CALENDAR=US&amp;VAR:SYMBOL=DIN&amp;VAR:INDEX=0"}</definedName>
    <definedName name="_1__FDSAUDITLINK__" localSheetId="1" hidden="1">{"fdsup://directions/FAT Viewer?action=UPDATE&amp;creator=factset&amp;DYN_ARGS=TRUE&amp;DOC_NAME=FAT:FQL_AUDITING_CLIENT_TEMPLATE.FAT&amp;display_string=Audit&amp;VAR:KEY=GNWNOBGXIR&amp;VAR:QUERY=RkZfRU5UUlBSX1ZBTF9FQklUREFfT1BFUihDQUwsTk9XKQ==&amp;WINDOW=FIRST_POPUP&amp;HEIGHT=450&amp;WIDTH=","450&amp;START_MAXIMIZED=FALSE&amp;VAR:CALENDAR=US&amp;VAR:SYMBOL=DIN&amp;VAR:INDEX=0"}</definedName>
    <definedName name="_1__FDSAUDITLINK__" localSheetId="0" hidden="1">{"fdsup://directions/FAT Viewer?action=UPDATE&amp;creator=factset&amp;DYN_ARGS=TRUE&amp;DOC_NAME=FAT:FQL_AUDITING_CLIENT_TEMPLATE.FAT&amp;display_string=Audit&amp;VAR:KEY=GNWNOBGXIR&amp;VAR:QUERY=RkZfRU5UUlBSX1ZBTF9FQklUREFfT1BFUihDQUwsTk9XKQ==&amp;WINDOW=FIRST_POPUP&amp;HEIGHT=450&amp;WIDTH=","450&amp;START_MAXIMIZED=FALSE&amp;VAR:CALENDAR=US&amp;VAR:SYMBOL=DIN&amp;VAR:INDEX=0"}</definedName>
    <definedName name="_1__FDSAUDITLINK__" hidden="1">{"fdsup://directions/FAT Viewer?action=UPDATE&amp;creator=factset&amp;DYN_ARGS=TRUE&amp;DOC_NAME=FAT:FQL_AUDITING_CLIENT_TEMPLATE.FAT&amp;display_string=Audit&amp;VAR:KEY=GNWNOBGXIR&amp;VAR:QUERY=RkZfRU5UUlBSX1ZBTF9FQklUREFfT1BFUihDQUwsTk9XKQ==&amp;WINDOW=FIRST_POPUP&amp;HEIGHT=450&amp;WIDTH=","450&amp;START_MAXIMIZED=FALSE&amp;VAR:CALENDAR=US&amp;VAR:SYMBOL=DIN&amp;VAR:INDEX=0"}</definedName>
    <definedName name="_10__123Graph_CCHART_2" hidden="1">#REF!</definedName>
    <definedName name="_10__123Graph_DCHART_1" hidden="1">#REF!</definedName>
    <definedName name="_10__FDSAUDITLINK__" localSheetId="2" hidden="1">{"fdsup://directions/FAT Viewer?action=UPDATE&amp;creator=factset&amp;DYN_ARGS=TRUE&amp;DOC_NAME=FAT:FQL_AUDITING_CLIENT_TEMPLATE.FAT&amp;display_string=Audit&amp;VAR:KEY=NOBMZCREHC&amp;VAR:QUERY=RkZfRU5UUlBSX1ZBTF9FQklUREFfT1BFUihBTk4sNDA1NDMp&amp;WINDOW=FIRST_POPUP&amp;HEIGHT=450&amp;WIDTH=","450&amp;START_MAXIMIZED=FALSE&amp;VAR:CALENDAR=US&amp;VAR:SYMBOL=YUM&amp;VAR:INDEX=0"}</definedName>
    <definedName name="_10__FDSAUDITLINK__" localSheetId="4" hidden="1">{"fdsup://directions/FAT Viewer?action=UPDATE&amp;creator=factset&amp;DYN_ARGS=TRUE&amp;DOC_NAME=FAT:FQL_AUDITING_CLIENT_TEMPLATE.FAT&amp;display_string=Audit&amp;VAR:KEY=NOBMZCREHC&amp;VAR:QUERY=RkZfRU5UUlBSX1ZBTF9FQklUREFfT1BFUihBTk4sNDA1NDMp&amp;WINDOW=FIRST_POPUP&amp;HEIGHT=450&amp;WIDTH=","450&amp;START_MAXIMIZED=FALSE&amp;VAR:CALENDAR=US&amp;VAR:SYMBOL=YUM&amp;VAR:INDEX=0"}</definedName>
    <definedName name="_10__FDSAUDITLINK__" localSheetId="3" hidden="1">{"fdsup://directions/FAT Viewer?action=UPDATE&amp;creator=factset&amp;DYN_ARGS=TRUE&amp;DOC_NAME=FAT:FQL_AUDITING_CLIENT_TEMPLATE.FAT&amp;display_string=Audit&amp;VAR:KEY=NOBMZCREHC&amp;VAR:QUERY=RkZfRU5UUlBSX1ZBTF9FQklUREFfT1BFUihBTk4sNDA1NDMp&amp;WINDOW=FIRST_POPUP&amp;HEIGHT=450&amp;WIDTH=","450&amp;START_MAXIMIZED=FALSE&amp;VAR:CALENDAR=US&amp;VAR:SYMBOL=YUM&amp;VAR:INDEX=0"}</definedName>
    <definedName name="_10__FDSAUDITLINK__" localSheetId="1" hidden="1">{"fdsup://directions/FAT Viewer?action=UPDATE&amp;creator=factset&amp;DYN_ARGS=TRUE&amp;DOC_NAME=FAT:FQL_AUDITING_CLIENT_TEMPLATE.FAT&amp;display_string=Audit&amp;VAR:KEY=NOBMZCREHC&amp;VAR:QUERY=RkZfRU5UUlBSX1ZBTF9FQklUREFfT1BFUihBTk4sNDA1NDMp&amp;WINDOW=FIRST_POPUP&amp;HEIGHT=450&amp;WIDTH=","450&amp;START_MAXIMIZED=FALSE&amp;VAR:CALENDAR=US&amp;VAR:SYMBOL=YUM&amp;VAR:INDEX=0"}</definedName>
    <definedName name="_10__FDSAUDITLINK__" localSheetId="0" hidden="1">{"fdsup://directions/FAT Viewer?action=UPDATE&amp;creator=factset&amp;DYN_ARGS=TRUE&amp;DOC_NAME=FAT:FQL_AUDITING_CLIENT_TEMPLATE.FAT&amp;display_string=Audit&amp;VAR:KEY=NOBMZCREHC&amp;VAR:QUERY=RkZfRU5UUlBSX1ZBTF9FQklUREFfT1BFUihBTk4sNDA1NDMp&amp;WINDOW=FIRST_POPUP&amp;HEIGHT=450&amp;WIDTH=","450&amp;START_MAXIMIZED=FALSE&amp;VAR:CALENDAR=US&amp;VAR:SYMBOL=YUM&amp;VAR:INDEX=0"}</definedName>
    <definedName name="_10__FDSAUDITLINK__" hidden="1">{"fdsup://directions/FAT Viewer?action=UPDATE&amp;creator=factset&amp;DYN_ARGS=TRUE&amp;DOC_NAME=FAT:FQL_AUDITING_CLIENT_TEMPLATE.FAT&amp;display_string=Audit&amp;VAR:KEY=NOBMZCREHC&amp;VAR:QUERY=RkZfRU5UUlBSX1ZBTF9FQklUREFfT1BFUihBTk4sNDA1NDMp&amp;WINDOW=FIRST_POPUP&amp;HEIGHT=450&amp;WIDTH=","450&amp;START_MAXIMIZED=FALSE&amp;VAR:CALENDAR=US&amp;VAR:SYMBOL=YUM&amp;VAR:INDEX=0"}</definedName>
    <definedName name="_10_0_0Cwvu.GREY_A" localSheetId="2" hidden="1">#REF!</definedName>
    <definedName name="_10_0_0Cwvu.GREY_A" localSheetId="4" hidden="1">#REF!</definedName>
    <definedName name="_10_0_0Cwvu.GREY_A" localSheetId="3" hidden="1">#REF!</definedName>
    <definedName name="_10_0_0Cwvu.GREY_A" localSheetId="1" hidden="1">#REF!</definedName>
    <definedName name="_10_0_0Cwvu.GREY_A" localSheetId="0" hidden="1">#REF!</definedName>
    <definedName name="_10_0_0Cwvu.GREY_A" hidden="1">#REF!</definedName>
    <definedName name="_10_AChart" hidden="1">#REF!</definedName>
    <definedName name="_100__FDSAUDITLINK__" localSheetId="2" hidden="1">{"fdsup://directions/FAT Viewer?action=UPDATE&amp;creator=factset&amp;DYN_ARGS=TRUE&amp;DOC_NAME=FAT:FQL_AUDITING_CLIENT_TEMPLATE.FAT&amp;display_string=Audit&amp;VAR:KEY=YZYLMLADUR&amp;VAR:QUERY=RkZfU0FMRVMoTFRNLDQwOTk5KQ==&amp;WINDOW=FIRST_POPUP&amp;HEIGHT=450&amp;WIDTH=450&amp;START_MAXIMIZED=","FALSE&amp;VAR:CALENDAR=US&amp;VAR:SYMBOL=MCD&amp;VAR:INDEX=0"}</definedName>
    <definedName name="_100__FDSAUDITLINK__" localSheetId="4" hidden="1">{"fdsup://directions/FAT Viewer?action=UPDATE&amp;creator=factset&amp;DYN_ARGS=TRUE&amp;DOC_NAME=FAT:FQL_AUDITING_CLIENT_TEMPLATE.FAT&amp;display_string=Audit&amp;VAR:KEY=YZYLMLADUR&amp;VAR:QUERY=RkZfU0FMRVMoTFRNLDQwOTk5KQ==&amp;WINDOW=FIRST_POPUP&amp;HEIGHT=450&amp;WIDTH=450&amp;START_MAXIMIZED=","FALSE&amp;VAR:CALENDAR=US&amp;VAR:SYMBOL=MCD&amp;VAR:INDEX=0"}</definedName>
    <definedName name="_100__FDSAUDITLINK__" localSheetId="3" hidden="1">{"fdsup://directions/FAT Viewer?action=UPDATE&amp;creator=factset&amp;DYN_ARGS=TRUE&amp;DOC_NAME=FAT:FQL_AUDITING_CLIENT_TEMPLATE.FAT&amp;display_string=Audit&amp;VAR:KEY=YZYLMLADUR&amp;VAR:QUERY=RkZfU0FMRVMoTFRNLDQwOTk5KQ==&amp;WINDOW=FIRST_POPUP&amp;HEIGHT=450&amp;WIDTH=450&amp;START_MAXIMIZED=","FALSE&amp;VAR:CALENDAR=US&amp;VAR:SYMBOL=MCD&amp;VAR:INDEX=0"}</definedName>
    <definedName name="_100__FDSAUDITLINK__" localSheetId="1" hidden="1">{"fdsup://directions/FAT Viewer?action=UPDATE&amp;creator=factset&amp;DYN_ARGS=TRUE&amp;DOC_NAME=FAT:FQL_AUDITING_CLIENT_TEMPLATE.FAT&amp;display_string=Audit&amp;VAR:KEY=YZYLMLADUR&amp;VAR:QUERY=RkZfU0FMRVMoTFRNLDQwOTk5KQ==&amp;WINDOW=FIRST_POPUP&amp;HEIGHT=450&amp;WIDTH=450&amp;START_MAXIMIZED=","FALSE&amp;VAR:CALENDAR=US&amp;VAR:SYMBOL=MCD&amp;VAR:INDEX=0"}</definedName>
    <definedName name="_100__FDSAUDITLINK__" localSheetId="0" hidden="1">{"fdsup://directions/FAT Viewer?action=UPDATE&amp;creator=factset&amp;DYN_ARGS=TRUE&amp;DOC_NAME=FAT:FQL_AUDITING_CLIENT_TEMPLATE.FAT&amp;display_string=Audit&amp;VAR:KEY=YZYLMLADUR&amp;VAR:QUERY=RkZfU0FMRVMoTFRNLDQwOTk5KQ==&amp;WINDOW=FIRST_POPUP&amp;HEIGHT=450&amp;WIDTH=450&amp;START_MAXIMIZED=","FALSE&amp;VAR:CALENDAR=US&amp;VAR:SYMBOL=MCD&amp;VAR:INDEX=0"}</definedName>
    <definedName name="_100__FDSAUDITLINK__" hidden="1">{"fdsup://directions/FAT Viewer?action=UPDATE&amp;creator=factset&amp;DYN_ARGS=TRUE&amp;DOC_NAME=FAT:FQL_AUDITING_CLIENT_TEMPLATE.FAT&amp;display_string=Audit&amp;VAR:KEY=YZYLMLADUR&amp;VAR:QUERY=RkZfU0FMRVMoTFRNLDQwOTk5KQ==&amp;WINDOW=FIRST_POPUP&amp;HEIGHT=450&amp;WIDTH=450&amp;START_MAXIMIZED=","FALSE&amp;VAR:CALENDAR=US&amp;VAR:SYMBOL=MCD&amp;VAR:INDEX=0"}</definedName>
    <definedName name="_100prm.OkresDo_9_1">"IV-2008"</definedName>
    <definedName name="_101__FDSAUDITLINK__" localSheetId="2" hidden="1">{"fdsup://directions/FAT Viewer?action=UPDATE&amp;creator=factset&amp;DYN_ARGS=TRUE&amp;DOC_NAME=FAT:FQL_AUDITING_CLIENT_TEMPLATE.FAT&amp;display_string=Audit&amp;VAR:KEY=OJYHCXQXQX&amp;VAR:QUERY=RkZfRU5UUlBSX1ZBTF9FQklUREFfT1BFUihDQUwsTk9XKQ==&amp;WINDOW=FIRST_POPUP&amp;HEIGHT=450&amp;WIDTH=","450&amp;START_MAXIMIZED=FALSE&amp;VAR:CALENDAR=US&amp;VAR:SYMBOL=MCD&amp;VAR:INDEX=0"}</definedName>
    <definedName name="_101__FDSAUDITLINK__" localSheetId="4" hidden="1">{"fdsup://directions/FAT Viewer?action=UPDATE&amp;creator=factset&amp;DYN_ARGS=TRUE&amp;DOC_NAME=FAT:FQL_AUDITING_CLIENT_TEMPLATE.FAT&amp;display_string=Audit&amp;VAR:KEY=OJYHCXQXQX&amp;VAR:QUERY=RkZfRU5UUlBSX1ZBTF9FQklUREFfT1BFUihDQUwsTk9XKQ==&amp;WINDOW=FIRST_POPUP&amp;HEIGHT=450&amp;WIDTH=","450&amp;START_MAXIMIZED=FALSE&amp;VAR:CALENDAR=US&amp;VAR:SYMBOL=MCD&amp;VAR:INDEX=0"}</definedName>
    <definedName name="_101__FDSAUDITLINK__" localSheetId="3" hidden="1">{"fdsup://directions/FAT Viewer?action=UPDATE&amp;creator=factset&amp;DYN_ARGS=TRUE&amp;DOC_NAME=FAT:FQL_AUDITING_CLIENT_TEMPLATE.FAT&amp;display_string=Audit&amp;VAR:KEY=OJYHCXQXQX&amp;VAR:QUERY=RkZfRU5UUlBSX1ZBTF9FQklUREFfT1BFUihDQUwsTk9XKQ==&amp;WINDOW=FIRST_POPUP&amp;HEIGHT=450&amp;WIDTH=","450&amp;START_MAXIMIZED=FALSE&amp;VAR:CALENDAR=US&amp;VAR:SYMBOL=MCD&amp;VAR:INDEX=0"}</definedName>
    <definedName name="_101__FDSAUDITLINK__" localSheetId="1" hidden="1">{"fdsup://directions/FAT Viewer?action=UPDATE&amp;creator=factset&amp;DYN_ARGS=TRUE&amp;DOC_NAME=FAT:FQL_AUDITING_CLIENT_TEMPLATE.FAT&amp;display_string=Audit&amp;VAR:KEY=OJYHCXQXQX&amp;VAR:QUERY=RkZfRU5UUlBSX1ZBTF9FQklUREFfT1BFUihDQUwsTk9XKQ==&amp;WINDOW=FIRST_POPUP&amp;HEIGHT=450&amp;WIDTH=","450&amp;START_MAXIMIZED=FALSE&amp;VAR:CALENDAR=US&amp;VAR:SYMBOL=MCD&amp;VAR:INDEX=0"}</definedName>
    <definedName name="_101__FDSAUDITLINK__" localSheetId="0" hidden="1">{"fdsup://directions/FAT Viewer?action=UPDATE&amp;creator=factset&amp;DYN_ARGS=TRUE&amp;DOC_NAME=FAT:FQL_AUDITING_CLIENT_TEMPLATE.FAT&amp;display_string=Audit&amp;VAR:KEY=OJYHCXQXQX&amp;VAR:QUERY=RkZfRU5UUlBSX1ZBTF9FQklUREFfT1BFUihDQUwsTk9XKQ==&amp;WINDOW=FIRST_POPUP&amp;HEIGHT=450&amp;WIDTH=","450&amp;START_MAXIMIZED=FALSE&amp;VAR:CALENDAR=US&amp;VAR:SYMBOL=MCD&amp;VAR:INDEX=0"}</definedName>
    <definedName name="_101__FDSAUDITLINK__" hidden="1">{"fdsup://directions/FAT Viewer?action=UPDATE&amp;creator=factset&amp;DYN_ARGS=TRUE&amp;DOC_NAME=FAT:FQL_AUDITING_CLIENT_TEMPLATE.FAT&amp;display_string=Audit&amp;VAR:KEY=OJYHCXQXQX&amp;VAR:QUERY=RkZfRU5UUlBSX1ZBTF9FQklUREFfT1BFUihDQUwsTk9XKQ==&amp;WINDOW=FIRST_POPUP&amp;HEIGHT=450&amp;WIDTH=","450&amp;START_MAXIMIZED=FALSE&amp;VAR:CALENDAR=US&amp;VAR:SYMBOL=MCD&amp;VAR:INDEX=0"}</definedName>
    <definedName name="_101prm.PlusObszar_10_1">6</definedName>
    <definedName name="_102__FDSAUDITLINK__" localSheetId="2" hidden="1">{"fdsup://directions/FAT Viewer?action=UPDATE&amp;creator=factset&amp;DYN_ARGS=TRUE&amp;DOC_NAME=FAT:FQL_AUDITING_CLIENT_TEMPLATE.FAT&amp;display_string=Audit&amp;VAR:KEY=ZSZOBQRYTW&amp;VAR:QUERY=RkZfRU5UUlBSX1ZBTF9FQklUREFfT1BFUihBTk4sNDA1NDMp&amp;WINDOW=FIRST_POPUP&amp;HEIGHT=450&amp;WIDTH=","450&amp;START_MAXIMIZED=FALSE&amp;VAR:CALENDAR=US&amp;VAR:SYMBOL=PNRA&amp;VAR:INDEX=0"}</definedName>
    <definedName name="_102__FDSAUDITLINK__" localSheetId="4" hidden="1">{"fdsup://directions/FAT Viewer?action=UPDATE&amp;creator=factset&amp;DYN_ARGS=TRUE&amp;DOC_NAME=FAT:FQL_AUDITING_CLIENT_TEMPLATE.FAT&amp;display_string=Audit&amp;VAR:KEY=ZSZOBQRYTW&amp;VAR:QUERY=RkZfRU5UUlBSX1ZBTF9FQklUREFfT1BFUihBTk4sNDA1NDMp&amp;WINDOW=FIRST_POPUP&amp;HEIGHT=450&amp;WIDTH=","450&amp;START_MAXIMIZED=FALSE&amp;VAR:CALENDAR=US&amp;VAR:SYMBOL=PNRA&amp;VAR:INDEX=0"}</definedName>
    <definedName name="_102__FDSAUDITLINK__" localSheetId="3" hidden="1">{"fdsup://directions/FAT Viewer?action=UPDATE&amp;creator=factset&amp;DYN_ARGS=TRUE&amp;DOC_NAME=FAT:FQL_AUDITING_CLIENT_TEMPLATE.FAT&amp;display_string=Audit&amp;VAR:KEY=ZSZOBQRYTW&amp;VAR:QUERY=RkZfRU5UUlBSX1ZBTF9FQklUREFfT1BFUihBTk4sNDA1NDMp&amp;WINDOW=FIRST_POPUP&amp;HEIGHT=450&amp;WIDTH=","450&amp;START_MAXIMIZED=FALSE&amp;VAR:CALENDAR=US&amp;VAR:SYMBOL=PNRA&amp;VAR:INDEX=0"}</definedName>
    <definedName name="_102__FDSAUDITLINK__" localSheetId="1" hidden="1">{"fdsup://directions/FAT Viewer?action=UPDATE&amp;creator=factset&amp;DYN_ARGS=TRUE&amp;DOC_NAME=FAT:FQL_AUDITING_CLIENT_TEMPLATE.FAT&amp;display_string=Audit&amp;VAR:KEY=ZSZOBQRYTW&amp;VAR:QUERY=RkZfRU5UUlBSX1ZBTF9FQklUREFfT1BFUihBTk4sNDA1NDMp&amp;WINDOW=FIRST_POPUP&amp;HEIGHT=450&amp;WIDTH=","450&amp;START_MAXIMIZED=FALSE&amp;VAR:CALENDAR=US&amp;VAR:SYMBOL=PNRA&amp;VAR:INDEX=0"}</definedName>
    <definedName name="_102__FDSAUDITLINK__" localSheetId="0" hidden="1">{"fdsup://directions/FAT Viewer?action=UPDATE&amp;creator=factset&amp;DYN_ARGS=TRUE&amp;DOC_NAME=FAT:FQL_AUDITING_CLIENT_TEMPLATE.FAT&amp;display_string=Audit&amp;VAR:KEY=ZSZOBQRYTW&amp;VAR:QUERY=RkZfRU5UUlBSX1ZBTF9FQklUREFfT1BFUihBTk4sNDA1NDMp&amp;WINDOW=FIRST_POPUP&amp;HEIGHT=450&amp;WIDTH=","450&amp;START_MAXIMIZED=FALSE&amp;VAR:CALENDAR=US&amp;VAR:SYMBOL=PNRA&amp;VAR:INDEX=0"}</definedName>
    <definedName name="_102__FDSAUDITLINK__" hidden="1">{"fdsup://directions/FAT Viewer?action=UPDATE&amp;creator=factset&amp;DYN_ARGS=TRUE&amp;DOC_NAME=FAT:FQL_AUDITING_CLIENT_TEMPLATE.FAT&amp;display_string=Audit&amp;VAR:KEY=ZSZOBQRYTW&amp;VAR:QUERY=RkZfRU5UUlBSX1ZBTF9FQklUREFfT1BFUihBTk4sNDA1NDMp&amp;WINDOW=FIRST_POPUP&amp;HEIGHT=450&amp;WIDTH=","450&amp;START_MAXIMIZED=FALSE&amp;VAR:CALENDAR=US&amp;VAR:SYMBOL=PNRA&amp;VAR:INDEX=0"}</definedName>
    <definedName name="_102prm.PlusObszar_11_1">6</definedName>
    <definedName name="_103__FDSAUDITLINK__" localSheetId="2" hidden="1">{"fdsup://Directions/FactSet Auditing Viewer?action=AUDIT_VALUE&amp;DB=129&amp;ID1=69840W10&amp;VALUEID=01001&amp;SDATE=2011&amp;PERIODTYPE=ANN_STD&amp;SCFT=3&amp;window=popup_no_bar&amp;width=385&amp;height=120&amp;START_MAXIMIZED=FALSE&amp;creator=factset&amp;display_string=Audit"}</definedName>
    <definedName name="_103__FDSAUDITLINK__" localSheetId="4" hidden="1">{"fdsup://Directions/FactSet Auditing Viewer?action=AUDIT_VALUE&amp;DB=129&amp;ID1=69840W10&amp;VALUEID=01001&amp;SDATE=2011&amp;PERIODTYPE=ANN_STD&amp;SCFT=3&amp;window=popup_no_bar&amp;width=385&amp;height=120&amp;START_MAXIMIZED=FALSE&amp;creator=factset&amp;display_string=Audit"}</definedName>
    <definedName name="_103__FDSAUDITLINK__" localSheetId="3" hidden="1">{"fdsup://Directions/FactSet Auditing Viewer?action=AUDIT_VALUE&amp;DB=129&amp;ID1=69840W10&amp;VALUEID=01001&amp;SDATE=2011&amp;PERIODTYPE=ANN_STD&amp;SCFT=3&amp;window=popup_no_bar&amp;width=385&amp;height=120&amp;START_MAXIMIZED=FALSE&amp;creator=factset&amp;display_string=Audit"}</definedName>
    <definedName name="_103__FDSAUDITLINK__" localSheetId="1" hidden="1">{"fdsup://Directions/FactSet Auditing Viewer?action=AUDIT_VALUE&amp;DB=129&amp;ID1=69840W10&amp;VALUEID=01001&amp;SDATE=2011&amp;PERIODTYPE=ANN_STD&amp;SCFT=3&amp;window=popup_no_bar&amp;width=385&amp;height=120&amp;START_MAXIMIZED=FALSE&amp;creator=factset&amp;display_string=Audit"}</definedName>
    <definedName name="_103__FDSAUDITLINK__" localSheetId="0" hidden="1">{"fdsup://Directions/FactSet Auditing Viewer?action=AUDIT_VALUE&amp;DB=129&amp;ID1=69840W10&amp;VALUEID=01001&amp;SDATE=2011&amp;PERIODTYPE=ANN_STD&amp;SCFT=3&amp;window=popup_no_bar&amp;width=385&amp;height=120&amp;START_MAXIMIZED=FALSE&amp;creator=factset&amp;display_string=Audit"}</definedName>
    <definedName name="_103__FDSAUDITLINK__" hidden="1">{"fdsup://Directions/FactSet Auditing Viewer?action=AUDIT_VALUE&amp;DB=129&amp;ID1=69840W10&amp;VALUEID=01001&amp;SDATE=2011&amp;PERIODTYPE=ANN_STD&amp;SCFT=3&amp;window=popup_no_bar&amp;width=385&amp;height=120&amp;START_MAXIMIZED=FALSE&amp;creator=factset&amp;display_string=Audit"}</definedName>
    <definedName name="_103prm.PlusObszar_12_1">6</definedName>
    <definedName name="_104__FDSAUDITLINK__" localSheetId="2" hidden="1">{"fdsup://directions/FAT Viewer?action=UPDATE&amp;creator=factset&amp;DYN_ARGS=TRUE&amp;DOC_NAME=FAT:FQL_AUDITING_CLIENT_TEMPLATE.FAT&amp;display_string=Audit&amp;VAR:KEY=AJKPSXQZOR&amp;VAR:QUERY=RkZfRU5UUlBSX1ZBTF9FQklUREFfT1BFUihDQUwsTk9XKQ==&amp;WINDOW=FIRST_POPUP&amp;HEIGHT=450&amp;WIDTH=","450&amp;START_MAXIMIZED=FALSE&amp;VAR:CALENDAR=US&amp;VAR:SYMBOL=PNRA&amp;VAR:INDEX=0"}</definedName>
    <definedName name="_104__FDSAUDITLINK__" localSheetId="4" hidden="1">{"fdsup://directions/FAT Viewer?action=UPDATE&amp;creator=factset&amp;DYN_ARGS=TRUE&amp;DOC_NAME=FAT:FQL_AUDITING_CLIENT_TEMPLATE.FAT&amp;display_string=Audit&amp;VAR:KEY=AJKPSXQZOR&amp;VAR:QUERY=RkZfRU5UUlBSX1ZBTF9FQklUREFfT1BFUihDQUwsTk9XKQ==&amp;WINDOW=FIRST_POPUP&amp;HEIGHT=450&amp;WIDTH=","450&amp;START_MAXIMIZED=FALSE&amp;VAR:CALENDAR=US&amp;VAR:SYMBOL=PNRA&amp;VAR:INDEX=0"}</definedName>
    <definedName name="_104__FDSAUDITLINK__" localSheetId="3" hidden="1">{"fdsup://directions/FAT Viewer?action=UPDATE&amp;creator=factset&amp;DYN_ARGS=TRUE&amp;DOC_NAME=FAT:FQL_AUDITING_CLIENT_TEMPLATE.FAT&amp;display_string=Audit&amp;VAR:KEY=AJKPSXQZOR&amp;VAR:QUERY=RkZfRU5UUlBSX1ZBTF9FQklUREFfT1BFUihDQUwsTk9XKQ==&amp;WINDOW=FIRST_POPUP&amp;HEIGHT=450&amp;WIDTH=","450&amp;START_MAXIMIZED=FALSE&amp;VAR:CALENDAR=US&amp;VAR:SYMBOL=PNRA&amp;VAR:INDEX=0"}</definedName>
    <definedName name="_104__FDSAUDITLINK__" localSheetId="1" hidden="1">{"fdsup://directions/FAT Viewer?action=UPDATE&amp;creator=factset&amp;DYN_ARGS=TRUE&amp;DOC_NAME=FAT:FQL_AUDITING_CLIENT_TEMPLATE.FAT&amp;display_string=Audit&amp;VAR:KEY=AJKPSXQZOR&amp;VAR:QUERY=RkZfRU5UUlBSX1ZBTF9FQklUREFfT1BFUihDQUwsTk9XKQ==&amp;WINDOW=FIRST_POPUP&amp;HEIGHT=450&amp;WIDTH=","450&amp;START_MAXIMIZED=FALSE&amp;VAR:CALENDAR=US&amp;VAR:SYMBOL=PNRA&amp;VAR:INDEX=0"}</definedName>
    <definedName name="_104__FDSAUDITLINK__" localSheetId="0" hidden="1">{"fdsup://directions/FAT Viewer?action=UPDATE&amp;creator=factset&amp;DYN_ARGS=TRUE&amp;DOC_NAME=FAT:FQL_AUDITING_CLIENT_TEMPLATE.FAT&amp;display_string=Audit&amp;VAR:KEY=AJKPSXQZOR&amp;VAR:QUERY=RkZfRU5UUlBSX1ZBTF9FQklUREFfT1BFUihDQUwsTk9XKQ==&amp;WINDOW=FIRST_POPUP&amp;HEIGHT=450&amp;WIDTH=","450&amp;START_MAXIMIZED=FALSE&amp;VAR:CALENDAR=US&amp;VAR:SYMBOL=PNRA&amp;VAR:INDEX=0"}</definedName>
    <definedName name="_104__FDSAUDITLINK__" hidden="1">{"fdsup://directions/FAT Viewer?action=UPDATE&amp;creator=factset&amp;DYN_ARGS=TRUE&amp;DOC_NAME=FAT:FQL_AUDITING_CLIENT_TEMPLATE.FAT&amp;display_string=Audit&amp;VAR:KEY=AJKPSXQZOR&amp;VAR:QUERY=RkZfRU5UUlBSX1ZBTF9FQklUREFfT1BFUihDQUwsTk9XKQ==&amp;WINDOW=FIRST_POPUP&amp;HEIGHT=450&amp;WIDTH=","450&amp;START_MAXIMIZED=FALSE&amp;VAR:CALENDAR=US&amp;VAR:SYMBOL=PNRA&amp;VAR:INDEX=0"}</definedName>
    <definedName name="_104prm.PlusObszar_13_1">6</definedName>
    <definedName name="_105__FDSAUDITLINK__" localSheetId="2" hidden="1">{"fdsup://directions/FAT Viewer?action=UPDATE&amp;creator=factset&amp;DYN_ARGS=TRUE&amp;DOC_NAME=FAT:FQL_AUDITING_CLIENT_TEMPLATE.FAT&amp;display_string=Audit&amp;VAR:KEY=DOPEZMJENA&amp;VAR:QUERY=RkZfRU5UUlBSX1ZBTF9FQklUREFfT1BFUihBTk4sNDA1NDMp&amp;WINDOW=FIRST_POPUP&amp;HEIGHT=450&amp;WIDTH=","450&amp;START_MAXIMIZED=FALSE&amp;VAR:CALENDAR=US&amp;VAR:SYMBOL=DPZ&amp;VAR:INDEX=0"}</definedName>
    <definedName name="_105__FDSAUDITLINK__" localSheetId="4" hidden="1">{"fdsup://directions/FAT Viewer?action=UPDATE&amp;creator=factset&amp;DYN_ARGS=TRUE&amp;DOC_NAME=FAT:FQL_AUDITING_CLIENT_TEMPLATE.FAT&amp;display_string=Audit&amp;VAR:KEY=DOPEZMJENA&amp;VAR:QUERY=RkZfRU5UUlBSX1ZBTF9FQklUREFfT1BFUihBTk4sNDA1NDMp&amp;WINDOW=FIRST_POPUP&amp;HEIGHT=450&amp;WIDTH=","450&amp;START_MAXIMIZED=FALSE&amp;VAR:CALENDAR=US&amp;VAR:SYMBOL=DPZ&amp;VAR:INDEX=0"}</definedName>
    <definedName name="_105__FDSAUDITLINK__" localSheetId="3" hidden="1">{"fdsup://directions/FAT Viewer?action=UPDATE&amp;creator=factset&amp;DYN_ARGS=TRUE&amp;DOC_NAME=FAT:FQL_AUDITING_CLIENT_TEMPLATE.FAT&amp;display_string=Audit&amp;VAR:KEY=DOPEZMJENA&amp;VAR:QUERY=RkZfRU5UUlBSX1ZBTF9FQklUREFfT1BFUihBTk4sNDA1NDMp&amp;WINDOW=FIRST_POPUP&amp;HEIGHT=450&amp;WIDTH=","450&amp;START_MAXIMIZED=FALSE&amp;VAR:CALENDAR=US&amp;VAR:SYMBOL=DPZ&amp;VAR:INDEX=0"}</definedName>
    <definedName name="_105__FDSAUDITLINK__" localSheetId="1" hidden="1">{"fdsup://directions/FAT Viewer?action=UPDATE&amp;creator=factset&amp;DYN_ARGS=TRUE&amp;DOC_NAME=FAT:FQL_AUDITING_CLIENT_TEMPLATE.FAT&amp;display_string=Audit&amp;VAR:KEY=DOPEZMJENA&amp;VAR:QUERY=RkZfRU5UUlBSX1ZBTF9FQklUREFfT1BFUihBTk4sNDA1NDMp&amp;WINDOW=FIRST_POPUP&amp;HEIGHT=450&amp;WIDTH=","450&amp;START_MAXIMIZED=FALSE&amp;VAR:CALENDAR=US&amp;VAR:SYMBOL=DPZ&amp;VAR:INDEX=0"}</definedName>
    <definedName name="_105__FDSAUDITLINK__" localSheetId="0" hidden="1">{"fdsup://directions/FAT Viewer?action=UPDATE&amp;creator=factset&amp;DYN_ARGS=TRUE&amp;DOC_NAME=FAT:FQL_AUDITING_CLIENT_TEMPLATE.FAT&amp;display_string=Audit&amp;VAR:KEY=DOPEZMJENA&amp;VAR:QUERY=RkZfRU5UUlBSX1ZBTF9FQklUREFfT1BFUihBTk4sNDA1NDMp&amp;WINDOW=FIRST_POPUP&amp;HEIGHT=450&amp;WIDTH=","450&amp;START_MAXIMIZED=FALSE&amp;VAR:CALENDAR=US&amp;VAR:SYMBOL=DPZ&amp;VAR:INDEX=0"}</definedName>
    <definedName name="_105__FDSAUDITLINK__" hidden="1">{"fdsup://directions/FAT Viewer?action=UPDATE&amp;creator=factset&amp;DYN_ARGS=TRUE&amp;DOC_NAME=FAT:FQL_AUDITING_CLIENT_TEMPLATE.FAT&amp;display_string=Audit&amp;VAR:KEY=DOPEZMJENA&amp;VAR:QUERY=RkZfRU5UUlBSX1ZBTF9FQklUREFfT1BFUihBTk4sNDA1NDMp&amp;WINDOW=FIRST_POPUP&amp;HEIGHT=450&amp;WIDTH=","450&amp;START_MAXIMIZED=FALSE&amp;VAR:CALENDAR=US&amp;VAR:SYMBOL=DPZ&amp;VAR:INDEX=0"}</definedName>
    <definedName name="_105prm.PlusObszar_2_1">6</definedName>
    <definedName name="_106__FDSAUDITLINK__" localSheetId="2" hidden="1">{"fdsup://directions/FAT Viewer?action=UPDATE&amp;creator=factset&amp;DYN_ARGS=TRUE&amp;DOC_NAME=FAT:FQL_AUDITING_CLIENT_TEMPLATE.FAT&amp;display_string=Audit&amp;VAR:KEY=PGVCXCVWTE&amp;VAR:QUERY=RkZfRU5UUlBSX1ZBTF9FQklUREFfT1BFUihBTk4sNDA1NDMp&amp;WINDOW=FIRST_POPUP&amp;HEIGHT=450&amp;WIDTH=","450&amp;START_MAXIMIZED=FALSE&amp;VAR:CALENDAR=US&amp;VAR:SYMBOL=TXRH&amp;VAR:INDEX=0"}</definedName>
    <definedName name="_106__FDSAUDITLINK__" localSheetId="4" hidden="1">{"fdsup://directions/FAT Viewer?action=UPDATE&amp;creator=factset&amp;DYN_ARGS=TRUE&amp;DOC_NAME=FAT:FQL_AUDITING_CLIENT_TEMPLATE.FAT&amp;display_string=Audit&amp;VAR:KEY=PGVCXCVWTE&amp;VAR:QUERY=RkZfRU5UUlBSX1ZBTF9FQklUREFfT1BFUihBTk4sNDA1NDMp&amp;WINDOW=FIRST_POPUP&amp;HEIGHT=450&amp;WIDTH=","450&amp;START_MAXIMIZED=FALSE&amp;VAR:CALENDAR=US&amp;VAR:SYMBOL=TXRH&amp;VAR:INDEX=0"}</definedName>
    <definedName name="_106__FDSAUDITLINK__" localSheetId="3" hidden="1">{"fdsup://directions/FAT Viewer?action=UPDATE&amp;creator=factset&amp;DYN_ARGS=TRUE&amp;DOC_NAME=FAT:FQL_AUDITING_CLIENT_TEMPLATE.FAT&amp;display_string=Audit&amp;VAR:KEY=PGVCXCVWTE&amp;VAR:QUERY=RkZfRU5UUlBSX1ZBTF9FQklUREFfT1BFUihBTk4sNDA1NDMp&amp;WINDOW=FIRST_POPUP&amp;HEIGHT=450&amp;WIDTH=","450&amp;START_MAXIMIZED=FALSE&amp;VAR:CALENDAR=US&amp;VAR:SYMBOL=TXRH&amp;VAR:INDEX=0"}</definedName>
    <definedName name="_106__FDSAUDITLINK__" localSheetId="1" hidden="1">{"fdsup://directions/FAT Viewer?action=UPDATE&amp;creator=factset&amp;DYN_ARGS=TRUE&amp;DOC_NAME=FAT:FQL_AUDITING_CLIENT_TEMPLATE.FAT&amp;display_string=Audit&amp;VAR:KEY=PGVCXCVWTE&amp;VAR:QUERY=RkZfRU5UUlBSX1ZBTF9FQklUREFfT1BFUihBTk4sNDA1NDMp&amp;WINDOW=FIRST_POPUP&amp;HEIGHT=450&amp;WIDTH=","450&amp;START_MAXIMIZED=FALSE&amp;VAR:CALENDAR=US&amp;VAR:SYMBOL=TXRH&amp;VAR:INDEX=0"}</definedName>
    <definedName name="_106__FDSAUDITLINK__" localSheetId="0" hidden="1">{"fdsup://directions/FAT Viewer?action=UPDATE&amp;creator=factset&amp;DYN_ARGS=TRUE&amp;DOC_NAME=FAT:FQL_AUDITING_CLIENT_TEMPLATE.FAT&amp;display_string=Audit&amp;VAR:KEY=PGVCXCVWTE&amp;VAR:QUERY=RkZfRU5UUlBSX1ZBTF9FQklUREFfT1BFUihBTk4sNDA1NDMp&amp;WINDOW=FIRST_POPUP&amp;HEIGHT=450&amp;WIDTH=","450&amp;START_MAXIMIZED=FALSE&amp;VAR:CALENDAR=US&amp;VAR:SYMBOL=TXRH&amp;VAR:INDEX=0"}</definedName>
    <definedName name="_106__FDSAUDITLINK__" hidden="1">{"fdsup://directions/FAT Viewer?action=UPDATE&amp;creator=factset&amp;DYN_ARGS=TRUE&amp;DOC_NAME=FAT:FQL_AUDITING_CLIENT_TEMPLATE.FAT&amp;display_string=Audit&amp;VAR:KEY=PGVCXCVWTE&amp;VAR:QUERY=RkZfRU5UUlBSX1ZBTF9FQklUREFfT1BFUihBTk4sNDA1NDMp&amp;WINDOW=FIRST_POPUP&amp;HEIGHT=450&amp;WIDTH=","450&amp;START_MAXIMIZED=FALSE&amp;VAR:CALENDAR=US&amp;VAR:SYMBOL=TXRH&amp;VAR:INDEX=0"}</definedName>
    <definedName name="_106prm.PlusObszar_3_1">6</definedName>
    <definedName name="_107prm.PlusObszar_5_1">6</definedName>
    <definedName name="_108__FDSAUDITLINK__" localSheetId="2" hidden="1">{"fdsup://directions/FAT Viewer?action=UPDATE&amp;creator=factset&amp;DYN_ARGS=TRUE&amp;DOC_NAME=FAT:FQL_AUDITING_CLIENT_TEMPLATE.FAT&amp;display_string=Audit&amp;VAR:KEY=KTCTGLSRIR&amp;VAR:QUERY=RkZfRU5UUlBSX1ZBTF9FQklUREFfT1BFUihDQUwsTk9XKQ==&amp;WINDOW=FIRST_POPUP&amp;HEIGHT=450&amp;WIDTH=","450&amp;START_MAXIMIZED=FALSE&amp;VAR:CALENDAR=US&amp;VAR:SYMBOL=TXRH&amp;VAR:INDEX=0"}</definedName>
    <definedName name="_108__FDSAUDITLINK__" localSheetId="4" hidden="1">{"fdsup://directions/FAT Viewer?action=UPDATE&amp;creator=factset&amp;DYN_ARGS=TRUE&amp;DOC_NAME=FAT:FQL_AUDITING_CLIENT_TEMPLATE.FAT&amp;display_string=Audit&amp;VAR:KEY=KTCTGLSRIR&amp;VAR:QUERY=RkZfRU5UUlBSX1ZBTF9FQklUREFfT1BFUihDQUwsTk9XKQ==&amp;WINDOW=FIRST_POPUP&amp;HEIGHT=450&amp;WIDTH=","450&amp;START_MAXIMIZED=FALSE&amp;VAR:CALENDAR=US&amp;VAR:SYMBOL=TXRH&amp;VAR:INDEX=0"}</definedName>
    <definedName name="_108__FDSAUDITLINK__" localSheetId="3" hidden="1">{"fdsup://directions/FAT Viewer?action=UPDATE&amp;creator=factset&amp;DYN_ARGS=TRUE&amp;DOC_NAME=FAT:FQL_AUDITING_CLIENT_TEMPLATE.FAT&amp;display_string=Audit&amp;VAR:KEY=KTCTGLSRIR&amp;VAR:QUERY=RkZfRU5UUlBSX1ZBTF9FQklUREFfT1BFUihDQUwsTk9XKQ==&amp;WINDOW=FIRST_POPUP&amp;HEIGHT=450&amp;WIDTH=","450&amp;START_MAXIMIZED=FALSE&amp;VAR:CALENDAR=US&amp;VAR:SYMBOL=TXRH&amp;VAR:INDEX=0"}</definedName>
    <definedName name="_108__FDSAUDITLINK__" localSheetId="1" hidden="1">{"fdsup://directions/FAT Viewer?action=UPDATE&amp;creator=factset&amp;DYN_ARGS=TRUE&amp;DOC_NAME=FAT:FQL_AUDITING_CLIENT_TEMPLATE.FAT&amp;display_string=Audit&amp;VAR:KEY=KTCTGLSRIR&amp;VAR:QUERY=RkZfRU5UUlBSX1ZBTF9FQklUREFfT1BFUihDQUwsTk9XKQ==&amp;WINDOW=FIRST_POPUP&amp;HEIGHT=450&amp;WIDTH=","450&amp;START_MAXIMIZED=FALSE&amp;VAR:CALENDAR=US&amp;VAR:SYMBOL=TXRH&amp;VAR:INDEX=0"}</definedName>
    <definedName name="_108__FDSAUDITLINK__" localSheetId="0" hidden="1">{"fdsup://directions/FAT Viewer?action=UPDATE&amp;creator=factset&amp;DYN_ARGS=TRUE&amp;DOC_NAME=FAT:FQL_AUDITING_CLIENT_TEMPLATE.FAT&amp;display_string=Audit&amp;VAR:KEY=KTCTGLSRIR&amp;VAR:QUERY=RkZfRU5UUlBSX1ZBTF9FQklUREFfT1BFUihDQUwsTk9XKQ==&amp;WINDOW=FIRST_POPUP&amp;HEIGHT=450&amp;WIDTH=","450&amp;START_MAXIMIZED=FALSE&amp;VAR:CALENDAR=US&amp;VAR:SYMBOL=TXRH&amp;VAR:INDEX=0"}</definedName>
    <definedName name="_108__FDSAUDITLINK__" hidden="1">{"fdsup://directions/FAT Viewer?action=UPDATE&amp;creator=factset&amp;DYN_ARGS=TRUE&amp;DOC_NAME=FAT:FQL_AUDITING_CLIENT_TEMPLATE.FAT&amp;display_string=Audit&amp;VAR:KEY=KTCTGLSRIR&amp;VAR:QUERY=RkZfRU5UUlBSX1ZBTF9FQklUREFfT1BFUihDQUwsTk9XKQ==&amp;WINDOW=FIRST_POPUP&amp;HEIGHT=450&amp;WIDTH=","450&amp;START_MAXIMIZED=FALSE&amp;VAR:CALENDAR=US&amp;VAR:SYMBOL=TXRH&amp;VAR:INDEX=0"}</definedName>
    <definedName name="_108prm.PlusObszar_6_1">6</definedName>
    <definedName name="_109__FDSAUDITLINK__" localSheetId="2" hidden="1">{"fdsup://directions/FAT Viewer?action=UPDATE&amp;creator=factset&amp;DYN_ARGS=TRUE&amp;DOC_NAME=FAT:FQL_AUDITING_CLIENT_TEMPLATE.FAT&amp;display_string=Audit&amp;VAR:KEY=RAZYPMPCJI&amp;VAR:QUERY=RkZfRU5UUlBSX1ZBTF9FQklUREFfT1BFUihBTk4sNDA1NDMp&amp;WINDOW=FIRST_POPUP&amp;HEIGHT=450&amp;WIDTH=","450&amp;START_MAXIMIZED=FALSE&amp;VAR:CALENDAR=US&amp;VAR:SYMBOL=JACK&amp;VAR:INDEX=0"}</definedName>
    <definedName name="_109__FDSAUDITLINK__" localSheetId="4" hidden="1">{"fdsup://directions/FAT Viewer?action=UPDATE&amp;creator=factset&amp;DYN_ARGS=TRUE&amp;DOC_NAME=FAT:FQL_AUDITING_CLIENT_TEMPLATE.FAT&amp;display_string=Audit&amp;VAR:KEY=RAZYPMPCJI&amp;VAR:QUERY=RkZfRU5UUlBSX1ZBTF9FQklUREFfT1BFUihBTk4sNDA1NDMp&amp;WINDOW=FIRST_POPUP&amp;HEIGHT=450&amp;WIDTH=","450&amp;START_MAXIMIZED=FALSE&amp;VAR:CALENDAR=US&amp;VAR:SYMBOL=JACK&amp;VAR:INDEX=0"}</definedName>
    <definedName name="_109__FDSAUDITLINK__" localSheetId="3" hidden="1">{"fdsup://directions/FAT Viewer?action=UPDATE&amp;creator=factset&amp;DYN_ARGS=TRUE&amp;DOC_NAME=FAT:FQL_AUDITING_CLIENT_TEMPLATE.FAT&amp;display_string=Audit&amp;VAR:KEY=RAZYPMPCJI&amp;VAR:QUERY=RkZfRU5UUlBSX1ZBTF9FQklUREFfT1BFUihBTk4sNDA1NDMp&amp;WINDOW=FIRST_POPUP&amp;HEIGHT=450&amp;WIDTH=","450&amp;START_MAXIMIZED=FALSE&amp;VAR:CALENDAR=US&amp;VAR:SYMBOL=JACK&amp;VAR:INDEX=0"}</definedName>
    <definedName name="_109__FDSAUDITLINK__" localSheetId="1" hidden="1">{"fdsup://directions/FAT Viewer?action=UPDATE&amp;creator=factset&amp;DYN_ARGS=TRUE&amp;DOC_NAME=FAT:FQL_AUDITING_CLIENT_TEMPLATE.FAT&amp;display_string=Audit&amp;VAR:KEY=RAZYPMPCJI&amp;VAR:QUERY=RkZfRU5UUlBSX1ZBTF9FQklUREFfT1BFUihBTk4sNDA1NDMp&amp;WINDOW=FIRST_POPUP&amp;HEIGHT=450&amp;WIDTH=","450&amp;START_MAXIMIZED=FALSE&amp;VAR:CALENDAR=US&amp;VAR:SYMBOL=JACK&amp;VAR:INDEX=0"}</definedName>
    <definedName name="_109__FDSAUDITLINK__" localSheetId="0" hidden="1">{"fdsup://directions/FAT Viewer?action=UPDATE&amp;creator=factset&amp;DYN_ARGS=TRUE&amp;DOC_NAME=FAT:FQL_AUDITING_CLIENT_TEMPLATE.FAT&amp;display_string=Audit&amp;VAR:KEY=RAZYPMPCJI&amp;VAR:QUERY=RkZfRU5UUlBSX1ZBTF9FQklUREFfT1BFUihBTk4sNDA1NDMp&amp;WINDOW=FIRST_POPUP&amp;HEIGHT=450&amp;WIDTH=","450&amp;START_MAXIMIZED=FALSE&amp;VAR:CALENDAR=US&amp;VAR:SYMBOL=JACK&amp;VAR:INDEX=0"}</definedName>
    <definedName name="_109__FDSAUDITLINK__" hidden="1">{"fdsup://directions/FAT Viewer?action=UPDATE&amp;creator=factset&amp;DYN_ARGS=TRUE&amp;DOC_NAME=FAT:FQL_AUDITING_CLIENT_TEMPLATE.FAT&amp;display_string=Audit&amp;VAR:KEY=RAZYPMPCJI&amp;VAR:QUERY=RkZfRU5UUlBSX1ZBTF9FQklUREFfT1BFUihBTk4sNDA1NDMp&amp;WINDOW=FIRST_POPUP&amp;HEIGHT=450&amp;WIDTH=","450&amp;START_MAXIMIZED=FALSE&amp;VAR:CALENDAR=US&amp;VAR:SYMBOL=JACK&amp;VAR:INDEX=0"}</definedName>
    <definedName name="_109prm.PlusObszar_7_1">6</definedName>
    <definedName name="_10ktp.KtTyp_7_1">1</definedName>
    <definedName name="_11__123Graph_CCHART_3" hidden="1">#REF!</definedName>
    <definedName name="_11__123Graph_DCHART_2" hidden="1">#REF!</definedName>
    <definedName name="_11__FDSAUDITLINK__" localSheetId="2" hidden="1">{"fdsup://directions/FAT Viewer?action=UPDATE&amp;creator=factset&amp;DYN_ARGS=TRUE&amp;DOC_NAME=FAT:FQL_AUDITING_CLIENT_TEMPLATE.FAT&amp;display_string=Audit&amp;VAR:KEY=YZYLMLADUR&amp;VAR:QUERY=RkZfU0FMRVMoTFRNLDQwOTk5KQ==&amp;WINDOW=FIRST_POPUP&amp;HEIGHT=450&amp;WIDTH=450&amp;START_MAXIMIZED=","FALSE&amp;VAR:CALENDAR=US&amp;VAR:SYMBOL=MCD&amp;VAR:INDEX=0"}</definedName>
    <definedName name="_11__FDSAUDITLINK__" localSheetId="4" hidden="1">{"fdsup://directions/FAT Viewer?action=UPDATE&amp;creator=factset&amp;DYN_ARGS=TRUE&amp;DOC_NAME=FAT:FQL_AUDITING_CLIENT_TEMPLATE.FAT&amp;display_string=Audit&amp;VAR:KEY=YZYLMLADUR&amp;VAR:QUERY=RkZfU0FMRVMoTFRNLDQwOTk5KQ==&amp;WINDOW=FIRST_POPUP&amp;HEIGHT=450&amp;WIDTH=450&amp;START_MAXIMIZED=","FALSE&amp;VAR:CALENDAR=US&amp;VAR:SYMBOL=MCD&amp;VAR:INDEX=0"}</definedName>
    <definedName name="_11__FDSAUDITLINK__" localSheetId="3" hidden="1">{"fdsup://directions/FAT Viewer?action=UPDATE&amp;creator=factset&amp;DYN_ARGS=TRUE&amp;DOC_NAME=FAT:FQL_AUDITING_CLIENT_TEMPLATE.FAT&amp;display_string=Audit&amp;VAR:KEY=YZYLMLADUR&amp;VAR:QUERY=RkZfU0FMRVMoTFRNLDQwOTk5KQ==&amp;WINDOW=FIRST_POPUP&amp;HEIGHT=450&amp;WIDTH=450&amp;START_MAXIMIZED=","FALSE&amp;VAR:CALENDAR=US&amp;VAR:SYMBOL=MCD&amp;VAR:INDEX=0"}</definedName>
    <definedName name="_11__FDSAUDITLINK__" localSheetId="1" hidden="1">{"fdsup://directions/FAT Viewer?action=UPDATE&amp;creator=factset&amp;DYN_ARGS=TRUE&amp;DOC_NAME=FAT:FQL_AUDITING_CLIENT_TEMPLATE.FAT&amp;display_string=Audit&amp;VAR:KEY=YZYLMLADUR&amp;VAR:QUERY=RkZfU0FMRVMoTFRNLDQwOTk5KQ==&amp;WINDOW=FIRST_POPUP&amp;HEIGHT=450&amp;WIDTH=450&amp;START_MAXIMIZED=","FALSE&amp;VAR:CALENDAR=US&amp;VAR:SYMBOL=MCD&amp;VAR:INDEX=0"}</definedName>
    <definedName name="_11__FDSAUDITLINK__" localSheetId="0" hidden="1">{"fdsup://directions/FAT Viewer?action=UPDATE&amp;creator=factset&amp;DYN_ARGS=TRUE&amp;DOC_NAME=FAT:FQL_AUDITING_CLIENT_TEMPLATE.FAT&amp;display_string=Audit&amp;VAR:KEY=YZYLMLADUR&amp;VAR:QUERY=RkZfU0FMRVMoTFRNLDQwOTk5KQ==&amp;WINDOW=FIRST_POPUP&amp;HEIGHT=450&amp;WIDTH=450&amp;START_MAXIMIZED=","FALSE&amp;VAR:CALENDAR=US&amp;VAR:SYMBOL=MCD&amp;VAR:INDEX=0"}</definedName>
    <definedName name="_11__FDSAUDITLINK__" hidden="1">{"fdsup://directions/FAT Viewer?action=UPDATE&amp;creator=factset&amp;DYN_ARGS=TRUE&amp;DOC_NAME=FAT:FQL_AUDITING_CLIENT_TEMPLATE.FAT&amp;display_string=Audit&amp;VAR:KEY=YZYLMLADUR&amp;VAR:QUERY=RkZfU0FMRVMoTFRNLDQwOTk5KQ==&amp;WINDOW=FIRST_POPUP&amp;HEIGHT=450&amp;WIDTH=450&amp;START_MAXIMIZED=","FALSE&amp;VAR:CALENDAR=US&amp;VAR:SYMBOL=MCD&amp;VAR:INDEX=0"}</definedName>
    <definedName name="_110__FDSAUDITLINK__" localSheetId="2" hidden="1">{"fdsup://directions/FAT Viewer?action=UPDATE&amp;creator=factset&amp;DYN_ARGS=TRUE&amp;DOC_NAME=FAT:FQL_AUDITING_CLIENT_TEMPLATE.FAT&amp;display_string=Audit&amp;VAR:KEY=ONYFYLGJOH&amp;VAR:QUERY=RkZfU0FMRVMoTFRNLDQwNjMzKQ==&amp;WINDOW=FIRST_POPUP&amp;HEIGHT=450&amp;WIDTH=450&amp;START_MAXIMIZED=","FALSE&amp;VAR:CALENDAR=US&amp;VAR:SYMBOL=YUM&amp;VAR:INDEX=0"}</definedName>
    <definedName name="_110__FDSAUDITLINK__" localSheetId="4" hidden="1">{"fdsup://directions/FAT Viewer?action=UPDATE&amp;creator=factset&amp;DYN_ARGS=TRUE&amp;DOC_NAME=FAT:FQL_AUDITING_CLIENT_TEMPLATE.FAT&amp;display_string=Audit&amp;VAR:KEY=ONYFYLGJOH&amp;VAR:QUERY=RkZfU0FMRVMoTFRNLDQwNjMzKQ==&amp;WINDOW=FIRST_POPUP&amp;HEIGHT=450&amp;WIDTH=450&amp;START_MAXIMIZED=","FALSE&amp;VAR:CALENDAR=US&amp;VAR:SYMBOL=YUM&amp;VAR:INDEX=0"}</definedName>
    <definedName name="_110__FDSAUDITLINK__" localSheetId="3" hidden="1">{"fdsup://directions/FAT Viewer?action=UPDATE&amp;creator=factset&amp;DYN_ARGS=TRUE&amp;DOC_NAME=FAT:FQL_AUDITING_CLIENT_TEMPLATE.FAT&amp;display_string=Audit&amp;VAR:KEY=ONYFYLGJOH&amp;VAR:QUERY=RkZfU0FMRVMoTFRNLDQwNjMzKQ==&amp;WINDOW=FIRST_POPUP&amp;HEIGHT=450&amp;WIDTH=450&amp;START_MAXIMIZED=","FALSE&amp;VAR:CALENDAR=US&amp;VAR:SYMBOL=YUM&amp;VAR:INDEX=0"}</definedName>
    <definedName name="_110__FDSAUDITLINK__" localSheetId="1" hidden="1">{"fdsup://directions/FAT Viewer?action=UPDATE&amp;creator=factset&amp;DYN_ARGS=TRUE&amp;DOC_NAME=FAT:FQL_AUDITING_CLIENT_TEMPLATE.FAT&amp;display_string=Audit&amp;VAR:KEY=ONYFYLGJOH&amp;VAR:QUERY=RkZfU0FMRVMoTFRNLDQwNjMzKQ==&amp;WINDOW=FIRST_POPUP&amp;HEIGHT=450&amp;WIDTH=450&amp;START_MAXIMIZED=","FALSE&amp;VAR:CALENDAR=US&amp;VAR:SYMBOL=YUM&amp;VAR:INDEX=0"}</definedName>
    <definedName name="_110__FDSAUDITLINK__" localSheetId="0" hidden="1">{"fdsup://directions/FAT Viewer?action=UPDATE&amp;creator=factset&amp;DYN_ARGS=TRUE&amp;DOC_NAME=FAT:FQL_AUDITING_CLIENT_TEMPLATE.FAT&amp;display_string=Audit&amp;VAR:KEY=ONYFYLGJOH&amp;VAR:QUERY=RkZfU0FMRVMoTFRNLDQwNjMzKQ==&amp;WINDOW=FIRST_POPUP&amp;HEIGHT=450&amp;WIDTH=450&amp;START_MAXIMIZED=","FALSE&amp;VAR:CALENDAR=US&amp;VAR:SYMBOL=YUM&amp;VAR:INDEX=0"}</definedName>
    <definedName name="_110__FDSAUDITLINK__" hidden="1">{"fdsup://directions/FAT Viewer?action=UPDATE&amp;creator=factset&amp;DYN_ARGS=TRUE&amp;DOC_NAME=FAT:FQL_AUDITING_CLIENT_TEMPLATE.FAT&amp;display_string=Audit&amp;VAR:KEY=ONYFYLGJOH&amp;VAR:QUERY=RkZfU0FMRVMoTFRNLDQwNjMzKQ==&amp;WINDOW=FIRST_POPUP&amp;HEIGHT=450&amp;WIDTH=450&amp;START_MAXIMIZED=","FALSE&amp;VAR:CALENDAR=US&amp;VAR:SYMBOL=YUM&amp;VAR:INDEX=0"}</definedName>
    <definedName name="_110prm.PlusObszar_8_1">6</definedName>
    <definedName name="_111__FDSAUDITLINK__" localSheetId="2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111__FDSAUDITLINK__" localSheetId="4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111__FDSAUDITLINK__" localSheetId="3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111__FDSAUDITLINK__" localSheetId="1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111__FDSAUDITLINK__" localSheetId="0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111__FDSAUDITLINK__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111CHART" hidden="1">#REF!</definedName>
    <definedName name="_111prm.PlusObszar_9_1">6</definedName>
    <definedName name="_112__FDSAUDITLINK__" localSheetId="2" hidden="1">{"fdsup://directions/FAT Viewer?action=UPDATE&amp;creator=factset&amp;DYN_ARGS=TRUE&amp;DOC_NAME=FAT:FQL_AUDITING_CLIENT_TEMPLATE.FAT&amp;display_string=Audit&amp;VAR:KEY=DEVIZSJGJY&amp;VAR:QUERY=RkZfRU5UUlBSX1ZBTF9FQklUREFfT1BFUihBTk4sNDA1NDMp&amp;WINDOW=FIRST_POPUP&amp;HEIGHT=450&amp;WIDTH=","450&amp;START_MAXIMIZED=FALSE&amp;VAR:CALENDAR=US&amp;VAR:SYMBOL=RRGB&amp;VAR:INDEX=0"}</definedName>
    <definedName name="_112__FDSAUDITLINK__" localSheetId="4" hidden="1">{"fdsup://directions/FAT Viewer?action=UPDATE&amp;creator=factset&amp;DYN_ARGS=TRUE&amp;DOC_NAME=FAT:FQL_AUDITING_CLIENT_TEMPLATE.FAT&amp;display_string=Audit&amp;VAR:KEY=DEVIZSJGJY&amp;VAR:QUERY=RkZfRU5UUlBSX1ZBTF9FQklUREFfT1BFUihBTk4sNDA1NDMp&amp;WINDOW=FIRST_POPUP&amp;HEIGHT=450&amp;WIDTH=","450&amp;START_MAXIMIZED=FALSE&amp;VAR:CALENDAR=US&amp;VAR:SYMBOL=RRGB&amp;VAR:INDEX=0"}</definedName>
    <definedName name="_112__FDSAUDITLINK__" localSheetId="3" hidden="1">{"fdsup://directions/FAT Viewer?action=UPDATE&amp;creator=factset&amp;DYN_ARGS=TRUE&amp;DOC_NAME=FAT:FQL_AUDITING_CLIENT_TEMPLATE.FAT&amp;display_string=Audit&amp;VAR:KEY=DEVIZSJGJY&amp;VAR:QUERY=RkZfRU5UUlBSX1ZBTF9FQklUREFfT1BFUihBTk4sNDA1NDMp&amp;WINDOW=FIRST_POPUP&amp;HEIGHT=450&amp;WIDTH=","450&amp;START_MAXIMIZED=FALSE&amp;VAR:CALENDAR=US&amp;VAR:SYMBOL=RRGB&amp;VAR:INDEX=0"}</definedName>
    <definedName name="_112__FDSAUDITLINK__" localSheetId="1" hidden="1">{"fdsup://directions/FAT Viewer?action=UPDATE&amp;creator=factset&amp;DYN_ARGS=TRUE&amp;DOC_NAME=FAT:FQL_AUDITING_CLIENT_TEMPLATE.FAT&amp;display_string=Audit&amp;VAR:KEY=DEVIZSJGJY&amp;VAR:QUERY=RkZfRU5UUlBSX1ZBTF9FQklUREFfT1BFUihBTk4sNDA1NDMp&amp;WINDOW=FIRST_POPUP&amp;HEIGHT=450&amp;WIDTH=","450&amp;START_MAXIMIZED=FALSE&amp;VAR:CALENDAR=US&amp;VAR:SYMBOL=RRGB&amp;VAR:INDEX=0"}</definedName>
    <definedName name="_112__FDSAUDITLINK__" localSheetId="0" hidden="1">{"fdsup://directions/FAT Viewer?action=UPDATE&amp;creator=factset&amp;DYN_ARGS=TRUE&amp;DOC_NAME=FAT:FQL_AUDITING_CLIENT_TEMPLATE.FAT&amp;display_string=Audit&amp;VAR:KEY=DEVIZSJGJY&amp;VAR:QUERY=RkZfRU5UUlBSX1ZBTF9FQklUREFfT1BFUihBTk4sNDA1NDMp&amp;WINDOW=FIRST_POPUP&amp;HEIGHT=450&amp;WIDTH=","450&amp;START_MAXIMIZED=FALSE&amp;VAR:CALENDAR=US&amp;VAR:SYMBOL=RRGB&amp;VAR:INDEX=0"}</definedName>
    <definedName name="_112__FDSAUDITLINK__" hidden="1">{"fdsup://directions/FAT Viewer?action=UPDATE&amp;creator=factset&amp;DYN_ARGS=TRUE&amp;DOC_NAME=FAT:FQL_AUDITING_CLIENT_TEMPLATE.FAT&amp;display_string=Audit&amp;VAR:KEY=DEVIZSJGJY&amp;VAR:QUERY=RkZfRU5UUlBSX1ZBTF9FQklUREFfT1BFUihBTk4sNDA1NDMp&amp;WINDOW=FIRST_POPUP&amp;HEIGHT=450&amp;WIDTH=","450&amp;START_MAXIMIZED=FALSE&amp;VAR:CALENDAR=US&amp;VAR:SYMBOL=RRGB&amp;VAR:INDEX=0"}</definedName>
    <definedName name="_112prm.PokazOkno_10_1">"TAK"</definedName>
    <definedName name="_113__FDSAUDITLINK__" localSheetId="2" hidden="1">{"fdsup://directions/FAT Viewer?action=UPDATE&amp;creator=factset&amp;DYN_ARGS=TRUE&amp;DOC_NAME=FAT:FQL_AUDITING_CLIENT_TEMPLATE.FAT&amp;display_string=Audit&amp;VAR:KEY=KNALGDEBWV&amp;VAR:QUERY=RkZfU0FMRVMoTFRNLDQwOTA4KQ==&amp;WINDOW=FIRST_POPUP&amp;HEIGHT=450&amp;WIDTH=450&amp;START_MAXIMIZED=","FALSE&amp;VAR:CALENDAR=US&amp;VAR:SYMBOL=DRI&amp;VAR:INDEX=0"}</definedName>
    <definedName name="_113__FDSAUDITLINK__" localSheetId="4" hidden="1">{"fdsup://directions/FAT Viewer?action=UPDATE&amp;creator=factset&amp;DYN_ARGS=TRUE&amp;DOC_NAME=FAT:FQL_AUDITING_CLIENT_TEMPLATE.FAT&amp;display_string=Audit&amp;VAR:KEY=KNALGDEBWV&amp;VAR:QUERY=RkZfU0FMRVMoTFRNLDQwOTA4KQ==&amp;WINDOW=FIRST_POPUP&amp;HEIGHT=450&amp;WIDTH=450&amp;START_MAXIMIZED=","FALSE&amp;VAR:CALENDAR=US&amp;VAR:SYMBOL=DRI&amp;VAR:INDEX=0"}</definedName>
    <definedName name="_113__FDSAUDITLINK__" localSheetId="3" hidden="1">{"fdsup://directions/FAT Viewer?action=UPDATE&amp;creator=factset&amp;DYN_ARGS=TRUE&amp;DOC_NAME=FAT:FQL_AUDITING_CLIENT_TEMPLATE.FAT&amp;display_string=Audit&amp;VAR:KEY=KNALGDEBWV&amp;VAR:QUERY=RkZfU0FMRVMoTFRNLDQwOTA4KQ==&amp;WINDOW=FIRST_POPUP&amp;HEIGHT=450&amp;WIDTH=450&amp;START_MAXIMIZED=","FALSE&amp;VAR:CALENDAR=US&amp;VAR:SYMBOL=DRI&amp;VAR:INDEX=0"}</definedName>
    <definedName name="_113__FDSAUDITLINK__" localSheetId="1" hidden="1">{"fdsup://directions/FAT Viewer?action=UPDATE&amp;creator=factset&amp;DYN_ARGS=TRUE&amp;DOC_NAME=FAT:FQL_AUDITING_CLIENT_TEMPLATE.FAT&amp;display_string=Audit&amp;VAR:KEY=KNALGDEBWV&amp;VAR:QUERY=RkZfU0FMRVMoTFRNLDQwOTA4KQ==&amp;WINDOW=FIRST_POPUP&amp;HEIGHT=450&amp;WIDTH=450&amp;START_MAXIMIZED=","FALSE&amp;VAR:CALENDAR=US&amp;VAR:SYMBOL=DRI&amp;VAR:INDEX=0"}</definedName>
    <definedName name="_113__FDSAUDITLINK__" localSheetId="0" hidden="1">{"fdsup://directions/FAT Viewer?action=UPDATE&amp;creator=factset&amp;DYN_ARGS=TRUE&amp;DOC_NAME=FAT:FQL_AUDITING_CLIENT_TEMPLATE.FAT&amp;display_string=Audit&amp;VAR:KEY=KNALGDEBWV&amp;VAR:QUERY=RkZfU0FMRVMoTFRNLDQwOTA4KQ==&amp;WINDOW=FIRST_POPUP&amp;HEIGHT=450&amp;WIDTH=450&amp;START_MAXIMIZED=","FALSE&amp;VAR:CALENDAR=US&amp;VAR:SYMBOL=DRI&amp;VAR:INDEX=0"}</definedName>
    <definedName name="_113__FDSAUDITLINK__" hidden="1">{"fdsup://directions/FAT Viewer?action=UPDATE&amp;creator=factset&amp;DYN_ARGS=TRUE&amp;DOC_NAME=FAT:FQL_AUDITING_CLIENT_TEMPLATE.FAT&amp;display_string=Audit&amp;VAR:KEY=KNALGDEBWV&amp;VAR:QUERY=RkZfU0FMRVMoTFRNLDQwOTA4KQ==&amp;WINDOW=FIRST_POPUP&amp;HEIGHT=450&amp;WIDTH=450&amp;START_MAXIMIZED=","FALSE&amp;VAR:CALENDAR=US&amp;VAR:SYMBOL=DRI&amp;VAR:INDEX=0"}</definedName>
    <definedName name="_113prm.PokazOkno_11_1">"TAK"</definedName>
    <definedName name="_114__FDSAUDITLINK__" localSheetId="2" hidden="1">{"fdsup://directions/FAT Viewer?action=UPDATE&amp;creator=factset&amp;DYN_ARGS=TRUE&amp;DOC_NAME=FAT:FQL_AUDITING_CLIENT_TEMPLATE.FAT&amp;display_string=Audit&amp;VAR:KEY=QVYNWVMPIJ&amp;VAR:QUERY=RkZfRU5UUlBSX1ZBTF9FQklUREFfT1BFUihDQUwsTk9XKQ==&amp;WINDOW=FIRST_POPUP&amp;HEIGHT=450&amp;WIDTH=","450&amp;START_MAXIMIZED=FALSE&amp;VAR:CALENDAR=US&amp;VAR:SYMBOL=DRI&amp;VAR:INDEX=0"}</definedName>
    <definedName name="_114__FDSAUDITLINK__" localSheetId="4" hidden="1">{"fdsup://directions/FAT Viewer?action=UPDATE&amp;creator=factset&amp;DYN_ARGS=TRUE&amp;DOC_NAME=FAT:FQL_AUDITING_CLIENT_TEMPLATE.FAT&amp;display_string=Audit&amp;VAR:KEY=QVYNWVMPIJ&amp;VAR:QUERY=RkZfRU5UUlBSX1ZBTF9FQklUREFfT1BFUihDQUwsTk9XKQ==&amp;WINDOW=FIRST_POPUP&amp;HEIGHT=450&amp;WIDTH=","450&amp;START_MAXIMIZED=FALSE&amp;VAR:CALENDAR=US&amp;VAR:SYMBOL=DRI&amp;VAR:INDEX=0"}</definedName>
    <definedName name="_114__FDSAUDITLINK__" localSheetId="3" hidden="1">{"fdsup://directions/FAT Viewer?action=UPDATE&amp;creator=factset&amp;DYN_ARGS=TRUE&amp;DOC_NAME=FAT:FQL_AUDITING_CLIENT_TEMPLATE.FAT&amp;display_string=Audit&amp;VAR:KEY=QVYNWVMPIJ&amp;VAR:QUERY=RkZfRU5UUlBSX1ZBTF9FQklUREFfT1BFUihDQUwsTk9XKQ==&amp;WINDOW=FIRST_POPUP&amp;HEIGHT=450&amp;WIDTH=","450&amp;START_MAXIMIZED=FALSE&amp;VAR:CALENDAR=US&amp;VAR:SYMBOL=DRI&amp;VAR:INDEX=0"}</definedName>
    <definedName name="_114__FDSAUDITLINK__" localSheetId="1" hidden="1">{"fdsup://directions/FAT Viewer?action=UPDATE&amp;creator=factset&amp;DYN_ARGS=TRUE&amp;DOC_NAME=FAT:FQL_AUDITING_CLIENT_TEMPLATE.FAT&amp;display_string=Audit&amp;VAR:KEY=QVYNWVMPIJ&amp;VAR:QUERY=RkZfRU5UUlBSX1ZBTF9FQklUREFfT1BFUihDQUwsTk9XKQ==&amp;WINDOW=FIRST_POPUP&amp;HEIGHT=450&amp;WIDTH=","450&amp;START_MAXIMIZED=FALSE&amp;VAR:CALENDAR=US&amp;VAR:SYMBOL=DRI&amp;VAR:INDEX=0"}</definedName>
    <definedName name="_114__FDSAUDITLINK__" localSheetId="0" hidden="1">{"fdsup://directions/FAT Viewer?action=UPDATE&amp;creator=factset&amp;DYN_ARGS=TRUE&amp;DOC_NAME=FAT:FQL_AUDITING_CLIENT_TEMPLATE.FAT&amp;display_string=Audit&amp;VAR:KEY=QVYNWVMPIJ&amp;VAR:QUERY=RkZfRU5UUlBSX1ZBTF9FQklUREFfT1BFUihDQUwsTk9XKQ==&amp;WINDOW=FIRST_POPUP&amp;HEIGHT=450&amp;WIDTH=","450&amp;START_MAXIMIZED=FALSE&amp;VAR:CALENDAR=US&amp;VAR:SYMBOL=DRI&amp;VAR:INDEX=0"}</definedName>
    <definedName name="_114__FDSAUDITLINK__" hidden="1">{"fdsup://directions/FAT Viewer?action=UPDATE&amp;creator=factset&amp;DYN_ARGS=TRUE&amp;DOC_NAME=FAT:FQL_AUDITING_CLIENT_TEMPLATE.FAT&amp;display_string=Audit&amp;VAR:KEY=QVYNWVMPIJ&amp;VAR:QUERY=RkZfRU5UUlBSX1ZBTF9FQklUREFfT1BFUihDQUwsTk9XKQ==&amp;WINDOW=FIRST_POPUP&amp;HEIGHT=450&amp;WIDTH=","450&amp;START_MAXIMIZED=FALSE&amp;VAR:CALENDAR=US&amp;VAR:SYMBOL=DRI&amp;VAR:INDEX=0"}</definedName>
    <definedName name="_114prm.PokazOkno_12_1">"TAK"</definedName>
    <definedName name="_115__FDSAUDITLINK__" localSheetId="2" hidden="1">{"fdsup://directions/FAT Viewer?action=UPDATE&amp;creator=factset&amp;DYN_ARGS=TRUE&amp;DOC_NAME=FAT:FQL_AUDITING_CLIENT_TEMPLATE.FAT&amp;display_string=Audit&amp;VAR:KEY=GNGNOTQLCR&amp;VAR:QUERY=RkZfU0FMRVMoTFRNLDQwOTk5KQ==&amp;WINDOW=FIRST_POPUP&amp;HEIGHT=450&amp;WIDTH=450&amp;START_MAXIMIZED=","FALSE&amp;VAR:CALENDAR=US&amp;VAR:SYMBOL=EAT&amp;VAR:INDEX=0"}</definedName>
    <definedName name="_115__FDSAUDITLINK__" localSheetId="4" hidden="1">{"fdsup://directions/FAT Viewer?action=UPDATE&amp;creator=factset&amp;DYN_ARGS=TRUE&amp;DOC_NAME=FAT:FQL_AUDITING_CLIENT_TEMPLATE.FAT&amp;display_string=Audit&amp;VAR:KEY=GNGNOTQLCR&amp;VAR:QUERY=RkZfU0FMRVMoTFRNLDQwOTk5KQ==&amp;WINDOW=FIRST_POPUP&amp;HEIGHT=450&amp;WIDTH=450&amp;START_MAXIMIZED=","FALSE&amp;VAR:CALENDAR=US&amp;VAR:SYMBOL=EAT&amp;VAR:INDEX=0"}</definedName>
    <definedName name="_115__FDSAUDITLINK__" localSheetId="3" hidden="1">{"fdsup://directions/FAT Viewer?action=UPDATE&amp;creator=factset&amp;DYN_ARGS=TRUE&amp;DOC_NAME=FAT:FQL_AUDITING_CLIENT_TEMPLATE.FAT&amp;display_string=Audit&amp;VAR:KEY=GNGNOTQLCR&amp;VAR:QUERY=RkZfU0FMRVMoTFRNLDQwOTk5KQ==&amp;WINDOW=FIRST_POPUP&amp;HEIGHT=450&amp;WIDTH=450&amp;START_MAXIMIZED=","FALSE&amp;VAR:CALENDAR=US&amp;VAR:SYMBOL=EAT&amp;VAR:INDEX=0"}</definedName>
    <definedName name="_115__FDSAUDITLINK__" localSheetId="1" hidden="1">{"fdsup://directions/FAT Viewer?action=UPDATE&amp;creator=factset&amp;DYN_ARGS=TRUE&amp;DOC_NAME=FAT:FQL_AUDITING_CLIENT_TEMPLATE.FAT&amp;display_string=Audit&amp;VAR:KEY=GNGNOTQLCR&amp;VAR:QUERY=RkZfU0FMRVMoTFRNLDQwOTk5KQ==&amp;WINDOW=FIRST_POPUP&amp;HEIGHT=450&amp;WIDTH=450&amp;START_MAXIMIZED=","FALSE&amp;VAR:CALENDAR=US&amp;VAR:SYMBOL=EAT&amp;VAR:INDEX=0"}</definedName>
    <definedName name="_115__FDSAUDITLINK__" localSheetId="0" hidden="1">{"fdsup://directions/FAT Viewer?action=UPDATE&amp;creator=factset&amp;DYN_ARGS=TRUE&amp;DOC_NAME=FAT:FQL_AUDITING_CLIENT_TEMPLATE.FAT&amp;display_string=Audit&amp;VAR:KEY=GNGNOTQLCR&amp;VAR:QUERY=RkZfU0FMRVMoTFRNLDQwOTk5KQ==&amp;WINDOW=FIRST_POPUP&amp;HEIGHT=450&amp;WIDTH=450&amp;START_MAXIMIZED=","FALSE&amp;VAR:CALENDAR=US&amp;VAR:SYMBOL=EAT&amp;VAR:INDEX=0"}</definedName>
    <definedName name="_115__FDSAUDITLINK__" hidden="1">{"fdsup://directions/FAT Viewer?action=UPDATE&amp;creator=factset&amp;DYN_ARGS=TRUE&amp;DOC_NAME=FAT:FQL_AUDITING_CLIENT_TEMPLATE.FAT&amp;display_string=Audit&amp;VAR:KEY=GNGNOTQLCR&amp;VAR:QUERY=RkZfU0FMRVMoTFRNLDQwOTk5KQ==&amp;WINDOW=FIRST_POPUP&amp;HEIGHT=450&amp;WIDTH=450&amp;START_MAXIMIZED=","FALSE&amp;VAR:CALENDAR=US&amp;VAR:SYMBOL=EAT&amp;VAR:INDEX=0"}</definedName>
    <definedName name="_115prm.PokazOkno_13_1">"TAK"</definedName>
    <definedName name="_116prm.PokazOkno_2_1">"TAK"</definedName>
    <definedName name="_117__FDSAUDITLINK__" localSheetId="2" hidden="1">{"fdsup://Directions/FactSet Auditing Viewer?action=AUDIT_VALUE&amp;DB=129&amp;ID1=95058W10&amp;VALUEID=01001&amp;SDATE=2011&amp;PERIODTYPE=ANN_STD&amp;SCFT=3&amp;window=popup_no_bar&amp;width=385&amp;height=120&amp;START_MAXIMIZED=FALSE&amp;creator=factset&amp;display_string=Audit"}</definedName>
    <definedName name="_117__FDSAUDITLINK__" localSheetId="4" hidden="1">{"fdsup://Directions/FactSet Auditing Viewer?action=AUDIT_VALUE&amp;DB=129&amp;ID1=95058W10&amp;VALUEID=01001&amp;SDATE=2011&amp;PERIODTYPE=ANN_STD&amp;SCFT=3&amp;window=popup_no_bar&amp;width=385&amp;height=120&amp;START_MAXIMIZED=FALSE&amp;creator=factset&amp;display_string=Audit"}</definedName>
    <definedName name="_117__FDSAUDITLINK__" localSheetId="3" hidden="1">{"fdsup://Directions/FactSet Auditing Viewer?action=AUDIT_VALUE&amp;DB=129&amp;ID1=95058W10&amp;VALUEID=01001&amp;SDATE=2011&amp;PERIODTYPE=ANN_STD&amp;SCFT=3&amp;window=popup_no_bar&amp;width=385&amp;height=120&amp;START_MAXIMIZED=FALSE&amp;creator=factset&amp;display_string=Audit"}</definedName>
    <definedName name="_117__FDSAUDITLINK__" localSheetId="1" hidden="1">{"fdsup://Directions/FactSet Auditing Viewer?action=AUDIT_VALUE&amp;DB=129&amp;ID1=95058W10&amp;VALUEID=01001&amp;SDATE=2011&amp;PERIODTYPE=ANN_STD&amp;SCFT=3&amp;window=popup_no_bar&amp;width=385&amp;height=120&amp;START_MAXIMIZED=FALSE&amp;creator=factset&amp;display_string=Audit"}</definedName>
    <definedName name="_117__FDSAUDITLINK__" localSheetId="0" hidden="1">{"fdsup://Directions/FactSet Auditing Viewer?action=AUDIT_VALUE&amp;DB=129&amp;ID1=95058W10&amp;VALUEID=01001&amp;SDATE=2011&amp;PERIODTYPE=ANN_STD&amp;SCFT=3&amp;window=popup_no_bar&amp;width=385&amp;height=120&amp;START_MAXIMIZED=FALSE&amp;creator=factset&amp;display_string=Audit"}</definedName>
    <definedName name="_117__FDSAUDITLINK__" hidden="1">{"fdsup://Directions/FactSet Auditing Viewer?action=AUDIT_VALUE&amp;DB=129&amp;ID1=95058W10&amp;VALUEID=01001&amp;SDATE=2011&amp;PERIODTYPE=ANN_STD&amp;SCFT=3&amp;window=popup_no_bar&amp;width=385&amp;height=120&amp;START_MAXIMIZED=FALSE&amp;creator=factset&amp;display_string=Audit"}</definedName>
    <definedName name="_117prm.PokazOkno_3_1">"TAK"</definedName>
    <definedName name="_118__FDSAUDITLINK__" localSheetId="2" hidden="1">{"fdsup://directions/FAT Viewer?action=UPDATE&amp;creator=factset&amp;DYN_ARGS=TRUE&amp;DOC_NAME=FAT:FQL_AUDITING_CLIENT_TEMPLATE.FAT&amp;display_string=Audit&amp;VAR:KEY=GNWJGNYVAL&amp;VAR:QUERY=RkZfRU5UUlBSX1ZBTF9FQklUREFfT1BFUihDQUwsTk9XKQ==&amp;WINDOW=FIRST_POPUP&amp;HEIGHT=450&amp;WIDTH=","450&amp;START_MAXIMIZED=FALSE&amp;VAR:CALENDAR=US&amp;VAR:SYMBOL=WEN&amp;VAR:INDEX=0"}</definedName>
    <definedName name="_118__FDSAUDITLINK__" localSheetId="4" hidden="1">{"fdsup://directions/FAT Viewer?action=UPDATE&amp;creator=factset&amp;DYN_ARGS=TRUE&amp;DOC_NAME=FAT:FQL_AUDITING_CLIENT_TEMPLATE.FAT&amp;display_string=Audit&amp;VAR:KEY=GNWJGNYVAL&amp;VAR:QUERY=RkZfRU5UUlBSX1ZBTF9FQklUREFfT1BFUihDQUwsTk9XKQ==&amp;WINDOW=FIRST_POPUP&amp;HEIGHT=450&amp;WIDTH=","450&amp;START_MAXIMIZED=FALSE&amp;VAR:CALENDAR=US&amp;VAR:SYMBOL=WEN&amp;VAR:INDEX=0"}</definedName>
    <definedName name="_118__FDSAUDITLINK__" localSheetId="3" hidden="1">{"fdsup://directions/FAT Viewer?action=UPDATE&amp;creator=factset&amp;DYN_ARGS=TRUE&amp;DOC_NAME=FAT:FQL_AUDITING_CLIENT_TEMPLATE.FAT&amp;display_string=Audit&amp;VAR:KEY=GNWJGNYVAL&amp;VAR:QUERY=RkZfRU5UUlBSX1ZBTF9FQklUREFfT1BFUihDQUwsTk9XKQ==&amp;WINDOW=FIRST_POPUP&amp;HEIGHT=450&amp;WIDTH=","450&amp;START_MAXIMIZED=FALSE&amp;VAR:CALENDAR=US&amp;VAR:SYMBOL=WEN&amp;VAR:INDEX=0"}</definedName>
    <definedName name="_118__FDSAUDITLINK__" localSheetId="1" hidden="1">{"fdsup://directions/FAT Viewer?action=UPDATE&amp;creator=factset&amp;DYN_ARGS=TRUE&amp;DOC_NAME=FAT:FQL_AUDITING_CLIENT_TEMPLATE.FAT&amp;display_string=Audit&amp;VAR:KEY=GNWJGNYVAL&amp;VAR:QUERY=RkZfRU5UUlBSX1ZBTF9FQklUREFfT1BFUihDQUwsTk9XKQ==&amp;WINDOW=FIRST_POPUP&amp;HEIGHT=450&amp;WIDTH=","450&amp;START_MAXIMIZED=FALSE&amp;VAR:CALENDAR=US&amp;VAR:SYMBOL=WEN&amp;VAR:INDEX=0"}</definedName>
    <definedName name="_118__FDSAUDITLINK__" localSheetId="0" hidden="1">{"fdsup://directions/FAT Viewer?action=UPDATE&amp;creator=factset&amp;DYN_ARGS=TRUE&amp;DOC_NAME=FAT:FQL_AUDITING_CLIENT_TEMPLATE.FAT&amp;display_string=Audit&amp;VAR:KEY=GNWJGNYVAL&amp;VAR:QUERY=RkZfRU5UUlBSX1ZBTF9FQklUREFfT1BFUihDQUwsTk9XKQ==&amp;WINDOW=FIRST_POPUP&amp;HEIGHT=450&amp;WIDTH=","450&amp;START_MAXIMIZED=FALSE&amp;VAR:CALENDAR=US&amp;VAR:SYMBOL=WEN&amp;VAR:INDEX=0"}</definedName>
    <definedName name="_118__FDSAUDITLINK__" hidden="1">{"fdsup://directions/FAT Viewer?action=UPDATE&amp;creator=factset&amp;DYN_ARGS=TRUE&amp;DOC_NAME=FAT:FQL_AUDITING_CLIENT_TEMPLATE.FAT&amp;display_string=Audit&amp;VAR:KEY=GNWJGNYVAL&amp;VAR:QUERY=RkZfRU5UUlBSX1ZBTF9FQklUREFfT1BFUihDQUwsTk9XKQ==&amp;WINDOW=FIRST_POPUP&amp;HEIGHT=450&amp;WIDTH=","450&amp;START_MAXIMIZED=FALSE&amp;VAR:CALENDAR=US&amp;VAR:SYMBOL=WEN&amp;VAR:INDEX=0"}</definedName>
    <definedName name="_118prm.PokazOkno_5_1">"TAK"</definedName>
    <definedName name="_119__FDSAUDITLINK__" localSheetId="2" hidden="1">{"fdsup://Directions/FactSet Auditing Viewer?action=AUDIT_VALUE&amp;DB=129&amp;ID1=24869P10&amp;VALUEID=01001&amp;SDATE=2011&amp;PERIODTYPE=ANN_STD&amp;SCFT=3&amp;window=popup_no_bar&amp;width=385&amp;height=120&amp;START_MAXIMIZED=FALSE&amp;creator=factset&amp;display_string=Audit"}</definedName>
    <definedName name="_119__FDSAUDITLINK__" localSheetId="4" hidden="1">{"fdsup://Directions/FactSet Auditing Viewer?action=AUDIT_VALUE&amp;DB=129&amp;ID1=24869P10&amp;VALUEID=01001&amp;SDATE=2011&amp;PERIODTYPE=ANN_STD&amp;SCFT=3&amp;window=popup_no_bar&amp;width=385&amp;height=120&amp;START_MAXIMIZED=FALSE&amp;creator=factset&amp;display_string=Audit"}</definedName>
    <definedName name="_119__FDSAUDITLINK__" localSheetId="3" hidden="1">{"fdsup://Directions/FactSet Auditing Viewer?action=AUDIT_VALUE&amp;DB=129&amp;ID1=24869P10&amp;VALUEID=01001&amp;SDATE=2011&amp;PERIODTYPE=ANN_STD&amp;SCFT=3&amp;window=popup_no_bar&amp;width=385&amp;height=120&amp;START_MAXIMIZED=FALSE&amp;creator=factset&amp;display_string=Audit"}</definedName>
    <definedName name="_119__FDSAUDITLINK__" localSheetId="1" hidden="1">{"fdsup://Directions/FactSet Auditing Viewer?action=AUDIT_VALUE&amp;DB=129&amp;ID1=24869P10&amp;VALUEID=01001&amp;SDATE=2011&amp;PERIODTYPE=ANN_STD&amp;SCFT=3&amp;window=popup_no_bar&amp;width=385&amp;height=120&amp;START_MAXIMIZED=FALSE&amp;creator=factset&amp;display_string=Audit"}</definedName>
    <definedName name="_119__FDSAUDITLINK__" localSheetId="0" hidden="1">{"fdsup://Directions/FactSet Auditing Viewer?action=AUDIT_VALUE&amp;DB=129&amp;ID1=24869P10&amp;VALUEID=01001&amp;SDATE=2011&amp;PERIODTYPE=ANN_STD&amp;SCFT=3&amp;window=popup_no_bar&amp;width=385&amp;height=120&amp;START_MAXIMIZED=FALSE&amp;creator=factset&amp;display_string=Audit"}</definedName>
    <definedName name="_119__FDSAUDITLINK__" hidden="1">{"fdsup://Directions/FactSet Auditing Viewer?action=AUDIT_VALUE&amp;DB=129&amp;ID1=24869P10&amp;VALUEID=01001&amp;SDATE=2011&amp;PERIODTYPE=ANN_STD&amp;SCFT=3&amp;window=popup_no_bar&amp;width=385&amp;height=120&amp;START_MAXIMIZED=FALSE&amp;creator=factset&amp;display_string=Audit"}</definedName>
    <definedName name="_119prm.PokazOkno_6_1">"TAK"</definedName>
    <definedName name="_11Chart" hidden="1">#REF!</definedName>
    <definedName name="_11ktp.KtTyp_8_1">1</definedName>
    <definedName name="_12__123Graph_BCHART_9" localSheetId="2" hidden="1">#REF!</definedName>
    <definedName name="_12__123Graph_BCHART_9" localSheetId="4" hidden="1">#REF!</definedName>
    <definedName name="_12__123Graph_BCHART_9" localSheetId="3" hidden="1">#REF!</definedName>
    <definedName name="_12__123Graph_BCHART_9" localSheetId="1" hidden="1">#REF!</definedName>
    <definedName name="_12__123Graph_BCHART_9" localSheetId="0" hidden="1">#REF!</definedName>
    <definedName name="_12__123Graph_BCHART_9" hidden="1">#REF!</definedName>
    <definedName name="_12__123Graph_CCHART_9" localSheetId="2" hidden="1">#REF!</definedName>
    <definedName name="_12__123Graph_CCHART_9" localSheetId="4" hidden="1">#REF!</definedName>
    <definedName name="_12__123Graph_CCHART_9" localSheetId="3" hidden="1">#REF!</definedName>
    <definedName name="_12__123Graph_CCHART_9" localSheetId="1" hidden="1">#REF!</definedName>
    <definedName name="_12__123Graph_CCHART_9" localSheetId="0" hidden="1">#REF!</definedName>
    <definedName name="_12__123Graph_CCHART_9" hidden="1">#REF!</definedName>
    <definedName name="_12__123Graph_DCHART_3" hidden="1">#REF!</definedName>
    <definedName name="_12__FDSAUDITLINK__" localSheetId="2" hidden="1">{"fdsup://directions/FAT Viewer?action=UPDATE&amp;creator=factset&amp;DYN_ARGS=TRUE&amp;DOC_NAME=FAT:FQL_AUDITING_CLIENT_TEMPLATE.FAT&amp;display_string=Audit&amp;VAR:KEY=YFIPQTWPCF&amp;VAR:QUERY=RkZfU0FMRVMoTFRNLDQwOTk5KQ==&amp;WINDOW=FIRST_POPUP&amp;HEIGHT=450&amp;WIDTH=450&amp;START_MAXIMIZED=","FALSE&amp;VAR:CALENDAR=US&amp;VAR:SYMBOL=BWLD&amp;VAR:INDEX=0"}</definedName>
    <definedName name="_12__FDSAUDITLINK__" localSheetId="4" hidden="1">{"fdsup://directions/FAT Viewer?action=UPDATE&amp;creator=factset&amp;DYN_ARGS=TRUE&amp;DOC_NAME=FAT:FQL_AUDITING_CLIENT_TEMPLATE.FAT&amp;display_string=Audit&amp;VAR:KEY=YFIPQTWPCF&amp;VAR:QUERY=RkZfU0FMRVMoTFRNLDQwOTk5KQ==&amp;WINDOW=FIRST_POPUP&amp;HEIGHT=450&amp;WIDTH=450&amp;START_MAXIMIZED=","FALSE&amp;VAR:CALENDAR=US&amp;VAR:SYMBOL=BWLD&amp;VAR:INDEX=0"}</definedName>
    <definedName name="_12__FDSAUDITLINK__" localSheetId="3" hidden="1">{"fdsup://directions/FAT Viewer?action=UPDATE&amp;creator=factset&amp;DYN_ARGS=TRUE&amp;DOC_NAME=FAT:FQL_AUDITING_CLIENT_TEMPLATE.FAT&amp;display_string=Audit&amp;VAR:KEY=YFIPQTWPCF&amp;VAR:QUERY=RkZfU0FMRVMoTFRNLDQwOTk5KQ==&amp;WINDOW=FIRST_POPUP&amp;HEIGHT=450&amp;WIDTH=450&amp;START_MAXIMIZED=","FALSE&amp;VAR:CALENDAR=US&amp;VAR:SYMBOL=BWLD&amp;VAR:INDEX=0"}</definedName>
    <definedName name="_12__FDSAUDITLINK__" localSheetId="1" hidden="1">{"fdsup://directions/FAT Viewer?action=UPDATE&amp;creator=factset&amp;DYN_ARGS=TRUE&amp;DOC_NAME=FAT:FQL_AUDITING_CLIENT_TEMPLATE.FAT&amp;display_string=Audit&amp;VAR:KEY=YFIPQTWPCF&amp;VAR:QUERY=RkZfU0FMRVMoTFRNLDQwOTk5KQ==&amp;WINDOW=FIRST_POPUP&amp;HEIGHT=450&amp;WIDTH=450&amp;START_MAXIMIZED=","FALSE&amp;VAR:CALENDAR=US&amp;VAR:SYMBOL=BWLD&amp;VAR:INDEX=0"}</definedName>
    <definedName name="_12__FDSAUDITLINK__" localSheetId="0" hidden="1">{"fdsup://directions/FAT Viewer?action=UPDATE&amp;creator=factset&amp;DYN_ARGS=TRUE&amp;DOC_NAME=FAT:FQL_AUDITING_CLIENT_TEMPLATE.FAT&amp;display_string=Audit&amp;VAR:KEY=YFIPQTWPCF&amp;VAR:QUERY=RkZfU0FMRVMoTFRNLDQwOTk5KQ==&amp;WINDOW=FIRST_POPUP&amp;HEIGHT=450&amp;WIDTH=450&amp;START_MAXIMIZED=","FALSE&amp;VAR:CALENDAR=US&amp;VAR:SYMBOL=BWLD&amp;VAR:INDEX=0"}</definedName>
    <definedName name="_12__FDSAUDITLINK__" hidden="1">{"fdsup://directions/FAT Viewer?action=UPDATE&amp;creator=factset&amp;DYN_ARGS=TRUE&amp;DOC_NAME=FAT:FQL_AUDITING_CLIENT_TEMPLATE.FAT&amp;display_string=Audit&amp;VAR:KEY=YFIPQTWPCF&amp;VAR:QUERY=RkZfU0FMRVMoTFRNLDQwOTk5KQ==&amp;WINDOW=FIRST_POPUP&amp;HEIGHT=450&amp;WIDTH=450&amp;START_MAXIMIZED=","FALSE&amp;VAR:CALENDAR=US&amp;VAR:SYMBOL=BWLD&amp;VAR:INDEX=0"}</definedName>
    <definedName name="_120__FDSAUDITLINK__" localSheetId="2" hidden="1">{"fdsup://directions/FAT Viewer?action=UPDATE&amp;creator=factset&amp;DYN_ARGS=TRUE&amp;DOC_NAME=FAT:FQL_AUDITING_CLIENT_TEMPLATE.FAT&amp;display_string=Audit&amp;VAR:KEY=FGZAPKFUVE&amp;VAR:QUERY=RkZfRU5UUlBSX1ZBTF9FQklUREFfT1BFUihBTk4sNDA1NDMp&amp;WINDOW=FIRST_POPUP&amp;HEIGHT=450&amp;WIDTH=","450&amp;START_MAXIMIZED=FALSE&amp;VAR:CALENDAR=US&amp;VAR:SYMBOL=CAKE&amp;VAR:INDEX=0"}</definedName>
    <definedName name="_120__FDSAUDITLINK__" localSheetId="4" hidden="1">{"fdsup://directions/FAT Viewer?action=UPDATE&amp;creator=factset&amp;DYN_ARGS=TRUE&amp;DOC_NAME=FAT:FQL_AUDITING_CLIENT_TEMPLATE.FAT&amp;display_string=Audit&amp;VAR:KEY=FGZAPKFUVE&amp;VAR:QUERY=RkZfRU5UUlBSX1ZBTF9FQklUREFfT1BFUihBTk4sNDA1NDMp&amp;WINDOW=FIRST_POPUP&amp;HEIGHT=450&amp;WIDTH=","450&amp;START_MAXIMIZED=FALSE&amp;VAR:CALENDAR=US&amp;VAR:SYMBOL=CAKE&amp;VAR:INDEX=0"}</definedName>
    <definedName name="_120__FDSAUDITLINK__" localSheetId="3" hidden="1">{"fdsup://directions/FAT Viewer?action=UPDATE&amp;creator=factset&amp;DYN_ARGS=TRUE&amp;DOC_NAME=FAT:FQL_AUDITING_CLIENT_TEMPLATE.FAT&amp;display_string=Audit&amp;VAR:KEY=FGZAPKFUVE&amp;VAR:QUERY=RkZfRU5UUlBSX1ZBTF9FQklUREFfT1BFUihBTk4sNDA1NDMp&amp;WINDOW=FIRST_POPUP&amp;HEIGHT=450&amp;WIDTH=","450&amp;START_MAXIMIZED=FALSE&amp;VAR:CALENDAR=US&amp;VAR:SYMBOL=CAKE&amp;VAR:INDEX=0"}</definedName>
    <definedName name="_120__FDSAUDITLINK__" localSheetId="1" hidden="1">{"fdsup://directions/FAT Viewer?action=UPDATE&amp;creator=factset&amp;DYN_ARGS=TRUE&amp;DOC_NAME=FAT:FQL_AUDITING_CLIENT_TEMPLATE.FAT&amp;display_string=Audit&amp;VAR:KEY=FGZAPKFUVE&amp;VAR:QUERY=RkZfRU5UUlBSX1ZBTF9FQklUREFfT1BFUihBTk4sNDA1NDMp&amp;WINDOW=FIRST_POPUP&amp;HEIGHT=450&amp;WIDTH=","450&amp;START_MAXIMIZED=FALSE&amp;VAR:CALENDAR=US&amp;VAR:SYMBOL=CAKE&amp;VAR:INDEX=0"}</definedName>
    <definedName name="_120__FDSAUDITLINK__" localSheetId="0" hidden="1">{"fdsup://directions/FAT Viewer?action=UPDATE&amp;creator=factset&amp;DYN_ARGS=TRUE&amp;DOC_NAME=FAT:FQL_AUDITING_CLIENT_TEMPLATE.FAT&amp;display_string=Audit&amp;VAR:KEY=FGZAPKFUVE&amp;VAR:QUERY=RkZfRU5UUlBSX1ZBTF9FQklUREFfT1BFUihBTk4sNDA1NDMp&amp;WINDOW=FIRST_POPUP&amp;HEIGHT=450&amp;WIDTH=","450&amp;START_MAXIMIZED=FALSE&amp;VAR:CALENDAR=US&amp;VAR:SYMBOL=CAKE&amp;VAR:INDEX=0"}</definedName>
    <definedName name="_120__FDSAUDITLINK__" hidden="1">{"fdsup://directions/FAT Viewer?action=UPDATE&amp;creator=factset&amp;DYN_ARGS=TRUE&amp;DOC_NAME=FAT:FQL_AUDITING_CLIENT_TEMPLATE.FAT&amp;display_string=Audit&amp;VAR:KEY=FGZAPKFUVE&amp;VAR:QUERY=RkZfRU5UUlBSX1ZBTF9FQklUREFfT1BFUihBTk4sNDA1NDMp&amp;WINDOW=FIRST_POPUP&amp;HEIGHT=450&amp;WIDTH=","450&amp;START_MAXIMIZED=FALSE&amp;VAR:CALENDAR=US&amp;VAR:SYMBOL=CAKE&amp;VAR:INDEX=0"}</definedName>
    <definedName name="_120prm.PokazOkno_7_1">"TAK"</definedName>
    <definedName name="_121__FDSAUDITLINK__" localSheetId="2" hidden="1">{"fdsup://directions/FAT Viewer?action=UPDATE&amp;creator=factset&amp;DYN_ARGS=TRUE&amp;DOC_NAME=FAT:FQL_AUDITING_CLIENT_TEMPLATE.FAT&amp;display_string=Audit&amp;VAR:KEY=PUTSHORAVU&amp;VAR:QUERY=RkZfRU5UUlBSX1ZBTF9FQklUREFfT1BFUihBTk4sNDA1NDMp&amp;WINDOW=FIRST_POPUP&amp;HEIGHT=450&amp;WIDTH=","450&amp;START_MAXIMIZED=FALSE&amp;VAR:CALENDAR=US&amp;VAR:SYMBOL=DIN&amp;VAR:INDEX=0"}</definedName>
    <definedName name="_121__FDSAUDITLINK__" localSheetId="4" hidden="1">{"fdsup://directions/FAT Viewer?action=UPDATE&amp;creator=factset&amp;DYN_ARGS=TRUE&amp;DOC_NAME=FAT:FQL_AUDITING_CLIENT_TEMPLATE.FAT&amp;display_string=Audit&amp;VAR:KEY=PUTSHORAVU&amp;VAR:QUERY=RkZfRU5UUlBSX1ZBTF9FQklUREFfT1BFUihBTk4sNDA1NDMp&amp;WINDOW=FIRST_POPUP&amp;HEIGHT=450&amp;WIDTH=","450&amp;START_MAXIMIZED=FALSE&amp;VAR:CALENDAR=US&amp;VAR:SYMBOL=DIN&amp;VAR:INDEX=0"}</definedName>
    <definedName name="_121__FDSAUDITLINK__" localSheetId="3" hidden="1">{"fdsup://directions/FAT Viewer?action=UPDATE&amp;creator=factset&amp;DYN_ARGS=TRUE&amp;DOC_NAME=FAT:FQL_AUDITING_CLIENT_TEMPLATE.FAT&amp;display_string=Audit&amp;VAR:KEY=PUTSHORAVU&amp;VAR:QUERY=RkZfRU5UUlBSX1ZBTF9FQklUREFfT1BFUihBTk4sNDA1NDMp&amp;WINDOW=FIRST_POPUP&amp;HEIGHT=450&amp;WIDTH=","450&amp;START_MAXIMIZED=FALSE&amp;VAR:CALENDAR=US&amp;VAR:SYMBOL=DIN&amp;VAR:INDEX=0"}</definedName>
    <definedName name="_121__FDSAUDITLINK__" localSheetId="1" hidden="1">{"fdsup://directions/FAT Viewer?action=UPDATE&amp;creator=factset&amp;DYN_ARGS=TRUE&amp;DOC_NAME=FAT:FQL_AUDITING_CLIENT_TEMPLATE.FAT&amp;display_string=Audit&amp;VAR:KEY=PUTSHORAVU&amp;VAR:QUERY=RkZfRU5UUlBSX1ZBTF9FQklUREFfT1BFUihBTk4sNDA1NDMp&amp;WINDOW=FIRST_POPUP&amp;HEIGHT=450&amp;WIDTH=","450&amp;START_MAXIMIZED=FALSE&amp;VAR:CALENDAR=US&amp;VAR:SYMBOL=DIN&amp;VAR:INDEX=0"}</definedName>
    <definedName name="_121__FDSAUDITLINK__" localSheetId="0" hidden="1">{"fdsup://directions/FAT Viewer?action=UPDATE&amp;creator=factset&amp;DYN_ARGS=TRUE&amp;DOC_NAME=FAT:FQL_AUDITING_CLIENT_TEMPLATE.FAT&amp;display_string=Audit&amp;VAR:KEY=PUTSHORAVU&amp;VAR:QUERY=RkZfRU5UUlBSX1ZBTF9FQklUREFfT1BFUihBTk4sNDA1NDMp&amp;WINDOW=FIRST_POPUP&amp;HEIGHT=450&amp;WIDTH=","450&amp;START_MAXIMIZED=FALSE&amp;VAR:CALENDAR=US&amp;VAR:SYMBOL=DIN&amp;VAR:INDEX=0"}</definedName>
    <definedName name="_121__FDSAUDITLINK__" hidden="1">{"fdsup://directions/FAT Viewer?action=UPDATE&amp;creator=factset&amp;DYN_ARGS=TRUE&amp;DOC_NAME=FAT:FQL_AUDITING_CLIENT_TEMPLATE.FAT&amp;display_string=Audit&amp;VAR:KEY=PUTSHORAVU&amp;VAR:QUERY=RkZfRU5UUlBSX1ZBTF9FQklUREFfT1BFUihBTk4sNDA1NDMp&amp;WINDOW=FIRST_POPUP&amp;HEIGHT=450&amp;WIDTH=","450&amp;START_MAXIMIZED=FALSE&amp;VAR:CALENDAR=US&amp;VAR:SYMBOL=DIN&amp;VAR:INDEX=0"}</definedName>
    <definedName name="_121prm.PokazOkno_8_1">"TAK"</definedName>
    <definedName name="_122__FDSAUDITLINK__" localSheetId="2" hidden="1">{"fdsup://directions/FAT Viewer?action=UPDATE&amp;creator=factset&amp;DYN_ARGS=TRUE&amp;DOC_NAME=FAT:FQL_AUDITING_CLIENT_TEMPLATE.FAT&amp;display_string=Audit&amp;VAR:KEY=HGJQXCTUZU&amp;VAR:QUERY=RkZfRU5UUlBSX1ZBTF9FQklUREFfT1BFUihBTk4sNDA1NDMp&amp;WINDOW=FIRST_POPUP&amp;HEIGHT=450&amp;WIDTH=","450&amp;START_MAXIMIZED=FALSE&amp;VAR:CALENDAR=US&amp;VAR:SYMBOL=SONC&amp;VAR:INDEX=0"}</definedName>
    <definedName name="_122__FDSAUDITLINK__" localSheetId="4" hidden="1">{"fdsup://directions/FAT Viewer?action=UPDATE&amp;creator=factset&amp;DYN_ARGS=TRUE&amp;DOC_NAME=FAT:FQL_AUDITING_CLIENT_TEMPLATE.FAT&amp;display_string=Audit&amp;VAR:KEY=HGJQXCTUZU&amp;VAR:QUERY=RkZfRU5UUlBSX1ZBTF9FQklUREFfT1BFUihBTk4sNDA1NDMp&amp;WINDOW=FIRST_POPUP&amp;HEIGHT=450&amp;WIDTH=","450&amp;START_MAXIMIZED=FALSE&amp;VAR:CALENDAR=US&amp;VAR:SYMBOL=SONC&amp;VAR:INDEX=0"}</definedName>
    <definedName name="_122__FDSAUDITLINK__" localSheetId="3" hidden="1">{"fdsup://directions/FAT Viewer?action=UPDATE&amp;creator=factset&amp;DYN_ARGS=TRUE&amp;DOC_NAME=FAT:FQL_AUDITING_CLIENT_TEMPLATE.FAT&amp;display_string=Audit&amp;VAR:KEY=HGJQXCTUZU&amp;VAR:QUERY=RkZfRU5UUlBSX1ZBTF9FQklUREFfT1BFUihBTk4sNDA1NDMp&amp;WINDOW=FIRST_POPUP&amp;HEIGHT=450&amp;WIDTH=","450&amp;START_MAXIMIZED=FALSE&amp;VAR:CALENDAR=US&amp;VAR:SYMBOL=SONC&amp;VAR:INDEX=0"}</definedName>
    <definedName name="_122__FDSAUDITLINK__" localSheetId="1" hidden="1">{"fdsup://directions/FAT Viewer?action=UPDATE&amp;creator=factset&amp;DYN_ARGS=TRUE&amp;DOC_NAME=FAT:FQL_AUDITING_CLIENT_TEMPLATE.FAT&amp;display_string=Audit&amp;VAR:KEY=HGJQXCTUZU&amp;VAR:QUERY=RkZfRU5UUlBSX1ZBTF9FQklUREFfT1BFUihBTk4sNDA1NDMp&amp;WINDOW=FIRST_POPUP&amp;HEIGHT=450&amp;WIDTH=","450&amp;START_MAXIMIZED=FALSE&amp;VAR:CALENDAR=US&amp;VAR:SYMBOL=SONC&amp;VAR:INDEX=0"}</definedName>
    <definedName name="_122__FDSAUDITLINK__" localSheetId="0" hidden="1">{"fdsup://directions/FAT Viewer?action=UPDATE&amp;creator=factset&amp;DYN_ARGS=TRUE&amp;DOC_NAME=FAT:FQL_AUDITING_CLIENT_TEMPLATE.FAT&amp;display_string=Audit&amp;VAR:KEY=HGJQXCTUZU&amp;VAR:QUERY=RkZfRU5UUlBSX1ZBTF9FQklUREFfT1BFUihBTk4sNDA1NDMp&amp;WINDOW=FIRST_POPUP&amp;HEIGHT=450&amp;WIDTH=","450&amp;START_MAXIMIZED=FALSE&amp;VAR:CALENDAR=US&amp;VAR:SYMBOL=SONC&amp;VAR:INDEX=0"}</definedName>
    <definedName name="_122__FDSAUDITLINK__" hidden="1">{"fdsup://directions/FAT Viewer?action=UPDATE&amp;creator=factset&amp;DYN_ARGS=TRUE&amp;DOC_NAME=FAT:FQL_AUDITING_CLIENT_TEMPLATE.FAT&amp;display_string=Audit&amp;VAR:KEY=HGJQXCTUZU&amp;VAR:QUERY=RkZfRU5UUlBSX1ZBTF9FQklUREFfT1BFUihBTk4sNDA1NDMp&amp;WINDOW=FIRST_POPUP&amp;HEIGHT=450&amp;WIDTH=","450&amp;START_MAXIMIZED=FALSE&amp;VAR:CALENDAR=US&amp;VAR:SYMBOL=SONC&amp;VAR:INDEX=0"}</definedName>
    <definedName name="_122prm.PokazOkno_9_1">"TAK"</definedName>
    <definedName name="_123__FDSAUDITLINK__" localSheetId="2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23__FDSAUDITLINK__" localSheetId="4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23__FDSAUDITLINK__" localSheetId="3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23__FDSAUDITLINK__" localSheetId="1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23__FDSAUDITLINK__" localSheetId="0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23__FDSAUDITLINK__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23CHart" hidden="1">#REF!</definedName>
    <definedName name="_123prm.Przeksiegowania_10_1">"$'Distribution Org'.$#ODWOŁANIE$#ODWOŁANIE"</definedName>
    <definedName name="_124__FDSAUDITLINK__" localSheetId="2" hidden="1">{"fdsup://directions/FAT Viewer?action=UPDATE&amp;creator=factset&amp;DYN_ARGS=TRUE&amp;DOC_NAME=FAT:FQL_AUDITING_CLIENT_TEMPLATE.FAT&amp;display_string=Audit&amp;VAR:KEY=YTSHCHETMZ&amp;VAR:QUERY=RkZfU0FMRVMoTFRNLDQwNjMzKQ==&amp;WINDOW=FIRST_POPUP&amp;HEIGHT=450&amp;WIDTH=450&amp;START_MAXIMIZED=","FALSE&amp;VAR:CALENDAR=US&amp;VAR:SYMBOL=BAGL&amp;VAR:INDEX=0"}</definedName>
    <definedName name="_124__FDSAUDITLINK__" localSheetId="4" hidden="1">{"fdsup://directions/FAT Viewer?action=UPDATE&amp;creator=factset&amp;DYN_ARGS=TRUE&amp;DOC_NAME=FAT:FQL_AUDITING_CLIENT_TEMPLATE.FAT&amp;display_string=Audit&amp;VAR:KEY=YTSHCHETMZ&amp;VAR:QUERY=RkZfU0FMRVMoTFRNLDQwNjMzKQ==&amp;WINDOW=FIRST_POPUP&amp;HEIGHT=450&amp;WIDTH=450&amp;START_MAXIMIZED=","FALSE&amp;VAR:CALENDAR=US&amp;VAR:SYMBOL=BAGL&amp;VAR:INDEX=0"}</definedName>
    <definedName name="_124__FDSAUDITLINK__" localSheetId="3" hidden="1">{"fdsup://directions/FAT Viewer?action=UPDATE&amp;creator=factset&amp;DYN_ARGS=TRUE&amp;DOC_NAME=FAT:FQL_AUDITING_CLIENT_TEMPLATE.FAT&amp;display_string=Audit&amp;VAR:KEY=YTSHCHETMZ&amp;VAR:QUERY=RkZfU0FMRVMoTFRNLDQwNjMzKQ==&amp;WINDOW=FIRST_POPUP&amp;HEIGHT=450&amp;WIDTH=450&amp;START_MAXIMIZED=","FALSE&amp;VAR:CALENDAR=US&amp;VAR:SYMBOL=BAGL&amp;VAR:INDEX=0"}</definedName>
    <definedName name="_124__FDSAUDITLINK__" localSheetId="1" hidden="1">{"fdsup://directions/FAT Viewer?action=UPDATE&amp;creator=factset&amp;DYN_ARGS=TRUE&amp;DOC_NAME=FAT:FQL_AUDITING_CLIENT_TEMPLATE.FAT&amp;display_string=Audit&amp;VAR:KEY=YTSHCHETMZ&amp;VAR:QUERY=RkZfU0FMRVMoTFRNLDQwNjMzKQ==&amp;WINDOW=FIRST_POPUP&amp;HEIGHT=450&amp;WIDTH=450&amp;START_MAXIMIZED=","FALSE&amp;VAR:CALENDAR=US&amp;VAR:SYMBOL=BAGL&amp;VAR:INDEX=0"}</definedName>
    <definedName name="_124__FDSAUDITLINK__" localSheetId="0" hidden="1">{"fdsup://directions/FAT Viewer?action=UPDATE&amp;creator=factset&amp;DYN_ARGS=TRUE&amp;DOC_NAME=FAT:FQL_AUDITING_CLIENT_TEMPLATE.FAT&amp;display_string=Audit&amp;VAR:KEY=YTSHCHETMZ&amp;VAR:QUERY=RkZfU0FMRVMoTFRNLDQwNjMzKQ==&amp;WINDOW=FIRST_POPUP&amp;HEIGHT=450&amp;WIDTH=450&amp;START_MAXIMIZED=","FALSE&amp;VAR:CALENDAR=US&amp;VAR:SYMBOL=BAGL&amp;VAR:INDEX=0"}</definedName>
    <definedName name="_124__FDSAUDITLINK__" hidden="1">{"fdsup://directions/FAT Viewer?action=UPDATE&amp;creator=factset&amp;DYN_ARGS=TRUE&amp;DOC_NAME=FAT:FQL_AUDITING_CLIENT_TEMPLATE.FAT&amp;display_string=Audit&amp;VAR:KEY=YTSHCHETMZ&amp;VAR:QUERY=RkZfU0FMRVMoTFRNLDQwNjMzKQ==&amp;WINDOW=FIRST_POPUP&amp;HEIGHT=450&amp;WIDTH=450&amp;START_MAXIMIZED=","FALSE&amp;VAR:CALENDAR=US&amp;VAR:SYMBOL=BAGL&amp;VAR:INDEX=0"}</definedName>
    <definedName name="_124prm.Przeksiegowania_11_1">"$'Objekt Manag'.$#ODWOŁANIE$#ODWOŁANIE"</definedName>
    <definedName name="_125__FDSAUDITLINK__" localSheetId="2" hidden="1">{"fdsup://directions/FAT Viewer?action=UPDATE&amp;creator=factset&amp;DYN_ARGS=TRUE&amp;DOC_NAME=FAT:FQL_AUDITING_CLIENT_TEMPLATE.FAT&amp;display_string=Audit&amp;VAR:KEY=QRGFCDOXMJ&amp;VAR:QUERY=RkZfU0FMRVMoTFRNLDQwNjMzKQ==&amp;WINDOW=FIRST_POPUP&amp;HEIGHT=450&amp;WIDTH=450&amp;START_MAXIMIZED=","FALSE&amp;VAR:CALENDAR=US&amp;VAR:SYMBOL=CBRL&amp;VAR:INDEX=0"}</definedName>
    <definedName name="_125__FDSAUDITLINK__" localSheetId="4" hidden="1">{"fdsup://directions/FAT Viewer?action=UPDATE&amp;creator=factset&amp;DYN_ARGS=TRUE&amp;DOC_NAME=FAT:FQL_AUDITING_CLIENT_TEMPLATE.FAT&amp;display_string=Audit&amp;VAR:KEY=QRGFCDOXMJ&amp;VAR:QUERY=RkZfU0FMRVMoTFRNLDQwNjMzKQ==&amp;WINDOW=FIRST_POPUP&amp;HEIGHT=450&amp;WIDTH=450&amp;START_MAXIMIZED=","FALSE&amp;VAR:CALENDAR=US&amp;VAR:SYMBOL=CBRL&amp;VAR:INDEX=0"}</definedName>
    <definedName name="_125__FDSAUDITLINK__" localSheetId="3" hidden="1">{"fdsup://directions/FAT Viewer?action=UPDATE&amp;creator=factset&amp;DYN_ARGS=TRUE&amp;DOC_NAME=FAT:FQL_AUDITING_CLIENT_TEMPLATE.FAT&amp;display_string=Audit&amp;VAR:KEY=QRGFCDOXMJ&amp;VAR:QUERY=RkZfU0FMRVMoTFRNLDQwNjMzKQ==&amp;WINDOW=FIRST_POPUP&amp;HEIGHT=450&amp;WIDTH=450&amp;START_MAXIMIZED=","FALSE&amp;VAR:CALENDAR=US&amp;VAR:SYMBOL=CBRL&amp;VAR:INDEX=0"}</definedName>
    <definedName name="_125__FDSAUDITLINK__" localSheetId="1" hidden="1">{"fdsup://directions/FAT Viewer?action=UPDATE&amp;creator=factset&amp;DYN_ARGS=TRUE&amp;DOC_NAME=FAT:FQL_AUDITING_CLIENT_TEMPLATE.FAT&amp;display_string=Audit&amp;VAR:KEY=QRGFCDOXMJ&amp;VAR:QUERY=RkZfU0FMRVMoTFRNLDQwNjMzKQ==&amp;WINDOW=FIRST_POPUP&amp;HEIGHT=450&amp;WIDTH=450&amp;START_MAXIMIZED=","FALSE&amp;VAR:CALENDAR=US&amp;VAR:SYMBOL=CBRL&amp;VAR:INDEX=0"}</definedName>
    <definedName name="_125__FDSAUDITLINK__" localSheetId="0" hidden="1">{"fdsup://directions/FAT Viewer?action=UPDATE&amp;creator=factset&amp;DYN_ARGS=TRUE&amp;DOC_NAME=FAT:FQL_AUDITING_CLIENT_TEMPLATE.FAT&amp;display_string=Audit&amp;VAR:KEY=QRGFCDOXMJ&amp;VAR:QUERY=RkZfU0FMRVMoTFRNLDQwNjMzKQ==&amp;WINDOW=FIRST_POPUP&amp;HEIGHT=450&amp;WIDTH=450&amp;START_MAXIMIZED=","FALSE&amp;VAR:CALENDAR=US&amp;VAR:SYMBOL=CBRL&amp;VAR:INDEX=0"}</definedName>
    <definedName name="_125__FDSAUDITLINK__" hidden="1">{"fdsup://directions/FAT Viewer?action=UPDATE&amp;creator=factset&amp;DYN_ARGS=TRUE&amp;DOC_NAME=FAT:FQL_AUDITING_CLIENT_TEMPLATE.FAT&amp;display_string=Audit&amp;VAR:KEY=QRGFCDOXMJ&amp;VAR:QUERY=RkZfU0FMRVMoTFRNLDQwNjMzKQ==&amp;WINDOW=FIRST_POPUP&amp;HEIGHT=450&amp;WIDTH=450&amp;START_MAXIMIZED=","FALSE&amp;VAR:CALENDAR=US&amp;VAR:SYMBOL=CBRL&amp;VAR:INDEX=0"}</definedName>
    <definedName name="_125prm.Przeksiegowania_12_1">"$Administration.$#ODWOŁANIE$#ODWOŁANIE"</definedName>
    <definedName name="_126__FDSAUDITLINK__" localSheetId="2" hidden="1">{"fdsup://directions/FAT Viewer?action=UPDATE&amp;creator=factset&amp;DYN_ARGS=TRUE&amp;DOC_NAME=FAT:FQL_AUDITING_CLIENT_TEMPLATE.FAT&amp;display_string=Audit&amp;VAR:KEY=QDKHKDEZCN&amp;VAR:QUERY=RkZfRU5UUlBSX1ZBTF9FQklUREFfT1BFUihDQUwsTk9XKQ==&amp;WINDOW=FIRST_POPUP&amp;HEIGHT=450&amp;WIDTH=","450&amp;START_MAXIMIZED=FALSE&amp;VAR:CALENDAR=US&amp;VAR:SYMBOL=BOBE&amp;VAR:INDEX=0"}</definedName>
    <definedName name="_126__FDSAUDITLINK__" localSheetId="4" hidden="1">{"fdsup://directions/FAT Viewer?action=UPDATE&amp;creator=factset&amp;DYN_ARGS=TRUE&amp;DOC_NAME=FAT:FQL_AUDITING_CLIENT_TEMPLATE.FAT&amp;display_string=Audit&amp;VAR:KEY=QDKHKDEZCN&amp;VAR:QUERY=RkZfRU5UUlBSX1ZBTF9FQklUREFfT1BFUihDQUwsTk9XKQ==&amp;WINDOW=FIRST_POPUP&amp;HEIGHT=450&amp;WIDTH=","450&amp;START_MAXIMIZED=FALSE&amp;VAR:CALENDAR=US&amp;VAR:SYMBOL=BOBE&amp;VAR:INDEX=0"}</definedName>
    <definedName name="_126__FDSAUDITLINK__" localSheetId="3" hidden="1">{"fdsup://directions/FAT Viewer?action=UPDATE&amp;creator=factset&amp;DYN_ARGS=TRUE&amp;DOC_NAME=FAT:FQL_AUDITING_CLIENT_TEMPLATE.FAT&amp;display_string=Audit&amp;VAR:KEY=QDKHKDEZCN&amp;VAR:QUERY=RkZfRU5UUlBSX1ZBTF9FQklUREFfT1BFUihDQUwsTk9XKQ==&amp;WINDOW=FIRST_POPUP&amp;HEIGHT=450&amp;WIDTH=","450&amp;START_MAXIMIZED=FALSE&amp;VAR:CALENDAR=US&amp;VAR:SYMBOL=BOBE&amp;VAR:INDEX=0"}</definedName>
    <definedName name="_126__FDSAUDITLINK__" localSheetId="1" hidden="1">{"fdsup://directions/FAT Viewer?action=UPDATE&amp;creator=factset&amp;DYN_ARGS=TRUE&amp;DOC_NAME=FAT:FQL_AUDITING_CLIENT_TEMPLATE.FAT&amp;display_string=Audit&amp;VAR:KEY=QDKHKDEZCN&amp;VAR:QUERY=RkZfRU5UUlBSX1ZBTF9FQklUREFfT1BFUihDQUwsTk9XKQ==&amp;WINDOW=FIRST_POPUP&amp;HEIGHT=450&amp;WIDTH=","450&amp;START_MAXIMIZED=FALSE&amp;VAR:CALENDAR=US&amp;VAR:SYMBOL=BOBE&amp;VAR:INDEX=0"}</definedName>
    <definedName name="_126__FDSAUDITLINK__" localSheetId="0" hidden="1">{"fdsup://directions/FAT Viewer?action=UPDATE&amp;creator=factset&amp;DYN_ARGS=TRUE&amp;DOC_NAME=FAT:FQL_AUDITING_CLIENT_TEMPLATE.FAT&amp;display_string=Audit&amp;VAR:KEY=QDKHKDEZCN&amp;VAR:QUERY=RkZfRU5UUlBSX1ZBTF9FQklUREFfT1BFUihDQUwsTk9XKQ==&amp;WINDOW=FIRST_POPUP&amp;HEIGHT=450&amp;WIDTH=","450&amp;START_MAXIMIZED=FALSE&amp;VAR:CALENDAR=US&amp;VAR:SYMBOL=BOBE&amp;VAR:INDEX=0"}</definedName>
    <definedName name="_126__FDSAUDITLINK__" hidden="1">{"fdsup://directions/FAT Viewer?action=UPDATE&amp;creator=factset&amp;DYN_ARGS=TRUE&amp;DOC_NAME=FAT:FQL_AUDITING_CLIENT_TEMPLATE.FAT&amp;display_string=Audit&amp;VAR:KEY=QDKHKDEZCN&amp;VAR:QUERY=RkZfRU5UUlBSX1ZBTF9FQklUREFfT1BFUihDQUwsTk9XKQ==&amp;WINDOW=FIRST_POPUP&amp;HEIGHT=450&amp;WIDTH=","450&amp;START_MAXIMIZED=FALSE&amp;VAR:CALENDAR=US&amp;VAR:SYMBOL=BOBE&amp;VAR:INDEX=0"}</definedName>
    <definedName name="_126prm.Przeksiegowania_13_1">"$'Other dept'.$#ODWOŁANIE$#ODWOŁANIE"</definedName>
    <definedName name="_127__FDSAUDITLINK__" localSheetId="2" hidden="1">{"fdsup://directions/FAT Viewer?action=UPDATE&amp;creator=factset&amp;DYN_ARGS=TRUE&amp;DOC_NAME=FAT:FQL_AUDITING_CLIENT_TEMPLATE.FAT&amp;display_string=Audit&amp;VAR:KEY=RWNALMLUHY&amp;VAR:QUERY=RkZfRU5UUlBSX1ZBTF9FQklUREFfT1BFUihBTk4sNDA1NDMp&amp;WINDOW=FIRST_POPUP&amp;HEIGHT=450&amp;WIDTH=","450&amp;START_MAXIMIZED=FALSE&amp;VAR:CALENDAR=US&amp;VAR:SYMBOL=TAST&amp;VAR:INDEX=0"}</definedName>
    <definedName name="_127__FDSAUDITLINK__" localSheetId="4" hidden="1">{"fdsup://directions/FAT Viewer?action=UPDATE&amp;creator=factset&amp;DYN_ARGS=TRUE&amp;DOC_NAME=FAT:FQL_AUDITING_CLIENT_TEMPLATE.FAT&amp;display_string=Audit&amp;VAR:KEY=RWNALMLUHY&amp;VAR:QUERY=RkZfRU5UUlBSX1ZBTF9FQklUREFfT1BFUihBTk4sNDA1NDMp&amp;WINDOW=FIRST_POPUP&amp;HEIGHT=450&amp;WIDTH=","450&amp;START_MAXIMIZED=FALSE&amp;VAR:CALENDAR=US&amp;VAR:SYMBOL=TAST&amp;VAR:INDEX=0"}</definedName>
    <definedName name="_127__FDSAUDITLINK__" localSheetId="3" hidden="1">{"fdsup://directions/FAT Viewer?action=UPDATE&amp;creator=factset&amp;DYN_ARGS=TRUE&amp;DOC_NAME=FAT:FQL_AUDITING_CLIENT_TEMPLATE.FAT&amp;display_string=Audit&amp;VAR:KEY=RWNALMLUHY&amp;VAR:QUERY=RkZfRU5UUlBSX1ZBTF9FQklUREFfT1BFUihBTk4sNDA1NDMp&amp;WINDOW=FIRST_POPUP&amp;HEIGHT=450&amp;WIDTH=","450&amp;START_MAXIMIZED=FALSE&amp;VAR:CALENDAR=US&amp;VAR:SYMBOL=TAST&amp;VAR:INDEX=0"}</definedName>
    <definedName name="_127__FDSAUDITLINK__" localSheetId="1" hidden="1">{"fdsup://directions/FAT Viewer?action=UPDATE&amp;creator=factset&amp;DYN_ARGS=TRUE&amp;DOC_NAME=FAT:FQL_AUDITING_CLIENT_TEMPLATE.FAT&amp;display_string=Audit&amp;VAR:KEY=RWNALMLUHY&amp;VAR:QUERY=RkZfRU5UUlBSX1ZBTF9FQklUREFfT1BFUihBTk4sNDA1NDMp&amp;WINDOW=FIRST_POPUP&amp;HEIGHT=450&amp;WIDTH=","450&amp;START_MAXIMIZED=FALSE&amp;VAR:CALENDAR=US&amp;VAR:SYMBOL=TAST&amp;VAR:INDEX=0"}</definedName>
    <definedName name="_127__FDSAUDITLINK__" localSheetId="0" hidden="1">{"fdsup://directions/FAT Viewer?action=UPDATE&amp;creator=factset&amp;DYN_ARGS=TRUE&amp;DOC_NAME=FAT:FQL_AUDITING_CLIENT_TEMPLATE.FAT&amp;display_string=Audit&amp;VAR:KEY=RWNALMLUHY&amp;VAR:QUERY=RkZfRU5UUlBSX1ZBTF9FQklUREFfT1BFUihBTk4sNDA1NDMp&amp;WINDOW=FIRST_POPUP&amp;HEIGHT=450&amp;WIDTH=","450&amp;START_MAXIMIZED=FALSE&amp;VAR:CALENDAR=US&amp;VAR:SYMBOL=TAST&amp;VAR:INDEX=0"}</definedName>
    <definedName name="_127__FDSAUDITLINK__" hidden="1">{"fdsup://directions/FAT Viewer?action=UPDATE&amp;creator=factset&amp;DYN_ARGS=TRUE&amp;DOC_NAME=FAT:FQL_AUDITING_CLIENT_TEMPLATE.FAT&amp;display_string=Audit&amp;VAR:KEY=RWNALMLUHY&amp;VAR:QUERY=RkZfRU5UUlBSX1ZBTF9FQklUREFfT1BFUihBTk4sNDA1NDMp&amp;WINDOW=FIRST_POPUP&amp;HEIGHT=450&amp;WIDTH=","450&amp;START_MAXIMIZED=FALSE&amp;VAR:CALENDAR=US&amp;VAR:SYMBOL=TAST&amp;VAR:INDEX=0"}</definedName>
    <definedName name="_127prm.Przeksiegowania_2_1">"$'P_L Main reporting'.$#ODWOŁANIE$#ODWOŁANIE"</definedName>
    <definedName name="_128__FDSAUDITLINK__" localSheetId="2" hidden="1">{"fdsup://directions/FAT Viewer?action=UPDATE&amp;creator=factset&amp;DYN_ARGS=TRUE&amp;DOC_NAME=FAT:FQL_AUDITING_CLIENT_TEMPLATE.FAT&amp;display_string=Audit&amp;VAR:KEY=FQBCNQRARG&amp;VAR:QUERY=RkZfRU5UUlBSX1ZBTF9FQklUREFfT1BFUihBTk4sNDA1NDMp&amp;WINDOW=FIRST_POPUP&amp;HEIGHT=450&amp;WIDTH=","450&amp;START_MAXIMIZED=FALSE&amp;VAR:CALENDAR=US&amp;VAR:SYMBOL=CEC&amp;VAR:INDEX=0"}</definedName>
    <definedName name="_128__FDSAUDITLINK__" localSheetId="4" hidden="1">{"fdsup://directions/FAT Viewer?action=UPDATE&amp;creator=factset&amp;DYN_ARGS=TRUE&amp;DOC_NAME=FAT:FQL_AUDITING_CLIENT_TEMPLATE.FAT&amp;display_string=Audit&amp;VAR:KEY=FQBCNQRARG&amp;VAR:QUERY=RkZfRU5UUlBSX1ZBTF9FQklUREFfT1BFUihBTk4sNDA1NDMp&amp;WINDOW=FIRST_POPUP&amp;HEIGHT=450&amp;WIDTH=","450&amp;START_MAXIMIZED=FALSE&amp;VAR:CALENDAR=US&amp;VAR:SYMBOL=CEC&amp;VAR:INDEX=0"}</definedName>
    <definedName name="_128__FDSAUDITLINK__" localSheetId="3" hidden="1">{"fdsup://directions/FAT Viewer?action=UPDATE&amp;creator=factset&amp;DYN_ARGS=TRUE&amp;DOC_NAME=FAT:FQL_AUDITING_CLIENT_TEMPLATE.FAT&amp;display_string=Audit&amp;VAR:KEY=FQBCNQRARG&amp;VAR:QUERY=RkZfRU5UUlBSX1ZBTF9FQklUREFfT1BFUihBTk4sNDA1NDMp&amp;WINDOW=FIRST_POPUP&amp;HEIGHT=450&amp;WIDTH=","450&amp;START_MAXIMIZED=FALSE&amp;VAR:CALENDAR=US&amp;VAR:SYMBOL=CEC&amp;VAR:INDEX=0"}</definedName>
    <definedName name="_128__FDSAUDITLINK__" localSheetId="1" hidden="1">{"fdsup://directions/FAT Viewer?action=UPDATE&amp;creator=factset&amp;DYN_ARGS=TRUE&amp;DOC_NAME=FAT:FQL_AUDITING_CLIENT_TEMPLATE.FAT&amp;display_string=Audit&amp;VAR:KEY=FQBCNQRARG&amp;VAR:QUERY=RkZfRU5UUlBSX1ZBTF9FQklUREFfT1BFUihBTk4sNDA1NDMp&amp;WINDOW=FIRST_POPUP&amp;HEIGHT=450&amp;WIDTH=","450&amp;START_MAXIMIZED=FALSE&amp;VAR:CALENDAR=US&amp;VAR:SYMBOL=CEC&amp;VAR:INDEX=0"}</definedName>
    <definedName name="_128__FDSAUDITLINK__" localSheetId="0" hidden="1">{"fdsup://directions/FAT Viewer?action=UPDATE&amp;creator=factset&amp;DYN_ARGS=TRUE&amp;DOC_NAME=FAT:FQL_AUDITING_CLIENT_TEMPLATE.FAT&amp;display_string=Audit&amp;VAR:KEY=FQBCNQRARG&amp;VAR:QUERY=RkZfRU5UUlBSX1ZBTF9FQklUREFfT1BFUihBTk4sNDA1NDMp&amp;WINDOW=FIRST_POPUP&amp;HEIGHT=450&amp;WIDTH=","450&amp;START_MAXIMIZED=FALSE&amp;VAR:CALENDAR=US&amp;VAR:SYMBOL=CEC&amp;VAR:INDEX=0"}</definedName>
    <definedName name="_128__FDSAUDITLINK__" hidden="1">{"fdsup://directions/FAT Viewer?action=UPDATE&amp;creator=factset&amp;DYN_ARGS=TRUE&amp;DOC_NAME=FAT:FQL_AUDITING_CLIENT_TEMPLATE.FAT&amp;display_string=Audit&amp;VAR:KEY=FQBCNQRARG&amp;VAR:QUERY=RkZfRU5UUlBSX1ZBTF9FQklUREFfT1BFUihBTk4sNDA1NDMp&amp;WINDOW=FIRST_POPUP&amp;HEIGHT=450&amp;WIDTH=","450&amp;START_MAXIMIZED=FALSE&amp;VAR:CALENDAR=US&amp;VAR:SYMBOL=CEC&amp;VAR:INDEX=0"}</definedName>
    <definedName name="_128prm.Przeksiegowania_3_1">"$Total.$#ODWOŁANIE$#ODWOŁANIE"</definedName>
    <definedName name="_129__FDSAUDITLINK__" localSheetId="2" hidden="1">{"fdsup://Directions/FactSet Auditing Viewer?action=AUDIT_VALUE&amp;DB=129&amp;ID1=12513710&amp;VALUEID=01001&amp;SDATE=2011&amp;PERIODTYPE=ANN_STD&amp;SCFT=3&amp;window=popup_no_bar&amp;width=385&amp;height=120&amp;START_MAXIMIZED=FALSE&amp;creator=factset&amp;display_string=Audit"}</definedName>
    <definedName name="_129__FDSAUDITLINK__" localSheetId="4" hidden="1">{"fdsup://Directions/FactSet Auditing Viewer?action=AUDIT_VALUE&amp;DB=129&amp;ID1=12513710&amp;VALUEID=01001&amp;SDATE=2011&amp;PERIODTYPE=ANN_STD&amp;SCFT=3&amp;window=popup_no_bar&amp;width=385&amp;height=120&amp;START_MAXIMIZED=FALSE&amp;creator=factset&amp;display_string=Audit"}</definedName>
    <definedName name="_129__FDSAUDITLINK__" localSheetId="3" hidden="1">{"fdsup://Directions/FactSet Auditing Viewer?action=AUDIT_VALUE&amp;DB=129&amp;ID1=12513710&amp;VALUEID=01001&amp;SDATE=2011&amp;PERIODTYPE=ANN_STD&amp;SCFT=3&amp;window=popup_no_bar&amp;width=385&amp;height=120&amp;START_MAXIMIZED=FALSE&amp;creator=factset&amp;display_string=Audit"}</definedName>
    <definedName name="_129__FDSAUDITLINK__" localSheetId="1" hidden="1">{"fdsup://Directions/FactSet Auditing Viewer?action=AUDIT_VALUE&amp;DB=129&amp;ID1=12513710&amp;VALUEID=01001&amp;SDATE=2011&amp;PERIODTYPE=ANN_STD&amp;SCFT=3&amp;window=popup_no_bar&amp;width=385&amp;height=120&amp;START_MAXIMIZED=FALSE&amp;creator=factset&amp;display_string=Audit"}</definedName>
    <definedName name="_129__FDSAUDITLINK__" localSheetId="0" hidden="1">{"fdsup://Directions/FactSet Auditing Viewer?action=AUDIT_VALUE&amp;DB=129&amp;ID1=12513710&amp;VALUEID=01001&amp;SDATE=2011&amp;PERIODTYPE=ANN_STD&amp;SCFT=3&amp;window=popup_no_bar&amp;width=385&amp;height=120&amp;START_MAXIMIZED=FALSE&amp;creator=factset&amp;display_string=Audit"}</definedName>
    <definedName name="_129__FDSAUDITLINK__" hidden="1">{"fdsup://Directions/FactSet Auditing Viewer?action=AUDIT_VALUE&amp;DB=129&amp;ID1=12513710&amp;VALUEID=01001&amp;SDATE=2011&amp;PERIODTYPE=ANN_STD&amp;SCFT=3&amp;window=popup_no_bar&amp;width=385&amp;height=120&amp;START_MAXIMIZED=FALSE&amp;creator=factset&amp;display_string=Audit"}</definedName>
    <definedName name="_129prm.Przeksiegowania_5_1">"$'Adsales fee'.$#ODWOŁANIE$#ODWOŁANIE"</definedName>
    <definedName name="_12ktp.KtTyp_9_1">1</definedName>
    <definedName name="_13__123Graph_CCHART_1" hidden="1">#REF!</definedName>
    <definedName name="_13__123Graph_DCHART_1" hidden="1">#REF!</definedName>
    <definedName name="_13__123Graph_ECHART_3" hidden="1">#REF!</definedName>
    <definedName name="_13__FDSAUDITLINK__" localSheetId="2" hidden="1">{"fdsup://directions/FAT Viewer?action=UPDATE&amp;creator=factset&amp;DYN_ARGS=TRUE&amp;DOC_NAME=FAT:FQL_AUDITING_CLIENT_TEMPLATE.FAT&amp;display_string=Audit&amp;VAR:KEY=OXYBSVKVWB&amp;VAR:QUERY=RkZfRU5UUlBSX1ZBTF9FQklUREFfT1BFUihDQUwsTk9XKQ==&amp;WINDOW=FIRST_POPUP&amp;HEIGHT=450&amp;WIDTH=","450&amp;START_MAXIMIZED=FALSE&amp;VAR:CALENDAR=US&amp;VAR:SYMBOL=EAT&amp;VAR:INDEX=0"}</definedName>
    <definedName name="_13__FDSAUDITLINK__" localSheetId="4" hidden="1">{"fdsup://directions/FAT Viewer?action=UPDATE&amp;creator=factset&amp;DYN_ARGS=TRUE&amp;DOC_NAME=FAT:FQL_AUDITING_CLIENT_TEMPLATE.FAT&amp;display_string=Audit&amp;VAR:KEY=OXYBSVKVWB&amp;VAR:QUERY=RkZfRU5UUlBSX1ZBTF9FQklUREFfT1BFUihDQUwsTk9XKQ==&amp;WINDOW=FIRST_POPUP&amp;HEIGHT=450&amp;WIDTH=","450&amp;START_MAXIMIZED=FALSE&amp;VAR:CALENDAR=US&amp;VAR:SYMBOL=EAT&amp;VAR:INDEX=0"}</definedName>
    <definedName name="_13__FDSAUDITLINK__" localSheetId="3" hidden="1">{"fdsup://directions/FAT Viewer?action=UPDATE&amp;creator=factset&amp;DYN_ARGS=TRUE&amp;DOC_NAME=FAT:FQL_AUDITING_CLIENT_TEMPLATE.FAT&amp;display_string=Audit&amp;VAR:KEY=OXYBSVKVWB&amp;VAR:QUERY=RkZfRU5UUlBSX1ZBTF9FQklUREFfT1BFUihDQUwsTk9XKQ==&amp;WINDOW=FIRST_POPUP&amp;HEIGHT=450&amp;WIDTH=","450&amp;START_MAXIMIZED=FALSE&amp;VAR:CALENDAR=US&amp;VAR:SYMBOL=EAT&amp;VAR:INDEX=0"}</definedName>
    <definedName name="_13__FDSAUDITLINK__" localSheetId="1" hidden="1">{"fdsup://directions/FAT Viewer?action=UPDATE&amp;creator=factset&amp;DYN_ARGS=TRUE&amp;DOC_NAME=FAT:FQL_AUDITING_CLIENT_TEMPLATE.FAT&amp;display_string=Audit&amp;VAR:KEY=OXYBSVKVWB&amp;VAR:QUERY=RkZfRU5UUlBSX1ZBTF9FQklUREFfT1BFUihDQUwsTk9XKQ==&amp;WINDOW=FIRST_POPUP&amp;HEIGHT=450&amp;WIDTH=","450&amp;START_MAXIMIZED=FALSE&amp;VAR:CALENDAR=US&amp;VAR:SYMBOL=EAT&amp;VAR:INDEX=0"}</definedName>
    <definedName name="_13__FDSAUDITLINK__" localSheetId="0" hidden="1">{"fdsup://directions/FAT Viewer?action=UPDATE&amp;creator=factset&amp;DYN_ARGS=TRUE&amp;DOC_NAME=FAT:FQL_AUDITING_CLIENT_TEMPLATE.FAT&amp;display_string=Audit&amp;VAR:KEY=OXYBSVKVWB&amp;VAR:QUERY=RkZfRU5UUlBSX1ZBTF9FQklUREFfT1BFUihDQUwsTk9XKQ==&amp;WINDOW=FIRST_POPUP&amp;HEIGHT=450&amp;WIDTH=","450&amp;START_MAXIMIZED=FALSE&amp;VAR:CALENDAR=US&amp;VAR:SYMBOL=EAT&amp;VAR:INDEX=0"}</definedName>
    <definedName name="_13__FDSAUDITLINK__" hidden="1">{"fdsup://directions/FAT Viewer?action=UPDATE&amp;creator=factset&amp;DYN_ARGS=TRUE&amp;DOC_NAME=FAT:FQL_AUDITING_CLIENT_TEMPLATE.FAT&amp;display_string=Audit&amp;VAR:KEY=OXYBSVKVWB&amp;VAR:QUERY=RkZfRU5UUlBSX1ZBTF9FQklUREFfT1BFUihDQUwsTk9XKQ==&amp;WINDOW=FIRST_POPUP&amp;HEIGHT=450&amp;WIDTH=","450&amp;START_MAXIMIZED=FALSE&amp;VAR:CALENDAR=US&amp;VAR:SYMBOL=EAT&amp;VAR:INDEX=0"}</definedName>
    <definedName name="_130__FDSAUDITLINK__" localSheetId="2" hidden="1">{"fdsup://directions/FAT Viewer?action=UPDATE&amp;creator=factset&amp;DYN_ARGS=TRUE&amp;DOC_NAME=FAT:FQL_AUDITING_CLIENT_TEMPLATE.FAT&amp;display_string=Audit&amp;VAR:KEY=UVUBOLGTIF&amp;VAR:QUERY=RkZfRU5UUlBSX1ZBTF9FQklUREFfT1BFUihDQUwsTk9XKQ==&amp;WINDOW=FIRST_POPUP&amp;HEIGHT=450&amp;WIDTH=","450&amp;START_MAXIMIZED=FALSE&amp;VAR:CALENDAR=US&amp;VAR:SYMBOL=CEC&amp;VAR:INDEX=0"}</definedName>
    <definedName name="_130__FDSAUDITLINK__" localSheetId="4" hidden="1">{"fdsup://directions/FAT Viewer?action=UPDATE&amp;creator=factset&amp;DYN_ARGS=TRUE&amp;DOC_NAME=FAT:FQL_AUDITING_CLIENT_TEMPLATE.FAT&amp;display_string=Audit&amp;VAR:KEY=UVUBOLGTIF&amp;VAR:QUERY=RkZfRU5UUlBSX1ZBTF9FQklUREFfT1BFUihDQUwsTk9XKQ==&amp;WINDOW=FIRST_POPUP&amp;HEIGHT=450&amp;WIDTH=","450&amp;START_MAXIMIZED=FALSE&amp;VAR:CALENDAR=US&amp;VAR:SYMBOL=CEC&amp;VAR:INDEX=0"}</definedName>
    <definedName name="_130__FDSAUDITLINK__" localSheetId="3" hidden="1">{"fdsup://directions/FAT Viewer?action=UPDATE&amp;creator=factset&amp;DYN_ARGS=TRUE&amp;DOC_NAME=FAT:FQL_AUDITING_CLIENT_TEMPLATE.FAT&amp;display_string=Audit&amp;VAR:KEY=UVUBOLGTIF&amp;VAR:QUERY=RkZfRU5UUlBSX1ZBTF9FQklUREFfT1BFUihDQUwsTk9XKQ==&amp;WINDOW=FIRST_POPUP&amp;HEIGHT=450&amp;WIDTH=","450&amp;START_MAXIMIZED=FALSE&amp;VAR:CALENDAR=US&amp;VAR:SYMBOL=CEC&amp;VAR:INDEX=0"}</definedName>
    <definedName name="_130__FDSAUDITLINK__" localSheetId="1" hidden="1">{"fdsup://directions/FAT Viewer?action=UPDATE&amp;creator=factset&amp;DYN_ARGS=TRUE&amp;DOC_NAME=FAT:FQL_AUDITING_CLIENT_TEMPLATE.FAT&amp;display_string=Audit&amp;VAR:KEY=UVUBOLGTIF&amp;VAR:QUERY=RkZfRU5UUlBSX1ZBTF9FQklUREFfT1BFUihDQUwsTk9XKQ==&amp;WINDOW=FIRST_POPUP&amp;HEIGHT=450&amp;WIDTH=","450&amp;START_MAXIMIZED=FALSE&amp;VAR:CALENDAR=US&amp;VAR:SYMBOL=CEC&amp;VAR:INDEX=0"}</definedName>
    <definedName name="_130__FDSAUDITLINK__" localSheetId="0" hidden="1">{"fdsup://directions/FAT Viewer?action=UPDATE&amp;creator=factset&amp;DYN_ARGS=TRUE&amp;DOC_NAME=FAT:FQL_AUDITING_CLIENT_TEMPLATE.FAT&amp;display_string=Audit&amp;VAR:KEY=UVUBOLGTIF&amp;VAR:QUERY=RkZfRU5UUlBSX1ZBTF9FQklUREFfT1BFUihDQUwsTk9XKQ==&amp;WINDOW=FIRST_POPUP&amp;HEIGHT=450&amp;WIDTH=","450&amp;START_MAXIMIZED=FALSE&amp;VAR:CALENDAR=US&amp;VAR:SYMBOL=CEC&amp;VAR:INDEX=0"}</definedName>
    <definedName name="_130__FDSAUDITLINK__" hidden="1">{"fdsup://directions/FAT Viewer?action=UPDATE&amp;creator=factset&amp;DYN_ARGS=TRUE&amp;DOC_NAME=FAT:FQL_AUDITING_CLIENT_TEMPLATE.FAT&amp;display_string=Audit&amp;VAR:KEY=UVUBOLGTIF&amp;VAR:QUERY=RkZfRU5UUlBSX1ZBTF9FQklUREFfT1BFUihDQUwsTk9XKQ==&amp;WINDOW=FIRST_POPUP&amp;HEIGHT=450&amp;WIDTH=","450&amp;START_MAXIMIZED=FALSE&amp;VAR:CALENDAR=US&amp;VAR:SYMBOL=CEC&amp;VAR:INDEX=0"}</definedName>
    <definedName name="_130prm.Przeksiegowania_6_1">"$'Producing IT'.$#ODWOŁANIE$#ODWOŁANIE"</definedName>
    <definedName name="_131__FDSAUDITLINK__" localSheetId="2" hidden="1">{"fdsup://directions/FAT Viewer?action=UPDATE&amp;creator=factset&amp;DYN_ARGS=TRUE&amp;DOC_NAME=FAT:FQL_AUDITING_CLIENT_TEMPLATE.FAT&amp;display_string=Audit&amp;VAR:KEY=HYVIXUZWXS&amp;VAR:QUERY=RkZfRU5UUlBSX1ZBTF9FQklUREFfT1BFUihBTk4sNDA1NDMp&amp;WINDOW=FIRST_POPUP&amp;HEIGHT=450&amp;WIDTH=","450&amp;START_MAXIMIZED=FALSE&amp;VAR:CALENDAR=US&amp;VAR:SYMBOL=PFCB&amp;VAR:INDEX=0"}</definedName>
    <definedName name="_131__FDSAUDITLINK__" localSheetId="4" hidden="1">{"fdsup://directions/FAT Viewer?action=UPDATE&amp;creator=factset&amp;DYN_ARGS=TRUE&amp;DOC_NAME=FAT:FQL_AUDITING_CLIENT_TEMPLATE.FAT&amp;display_string=Audit&amp;VAR:KEY=HYVIXUZWXS&amp;VAR:QUERY=RkZfRU5UUlBSX1ZBTF9FQklUREFfT1BFUihBTk4sNDA1NDMp&amp;WINDOW=FIRST_POPUP&amp;HEIGHT=450&amp;WIDTH=","450&amp;START_MAXIMIZED=FALSE&amp;VAR:CALENDAR=US&amp;VAR:SYMBOL=PFCB&amp;VAR:INDEX=0"}</definedName>
    <definedName name="_131__FDSAUDITLINK__" localSheetId="3" hidden="1">{"fdsup://directions/FAT Viewer?action=UPDATE&amp;creator=factset&amp;DYN_ARGS=TRUE&amp;DOC_NAME=FAT:FQL_AUDITING_CLIENT_TEMPLATE.FAT&amp;display_string=Audit&amp;VAR:KEY=HYVIXUZWXS&amp;VAR:QUERY=RkZfRU5UUlBSX1ZBTF9FQklUREFfT1BFUihBTk4sNDA1NDMp&amp;WINDOW=FIRST_POPUP&amp;HEIGHT=450&amp;WIDTH=","450&amp;START_MAXIMIZED=FALSE&amp;VAR:CALENDAR=US&amp;VAR:SYMBOL=PFCB&amp;VAR:INDEX=0"}</definedName>
    <definedName name="_131__FDSAUDITLINK__" localSheetId="1" hidden="1">{"fdsup://directions/FAT Viewer?action=UPDATE&amp;creator=factset&amp;DYN_ARGS=TRUE&amp;DOC_NAME=FAT:FQL_AUDITING_CLIENT_TEMPLATE.FAT&amp;display_string=Audit&amp;VAR:KEY=HYVIXUZWXS&amp;VAR:QUERY=RkZfRU5UUlBSX1ZBTF9FQklUREFfT1BFUihBTk4sNDA1NDMp&amp;WINDOW=FIRST_POPUP&amp;HEIGHT=450&amp;WIDTH=","450&amp;START_MAXIMIZED=FALSE&amp;VAR:CALENDAR=US&amp;VAR:SYMBOL=PFCB&amp;VAR:INDEX=0"}</definedName>
    <definedName name="_131__FDSAUDITLINK__" localSheetId="0" hidden="1">{"fdsup://directions/FAT Viewer?action=UPDATE&amp;creator=factset&amp;DYN_ARGS=TRUE&amp;DOC_NAME=FAT:FQL_AUDITING_CLIENT_TEMPLATE.FAT&amp;display_string=Audit&amp;VAR:KEY=HYVIXUZWXS&amp;VAR:QUERY=RkZfRU5UUlBSX1ZBTF9FQklUREFfT1BFUihBTk4sNDA1NDMp&amp;WINDOW=FIRST_POPUP&amp;HEIGHT=450&amp;WIDTH=","450&amp;START_MAXIMIZED=FALSE&amp;VAR:CALENDAR=US&amp;VAR:SYMBOL=PFCB&amp;VAR:INDEX=0"}</definedName>
    <definedName name="_131__FDSAUDITLINK__" hidden="1">{"fdsup://directions/FAT Viewer?action=UPDATE&amp;creator=factset&amp;DYN_ARGS=TRUE&amp;DOC_NAME=FAT:FQL_AUDITING_CLIENT_TEMPLATE.FAT&amp;display_string=Audit&amp;VAR:KEY=HYVIXUZWXS&amp;VAR:QUERY=RkZfRU5UUlBSX1ZBTF9FQklUREFfT1BFUihBTk4sNDA1NDMp&amp;WINDOW=FIRST_POPUP&amp;HEIGHT=450&amp;WIDTH=","450&amp;START_MAXIMIZED=FALSE&amp;VAR:CALENDAR=US&amp;VAR:SYMBOL=PFCB&amp;VAR:INDEX=0"}</definedName>
    <definedName name="_131prm.Przeksiegowania_7_1">"$Editorial.$#ODWOŁANIE$#ODWOŁANIE"</definedName>
    <definedName name="_132__FDSAUDITLINK__" localSheetId="2" hidden="1">{"fdsup://Directions/FactSet Auditing Viewer?action=AUDIT_VALUE&amp;DB=129&amp;ID1=69333Y10&amp;VALUEID=01001&amp;SDATE=2011&amp;PERIODTYPE=ANN_STD&amp;SCFT=3&amp;window=popup_no_bar&amp;width=385&amp;height=120&amp;START_MAXIMIZED=FALSE&amp;creator=factset&amp;display_string=Audit"}</definedName>
    <definedName name="_132__FDSAUDITLINK__" localSheetId="4" hidden="1">{"fdsup://Directions/FactSet Auditing Viewer?action=AUDIT_VALUE&amp;DB=129&amp;ID1=69333Y10&amp;VALUEID=01001&amp;SDATE=2011&amp;PERIODTYPE=ANN_STD&amp;SCFT=3&amp;window=popup_no_bar&amp;width=385&amp;height=120&amp;START_MAXIMIZED=FALSE&amp;creator=factset&amp;display_string=Audit"}</definedName>
    <definedName name="_132__FDSAUDITLINK__" localSheetId="3" hidden="1">{"fdsup://Directions/FactSet Auditing Viewer?action=AUDIT_VALUE&amp;DB=129&amp;ID1=69333Y10&amp;VALUEID=01001&amp;SDATE=2011&amp;PERIODTYPE=ANN_STD&amp;SCFT=3&amp;window=popup_no_bar&amp;width=385&amp;height=120&amp;START_MAXIMIZED=FALSE&amp;creator=factset&amp;display_string=Audit"}</definedName>
    <definedName name="_132__FDSAUDITLINK__" localSheetId="1" hidden="1">{"fdsup://Directions/FactSet Auditing Viewer?action=AUDIT_VALUE&amp;DB=129&amp;ID1=69333Y10&amp;VALUEID=01001&amp;SDATE=2011&amp;PERIODTYPE=ANN_STD&amp;SCFT=3&amp;window=popup_no_bar&amp;width=385&amp;height=120&amp;START_MAXIMIZED=FALSE&amp;creator=factset&amp;display_string=Audit"}</definedName>
    <definedName name="_132__FDSAUDITLINK__" localSheetId="0" hidden="1">{"fdsup://Directions/FactSet Auditing Viewer?action=AUDIT_VALUE&amp;DB=129&amp;ID1=69333Y10&amp;VALUEID=01001&amp;SDATE=2011&amp;PERIODTYPE=ANN_STD&amp;SCFT=3&amp;window=popup_no_bar&amp;width=385&amp;height=120&amp;START_MAXIMIZED=FALSE&amp;creator=factset&amp;display_string=Audit"}</definedName>
    <definedName name="_132__FDSAUDITLINK__" hidden="1">{"fdsup://Directions/FactSet Auditing Viewer?action=AUDIT_VALUE&amp;DB=129&amp;ID1=69333Y10&amp;VALUEID=01001&amp;SDATE=2011&amp;PERIODTYPE=ANN_STD&amp;SCFT=3&amp;window=popup_no_bar&amp;width=385&amp;height=120&amp;START_MAXIMIZED=FALSE&amp;creator=factset&amp;display_string=Audit"}</definedName>
    <definedName name="_132prm.Przeksiegowania_8_1">"$'Marketing Distribution'.$#ODWOŁANIE$#ODWOŁANIE"</definedName>
    <definedName name="_133__FDSAUDITLINK__" localSheetId="2" hidden="1">{"fdsup://directions/FAT Viewer?action=UPDATE&amp;creator=factset&amp;DYN_ARGS=TRUE&amp;DOC_NAME=FAT:FQL_AUDITING_CLIENT_TEMPLATE.FAT&amp;display_string=Audit&amp;VAR:KEY=EPEBYPEFYR&amp;VAR:QUERY=RkZfU0FMRVMoTFRNLDQwNjMzKQ==&amp;WINDOW=FIRST_POPUP&amp;HEIGHT=450&amp;WIDTH=450&amp;START_MAXIMIZED=","FALSE&amp;VAR:CALENDAR=US&amp;VAR:SYMBOL=RT&amp;VAR:INDEX=0"}</definedName>
    <definedName name="_133__FDSAUDITLINK__" localSheetId="4" hidden="1">{"fdsup://directions/FAT Viewer?action=UPDATE&amp;creator=factset&amp;DYN_ARGS=TRUE&amp;DOC_NAME=FAT:FQL_AUDITING_CLIENT_TEMPLATE.FAT&amp;display_string=Audit&amp;VAR:KEY=EPEBYPEFYR&amp;VAR:QUERY=RkZfU0FMRVMoTFRNLDQwNjMzKQ==&amp;WINDOW=FIRST_POPUP&amp;HEIGHT=450&amp;WIDTH=450&amp;START_MAXIMIZED=","FALSE&amp;VAR:CALENDAR=US&amp;VAR:SYMBOL=RT&amp;VAR:INDEX=0"}</definedName>
    <definedName name="_133__FDSAUDITLINK__" localSheetId="3" hidden="1">{"fdsup://directions/FAT Viewer?action=UPDATE&amp;creator=factset&amp;DYN_ARGS=TRUE&amp;DOC_NAME=FAT:FQL_AUDITING_CLIENT_TEMPLATE.FAT&amp;display_string=Audit&amp;VAR:KEY=EPEBYPEFYR&amp;VAR:QUERY=RkZfU0FMRVMoTFRNLDQwNjMzKQ==&amp;WINDOW=FIRST_POPUP&amp;HEIGHT=450&amp;WIDTH=450&amp;START_MAXIMIZED=","FALSE&amp;VAR:CALENDAR=US&amp;VAR:SYMBOL=RT&amp;VAR:INDEX=0"}</definedName>
    <definedName name="_133__FDSAUDITLINK__" localSheetId="1" hidden="1">{"fdsup://directions/FAT Viewer?action=UPDATE&amp;creator=factset&amp;DYN_ARGS=TRUE&amp;DOC_NAME=FAT:FQL_AUDITING_CLIENT_TEMPLATE.FAT&amp;display_string=Audit&amp;VAR:KEY=EPEBYPEFYR&amp;VAR:QUERY=RkZfU0FMRVMoTFRNLDQwNjMzKQ==&amp;WINDOW=FIRST_POPUP&amp;HEIGHT=450&amp;WIDTH=450&amp;START_MAXIMIZED=","FALSE&amp;VAR:CALENDAR=US&amp;VAR:SYMBOL=RT&amp;VAR:INDEX=0"}</definedName>
    <definedName name="_133__FDSAUDITLINK__" localSheetId="0" hidden="1">{"fdsup://directions/FAT Viewer?action=UPDATE&amp;creator=factset&amp;DYN_ARGS=TRUE&amp;DOC_NAME=FAT:FQL_AUDITING_CLIENT_TEMPLATE.FAT&amp;display_string=Audit&amp;VAR:KEY=EPEBYPEFYR&amp;VAR:QUERY=RkZfU0FMRVMoTFRNLDQwNjMzKQ==&amp;WINDOW=FIRST_POPUP&amp;HEIGHT=450&amp;WIDTH=450&amp;START_MAXIMIZED=","FALSE&amp;VAR:CALENDAR=US&amp;VAR:SYMBOL=RT&amp;VAR:INDEX=0"}</definedName>
    <definedName name="_133__FDSAUDITLINK__" hidden="1">{"fdsup://directions/FAT Viewer?action=UPDATE&amp;creator=factset&amp;DYN_ARGS=TRUE&amp;DOC_NAME=FAT:FQL_AUDITING_CLIENT_TEMPLATE.FAT&amp;display_string=Audit&amp;VAR:KEY=EPEBYPEFYR&amp;VAR:QUERY=RkZfU0FMRVMoTFRNLDQwNjMzKQ==&amp;WINDOW=FIRST_POPUP&amp;HEIGHT=450&amp;WIDTH=450&amp;START_MAXIMIZED=","FALSE&amp;VAR:CALENDAR=US&amp;VAR:SYMBOL=RT&amp;VAR:INDEX=0"}</definedName>
    <definedName name="_133prm.Przeksiegowania_9_1">"$'Advertising Org'.$#ODWOŁANIE$#ODWOŁANIE"</definedName>
    <definedName name="_134__FDSAUDITLINK__" localSheetId="2" hidden="1">{"fdsup://directions/FAT Viewer?action=UPDATE&amp;creator=factset&amp;DYN_ARGS=TRUE&amp;DOC_NAME=FAT:FQL_AUDITING_CLIENT_TEMPLATE.FAT&amp;display_string=Audit&amp;VAR:KEY=RUNSTYBKJE&amp;VAR:QUERY=RkZfRU5UUlBSX1ZBTF9FQklUREFfT1BFUihBTk4sNDA1NDMp&amp;WINDOW=FIRST_POPUP&amp;HEIGHT=450&amp;WIDTH=","450&amp;START_MAXIMIZED=FALSE&amp;VAR:CALENDAR=US&amp;VAR:SYMBOL=CMG&amp;VAR:INDEX=0"}</definedName>
    <definedName name="_134__FDSAUDITLINK__" localSheetId="4" hidden="1">{"fdsup://directions/FAT Viewer?action=UPDATE&amp;creator=factset&amp;DYN_ARGS=TRUE&amp;DOC_NAME=FAT:FQL_AUDITING_CLIENT_TEMPLATE.FAT&amp;display_string=Audit&amp;VAR:KEY=RUNSTYBKJE&amp;VAR:QUERY=RkZfRU5UUlBSX1ZBTF9FQklUREFfT1BFUihBTk4sNDA1NDMp&amp;WINDOW=FIRST_POPUP&amp;HEIGHT=450&amp;WIDTH=","450&amp;START_MAXIMIZED=FALSE&amp;VAR:CALENDAR=US&amp;VAR:SYMBOL=CMG&amp;VAR:INDEX=0"}</definedName>
    <definedName name="_134__FDSAUDITLINK__" localSheetId="3" hidden="1">{"fdsup://directions/FAT Viewer?action=UPDATE&amp;creator=factset&amp;DYN_ARGS=TRUE&amp;DOC_NAME=FAT:FQL_AUDITING_CLIENT_TEMPLATE.FAT&amp;display_string=Audit&amp;VAR:KEY=RUNSTYBKJE&amp;VAR:QUERY=RkZfRU5UUlBSX1ZBTF9FQklUREFfT1BFUihBTk4sNDA1NDMp&amp;WINDOW=FIRST_POPUP&amp;HEIGHT=450&amp;WIDTH=","450&amp;START_MAXIMIZED=FALSE&amp;VAR:CALENDAR=US&amp;VAR:SYMBOL=CMG&amp;VAR:INDEX=0"}</definedName>
    <definedName name="_134__FDSAUDITLINK__" localSheetId="1" hidden="1">{"fdsup://directions/FAT Viewer?action=UPDATE&amp;creator=factset&amp;DYN_ARGS=TRUE&amp;DOC_NAME=FAT:FQL_AUDITING_CLIENT_TEMPLATE.FAT&amp;display_string=Audit&amp;VAR:KEY=RUNSTYBKJE&amp;VAR:QUERY=RkZfRU5UUlBSX1ZBTF9FQklUREFfT1BFUihBTk4sNDA1NDMp&amp;WINDOW=FIRST_POPUP&amp;HEIGHT=450&amp;WIDTH=","450&amp;START_MAXIMIZED=FALSE&amp;VAR:CALENDAR=US&amp;VAR:SYMBOL=CMG&amp;VAR:INDEX=0"}</definedName>
    <definedName name="_134__FDSAUDITLINK__" localSheetId="0" hidden="1">{"fdsup://directions/FAT Viewer?action=UPDATE&amp;creator=factset&amp;DYN_ARGS=TRUE&amp;DOC_NAME=FAT:FQL_AUDITING_CLIENT_TEMPLATE.FAT&amp;display_string=Audit&amp;VAR:KEY=RUNSTYBKJE&amp;VAR:QUERY=RkZfRU5UUlBSX1ZBTF9FQklUREFfT1BFUihBTk4sNDA1NDMp&amp;WINDOW=FIRST_POPUP&amp;HEIGHT=450&amp;WIDTH=","450&amp;START_MAXIMIZED=FALSE&amp;VAR:CALENDAR=US&amp;VAR:SYMBOL=CMG&amp;VAR:INDEX=0"}</definedName>
    <definedName name="_134__FDSAUDITLINK__" hidden="1">{"fdsup://directions/FAT Viewer?action=UPDATE&amp;creator=factset&amp;DYN_ARGS=TRUE&amp;DOC_NAME=FAT:FQL_AUDITING_CLIENT_TEMPLATE.FAT&amp;display_string=Audit&amp;VAR:KEY=RUNSTYBKJE&amp;VAR:QUERY=RkZfRU5UUlBSX1ZBTF9FQklUREFfT1BFUihBTk4sNDA1NDMp&amp;WINDOW=FIRST_POPUP&amp;HEIGHT=450&amp;WIDTH=","450&amp;START_MAXIMIZED=FALSE&amp;VAR:CALENDAR=US&amp;VAR:SYMBOL=CMG&amp;VAR:INDEX=0"}</definedName>
    <definedName name="_134prm.Rok_10_1">"$'Distribution Org'.$#ODWOŁANIE$#ODWOŁANIE"</definedName>
    <definedName name="_135__FDSAUDITLINK__" localSheetId="2" hidden="1">{"fdsup://directions/FAT Viewer?action=UPDATE&amp;creator=factset&amp;DYN_ARGS=TRUE&amp;DOC_NAME=FAT:FQL_AUDITING_CLIENT_TEMPLATE.FAT&amp;display_string=Audit&amp;VAR:KEY=JKNSNEHYXY&amp;VAR:QUERY=RkZfRU5UUlBSX1ZBTF9FQklUREFfT1BFUihBTk4sNDA1NDMp&amp;WINDOW=FIRST_POPUP&amp;HEIGHT=450&amp;WIDTH=","450&amp;START_MAXIMIZED=FALSE&amp;VAR:CALENDAR=US&amp;VAR:SYMBOL=CBRL&amp;VAR:INDEX=0"}</definedName>
    <definedName name="_135__FDSAUDITLINK__" localSheetId="4" hidden="1">{"fdsup://directions/FAT Viewer?action=UPDATE&amp;creator=factset&amp;DYN_ARGS=TRUE&amp;DOC_NAME=FAT:FQL_AUDITING_CLIENT_TEMPLATE.FAT&amp;display_string=Audit&amp;VAR:KEY=JKNSNEHYXY&amp;VAR:QUERY=RkZfRU5UUlBSX1ZBTF9FQklUREFfT1BFUihBTk4sNDA1NDMp&amp;WINDOW=FIRST_POPUP&amp;HEIGHT=450&amp;WIDTH=","450&amp;START_MAXIMIZED=FALSE&amp;VAR:CALENDAR=US&amp;VAR:SYMBOL=CBRL&amp;VAR:INDEX=0"}</definedName>
    <definedName name="_135__FDSAUDITLINK__" localSheetId="3" hidden="1">{"fdsup://directions/FAT Viewer?action=UPDATE&amp;creator=factset&amp;DYN_ARGS=TRUE&amp;DOC_NAME=FAT:FQL_AUDITING_CLIENT_TEMPLATE.FAT&amp;display_string=Audit&amp;VAR:KEY=JKNSNEHYXY&amp;VAR:QUERY=RkZfRU5UUlBSX1ZBTF9FQklUREFfT1BFUihBTk4sNDA1NDMp&amp;WINDOW=FIRST_POPUP&amp;HEIGHT=450&amp;WIDTH=","450&amp;START_MAXIMIZED=FALSE&amp;VAR:CALENDAR=US&amp;VAR:SYMBOL=CBRL&amp;VAR:INDEX=0"}</definedName>
    <definedName name="_135__FDSAUDITLINK__" localSheetId="1" hidden="1">{"fdsup://directions/FAT Viewer?action=UPDATE&amp;creator=factset&amp;DYN_ARGS=TRUE&amp;DOC_NAME=FAT:FQL_AUDITING_CLIENT_TEMPLATE.FAT&amp;display_string=Audit&amp;VAR:KEY=JKNSNEHYXY&amp;VAR:QUERY=RkZfRU5UUlBSX1ZBTF9FQklUREFfT1BFUihBTk4sNDA1NDMp&amp;WINDOW=FIRST_POPUP&amp;HEIGHT=450&amp;WIDTH=","450&amp;START_MAXIMIZED=FALSE&amp;VAR:CALENDAR=US&amp;VAR:SYMBOL=CBRL&amp;VAR:INDEX=0"}</definedName>
    <definedName name="_135__FDSAUDITLINK__" localSheetId="0" hidden="1">{"fdsup://directions/FAT Viewer?action=UPDATE&amp;creator=factset&amp;DYN_ARGS=TRUE&amp;DOC_NAME=FAT:FQL_AUDITING_CLIENT_TEMPLATE.FAT&amp;display_string=Audit&amp;VAR:KEY=JKNSNEHYXY&amp;VAR:QUERY=RkZfRU5UUlBSX1ZBTF9FQklUREFfT1BFUihBTk4sNDA1NDMp&amp;WINDOW=FIRST_POPUP&amp;HEIGHT=450&amp;WIDTH=","450&amp;START_MAXIMIZED=FALSE&amp;VAR:CALENDAR=US&amp;VAR:SYMBOL=CBRL&amp;VAR:INDEX=0"}</definedName>
    <definedName name="_135__FDSAUDITLINK__" hidden="1">{"fdsup://directions/FAT Viewer?action=UPDATE&amp;creator=factset&amp;DYN_ARGS=TRUE&amp;DOC_NAME=FAT:FQL_AUDITING_CLIENT_TEMPLATE.FAT&amp;display_string=Audit&amp;VAR:KEY=JKNSNEHYXY&amp;VAR:QUERY=RkZfRU5UUlBSX1ZBTF9FQklUREFfT1BFUihBTk4sNDA1NDMp&amp;WINDOW=FIRST_POPUP&amp;HEIGHT=450&amp;WIDTH=","450&amp;START_MAXIMIZED=FALSE&amp;VAR:CALENDAR=US&amp;VAR:SYMBOL=CBRL&amp;VAR:INDEX=0"}</definedName>
    <definedName name="_135prm.Rok_11_1">"$'Objekt Manag'.$#ODWOŁANIE$#ODWOŁANIE"</definedName>
    <definedName name="_136__FDSAUDITLINK__" localSheetId="2" hidden="1">{"fdsup://directions/FAT Viewer?action=UPDATE&amp;creator=factset&amp;DYN_ARGS=TRUE&amp;DOC_NAME=FAT:FQL_AUDITING_CLIENT_TEMPLATE.FAT&amp;display_string=Audit&amp;VAR:KEY=KNALGDEBWV&amp;VAR:QUERY=RkZfU0FMRVMoTFRNLDQwOTA4KQ==&amp;WINDOW=FIRST_POPUP&amp;HEIGHT=450&amp;WIDTH=450&amp;START_MAXIMIZED=","FALSE&amp;VAR:CALENDAR=US&amp;VAR:SYMBOL=DRI&amp;VAR:INDEX=0"}</definedName>
    <definedName name="_136__FDSAUDITLINK__" localSheetId="4" hidden="1">{"fdsup://directions/FAT Viewer?action=UPDATE&amp;creator=factset&amp;DYN_ARGS=TRUE&amp;DOC_NAME=FAT:FQL_AUDITING_CLIENT_TEMPLATE.FAT&amp;display_string=Audit&amp;VAR:KEY=KNALGDEBWV&amp;VAR:QUERY=RkZfU0FMRVMoTFRNLDQwOTA4KQ==&amp;WINDOW=FIRST_POPUP&amp;HEIGHT=450&amp;WIDTH=450&amp;START_MAXIMIZED=","FALSE&amp;VAR:CALENDAR=US&amp;VAR:SYMBOL=DRI&amp;VAR:INDEX=0"}</definedName>
    <definedName name="_136__FDSAUDITLINK__" localSheetId="3" hidden="1">{"fdsup://directions/FAT Viewer?action=UPDATE&amp;creator=factset&amp;DYN_ARGS=TRUE&amp;DOC_NAME=FAT:FQL_AUDITING_CLIENT_TEMPLATE.FAT&amp;display_string=Audit&amp;VAR:KEY=KNALGDEBWV&amp;VAR:QUERY=RkZfU0FMRVMoTFRNLDQwOTA4KQ==&amp;WINDOW=FIRST_POPUP&amp;HEIGHT=450&amp;WIDTH=450&amp;START_MAXIMIZED=","FALSE&amp;VAR:CALENDAR=US&amp;VAR:SYMBOL=DRI&amp;VAR:INDEX=0"}</definedName>
    <definedName name="_136__FDSAUDITLINK__" localSheetId="1" hidden="1">{"fdsup://directions/FAT Viewer?action=UPDATE&amp;creator=factset&amp;DYN_ARGS=TRUE&amp;DOC_NAME=FAT:FQL_AUDITING_CLIENT_TEMPLATE.FAT&amp;display_string=Audit&amp;VAR:KEY=KNALGDEBWV&amp;VAR:QUERY=RkZfU0FMRVMoTFRNLDQwOTA4KQ==&amp;WINDOW=FIRST_POPUP&amp;HEIGHT=450&amp;WIDTH=450&amp;START_MAXIMIZED=","FALSE&amp;VAR:CALENDAR=US&amp;VAR:SYMBOL=DRI&amp;VAR:INDEX=0"}</definedName>
    <definedName name="_136__FDSAUDITLINK__" localSheetId="0" hidden="1">{"fdsup://directions/FAT Viewer?action=UPDATE&amp;creator=factset&amp;DYN_ARGS=TRUE&amp;DOC_NAME=FAT:FQL_AUDITING_CLIENT_TEMPLATE.FAT&amp;display_string=Audit&amp;VAR:KEY=KNALGDEBWV&amp;VAR:QUERY=RkZfU0FMRVMoTFRNLDQwOTA4KQ==&amp;WINDOW=FIRST_POPUP&amp;HEIGHT=450&amp;WIDTH=450&amp;START_MAXIMIZED=","FALSE&amp;VAR:CALENDAR=US&amp;VAR:SYMBOL=DRI&amp;VAR:INDEX=0"}</definedName>
    <definedName name="_136__FDSAUDITLINK__" hidden="1">{"fdsup://directions/FAT Viewer?action=UPDATE&amp;creator=factset&amp;DYN_ARGS=TRUE&amp;DOC_NAME=FAT:FQL_AUDITING_CLIENT_TEMPLATE.FAT&amp;display_string=Audit&amp;VAR:KEY=KNALGDEBWV&amp;VAR:QUERY=RkZfU0FMRVMoTFRNLDQwOTA4KQ==&amp;WINDOW=FIRST_POPUP&amp;HEIGHT=450&amp;WIDTH=450&amp;START_MAXIMIZED=","FALSE&amp;VAR:CALENDAR=US&amp;VAR:SYMBOL=DRI&amp;VAR:INDEX=0"}</definedName>
    <definedName name="_136prm.Rok_12_1">"$Administration.$#ODWOŁANIE$#ODWOŁANIE"</definedName>
    <definedName name="_137__FDSAUDITLINK__" localSheetId="2" hidden="1">{"fdsup://directions/FAT Viewer?action=UPDATE&amp;creator=factset&amp;DYN_ARGS=TRUE&amp;DOC_NAME=FAT:FQL_AUDITING_CLIENT_TEMPLATE.FAT&amp;display_string=Audit&amp;VAR:KEY=DOPEZMJENA&amp;VAR:QUERY=RkZfRU5UUlBSX1ZBTF9FQklUREFfT1BFUihBTk4sNDA1NDMp&amp;WINDOW=FIRST_POPUP&amp;HEIGHT=450&amp;WIDTH=","450&amp;START_MAXIMIZED=FALSE&amp;VAR:CALENDAR=US&amp;VAR:SYMBOL=DPZ&amp;VAR:INDEX=0"}</definedName>
    <definedName name="_137__FDSAUDITLINK__" localSheetId="4" hidden="1">{"fdsup://directions/FAT Viewer?action=UPDATE&amp;creator=factset&amp;DYN_ARGS=TRUE&amp;DOC_NAME=FAT:FQL_AUDITING_CLIENT_TEMPLATE.FAT&amp;display_string=Audit&amp;VAR:KEY=DOPEZMJENA&amp;VAR:QUERY=RkZfRU5UUlBSX1ZBTF9FQklUREFfT1BFUihBTk4sNDA1NDMp&amp;WINDOW=FIRST_POPUP&amp;HEIGHT=450&amp;WIDTH=","450&amp;START_MAXIMIZED=FALSE&amp;VAR:CALENDAR=US&amp;VAR:SYMBOL=DPZ&amp;VAR:INDEX=0"}</definedName>
    <definedName name="_137__FDSAUDITLINK__" localSheetId="3" hidden="1">{"fdsup://directions/FAT Viewer?action=UPDATE&amp;creator=factset&amp;DYN_ARGS=TRUE&amp;DOC_NAME=FAT:FQL_AUDITING_CLIENT_TEMPLATE.FAT&amp;display_string=Audit&amp;VAR:KEY=DOPEZMJENA&amp;VAR:QUERY=RkZfRU5UUlBSX1ZBTF9FQklUREFfT1BFUihBTk4sNDA1NDMp&amp;WINDOW=FIRST_POPUP&amp;HEIGHT=450&amp;WIDTH=","450&amp;START_MAXIMIZED=FALSE&amp;VAR:CALENDAR=US&amp;VAR:SYMBOL=DPZ&amp;VAR:INDEX=0"}</definedName>
    <definedName name="_137__FDSAUDITLINK__" localSheetId="1" hidden="1">{"fdsup://directions/FAT Viewer?action=UPDATE&amp;creator=factset&amp;DYN_ARGS=TRUE&amp;DOC_NAME=FAT:FQL_AUDITING_CLIENT_TEMPLATE.FAT&amp;display_string=Audit&amp;VAR:KEY=DOPEZMJENA&amp;VAR:QUERY=RkZfRU5UUlBSX1ZBTF9FQklUREFfT1BFUihBTk4sNDA1NDMp&amp;WINDOW=FIRST_POPUP&amp;HEIGHT=450&amp;WIDTH=","450&amp;START_MAXIMIZED=FALSE&amp;VAR:CALENDAR=US&amp;VAR:SYMBOL=DPZ&amp;VAR:INDEX=0"}</definedName>
    <definedName name="_137__FDSAUDITLINK__" localSheetId="0" hidden="1">{"fdsup://directions/FAT Viewer?action=UPDATE&amp;creator=factset&amp;DYN_ARGS=TRUE&amp;DOC_NAME=FAT:FQL_AUDITING_CLIENT_TEMPLATE.FAT&amp;display_string=Audit&amp;VAR:KEY=DOPEZMJENA&amp;VAR:QUERY=RkZfRU5UUlBSX1ZBTF9FQklUREFfT1BFUihBTk4sNDA1NDMp&amp;WINDOW=FIRST_POPUP&amp;HEIGHT=450&amp;WIDTH=","450&amp;START_MAXIMIZED=FALSE&amp;VAR:CALENDAR=US&amp;VAR:SYMBOL=DPZ&amp;VAR:INDEX=0"}</definedName>
    <definedName name="_137__FDSAUDITLINK__" hidden="1">{"fdsup://directions/FAT Viewer?action=UPDATE&amp;creator=factset&amp;DYN_ARGS=TRUE&amp;DOC_NAME=FAT:FQL_AUDITING_CLIENT_TEMPLATE.FAT&amp;display_string=Audit&amp;VAR:KEY=DOPEZMJENA&amp;VAR:QUERY=RkZfRU5UUlBSX1ZBTF9FQklUREFfT1BFUihBTk4sNDA1NDMp&amp;WINDOW=FIRST_POPUP&amp;HEIGHT=450&amp;WIDTH=","450&amp;START_MAXIMIZED=FALSE&amp;VAR:CALENDAR=US&amp;VAR:SYMBOL=DPZ&amp;VAR:INDEX=0"}</definedName>
    <definedName name="_137prm.Rok_13_1">"$'Other dept'.$#ODWOŁANIE$#ODWOŁANIE"</definedName>
    <definedName name="_138__FDSAUDITLINK__" localSheetId="2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138__FDSAUDITLINK__" localSheetId="4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138__FDSAUDITLINK__" localSheetId="3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138__FDSAUDITLINK__" localSheetId="1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138__FDSAUDITLINK__" localSheetId="0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138__FDSAUDITLINK__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138prm.Rok_2_1">"$'P_L Main reporting'.$#ODWOŁANIE$#ODWOŁANIE"</definedName>
    <definedName name="_139__FDSAUDITLINK__" localSheetId="2" hidden="1">{"fdsup://directions/FAT Viewer?action=UPDATE&amp;creator=factset&amp;DYN_ARGS=TRUE&amp;DOC_NAME=FAT:FQL_AUDITING_CLIENT_TEMPLATE.FAT&amp;display_string=Audit&amp;VAR:KEY=KTCTGLSRIR&amp;VAR:QUERY=RkZfRU5UUlBSX1ZBTF9FQklUREFfT1BFUihDQUwsTk9XKQ==&amp;WINDOW=FIRST_POPUP&amp;HEIGHT=450&amp;WIDTH=","450&amp;START_MAXIMIZED=FALSE&amp;VAR:CALENDAR=US&amp;VAR:SYMBOL=TXRH&amp;VAR:INDEX=0"}</definedName>
    <definedName name="_139__FDSAUDITLINK__" localSheetId="4" hidden="1">{"fdsup://directions/FAT Viewer?action=UPDATE&amp;creator=factset&amp;DYN_ARGS=TRUE&amp;DOC_NAME=FAT:FQL_AUDITING_CLIENT_TEMPLATE.FAT&amp;display_string=Audit&amp;VAR:KEY=KTCTGLSRIR&amp;VAR:QUERY=RkZfRU5UUlBSX1ZBTF9FQklUREFfT1BFUihDQUwsTk9XKQ==&amp;WINDOW=FIRST_POPUP&amp;HEIGHT=450&amp;WIDTH=","450&amp;START_MAXIMIZED=FALSE&amp;VAR:CALENDAR=US&amp;VAR:SYMBOL=TXRH&amp;VAR:INDEX=0"}</definedName>
    <definedName name="_139__FDSAUDITLINK__" localSheetId="3" hidden="1">{"fdsup://directions/FAT Viewer?action=UPDATE&amp;creator=factset&amp;DYN_ARGS=TRUE&amp;DOC_NAME=FAT:FQL_AUDITING_CLIENT_TEMPLATE.FAT&amp;display_string=Audit&amp;VAR:KEY=KTCTGLSRIR&amp;VAR:QUERY=RkZfRU5UUlBSX1ZBTF9FQklUREFfT1BFUihDQUwsTk9XKQ==&amp;WINDOW=FIRST_POPUP&amp;HEIGHT=450&amp;WIDTH=","450&amp;START_MAXIMIZED=FALSE&amp;VAR:CALENDAR=US&amp;VAR:SYMBOL=TXRH&amp;VAR:INDEX=0"}</definedName>
    <definedName name="_139__FDSAUDITLINK__" localSheetId="1" hidden="1">{"fdsup://directions/FAT Viewer?action=UPDATE&amp;creator=factset&amp;DYN_ARGS=TRUE&amp;DOC_NAME=FAT:FQL_AUDITING_CLIENT_TEMPLATE.FAT&amp;display_string=Audit&amp;VAR:KEY=KTCTGLSRIR&amp;VAR:QUERY=RkZfRU5UUlBSX1ZBTF9FQklUREFfT1BFUihDQUwsTk9XKQ==&amp;WINDOW=FIRST_POPUP&amp;HEIGHT=450&amp;WIDTH=","450&amp;START_MAXIMIZED=FALSE&amp;VAR:CALENDAR=US&amp;VAR:SYMBOL=TXRH&amp;VAR:INDEX=0"}</definedName>
    <definedName name="_139__FDSAUDITLINK__" localSheetId="0" hidden="1">{"fdsup://directions/FAT Viewer?action=UPDATE&amp;creator=factset&amp;DYN_ARGS=TRUE&amp;DOC_NAME=FAT:FQL_AUDITING_CLIENT_TEMPLATE.FAT&amp;display_string=Audit&amp;VAR:KEY=KTCTGLSRIR&amp;VAR:QUERY=RkZfRU5UUlBSX1ZBTF9FQklUREFfT1BFUihDQUwsTk9XKQ==&amp;WINDOW=FIRST_POPUP&amp;HEIGHT=450&amp;WIDTH=","450&amp;START_MAXIMIZED=FALSE&amp;VAR:CALENDAR=US&amp;VAR:SYMBOL=TXRH&amp;VAR:INDEX=0"}</definedName>
    <definedName name="_139__FDSAUDITLINK__" hidden="1">{"fdsup://directions/FAT Viewer?action=UPDATE&amp;creator=factset&amp;DYN_ARGS=TRUE&amp;DOC_NAME=FAT:FQL_AUDITING_CLIENT_TEMPLATE.FAT&amp;display_string=Audit&amp;VAR:KEY=KTCTGLSRIR&amp;VAR:QUERY=RkZfRU5UUlBSX1ZBTF9FQklUREFfT1BFUihDQUwsTk9XKQ==&amp;WINDOW=FIRST_POPUP&amp;HEIGHT=450&amp;WIDTH=","450&amp;START_MAXIMIZED=FALSE&amp;VAR:CALENDAR=US&amp;VAR:SYMBOL=TXRH&amp;VAR:INDEX=0"}</definedName>
    <definedName name="_139prm.Rok_3_1">"$Total.$#ODWOŁANIE$#ODWOŁANIE"</definedName>
    <definedName name="_13ktp.KtWM_10_1">1</definedName>
    <definedName name="_14__123Graph_CCHART_2" hidden="1">#REF!</definedName>
    <definedName name="_14__123Graph_DCHART_2" hidden="1">#REF!</definedName>
    <definedName name="_14__123Graph_XCHART_1" hidden="1">#REF!</definedName>
    <definedName name="_14__FDSAUDITLINK__" localSheetId="2" hidden="1">{"fdsup://directions/FAT Viewer?action=UPDATE&amp;creator=factset&amp;DYN_ARGS=TRUE&amp;DOC_NAME=FAT:FQL_AUDITING_CLIENT_TEMPLATE.FAT&amp;display_string=Audit&amp;VAR:KEY=ZCPCDCVENQ&amp;VAR:QUERY=RkZfRU5UUlBSX1ZBTF9FQklUREFfT1BFUihBTk4sNDA1NDMp&amp;WINDOW=FIRST_POPUP&amp;HEIGHT=450&amp;WIDTH=","450&amp;START_MAXIMIZED=FALSE&amp;VAR:CALENDAR=US&amp;VAR:SYMBOL=CBOU&amp;VAR:INDEX=0"}</definedName>
    <definedName name="_14__FDSAUDITLINK__" localSheetId="4" hidden="1">{"fdsup://directions/FAT Viewer?action=UPDATE&amp;creator=factset&amp;DYN_ARGS=TRUE&amp;DOC_NAME=FAT:FQL_AUDITING_CLIENT_TEMPLATE.FAT&amp;display_string=Audit&amp;VAR:KEY=ZCPCDCVENQ&amp;VAR:QUERY=RkZfRU5UUlBSX1ZBTF9FQklUREFfT1BFUihBTk4sNDA1NDMp&amp;WINDOW=FIRST_POPUP&amp;HEIGHT=450&amp;WIDTH=","450&amp;START_MAXIMIZED=FALSE&amp;VAR:CALENDAR=US&amp;VAR:SYMBOL=CBOU&amp;VAR:INDEX=0"}</definedName>
    <definedName name="_14__FDSAUDITLINK__" localSheetId="3" hidden="1">{"fdsup://directions/FAT Viewer?action=UPDATE&amp;creator=factset&amp;DYN_ARGS=TRUE&amp;DOC_NAME=FAT:FQL_AUDITING_CLIENT_TEMPLATE.FAT&amp;display_string=Audit&amp;VAR:KEY=ZCPCDCVENQ&amp;VAR:QUERY=RkZfRU5UUlBSX1ZBTF9FQklUREFfT1BFUihBTk4sNDA1NDMp&amp;WINDOW=FIRST_POPUP&amp;HEIGHT=450&amp;WIDTH=","450&amp;START_MAXIMIZED=FALSE&amp;VAR:CALENDAR=US&amp;VAR:SYMBOL=CBOU&amp;VAR:INDEX=0"}</definedName>
    <definedName name="_14__FDSAUDITLINK__" localSheetId="1" hidden="1">{"fdsup://directions/FAT Viewer?action=UPDATE&amp;creator=factset&amp;DYN_ARGS=TRUE&amp;DOC_NAME=FAT:FQL_AUDITING_CLIENT_TEMPLATE.FAT&amp;display_string=Audit&amp;VAR:KEY=ZCPCDCVENQ&amp;VAR:QUERY=RkZfRU5UUlBSX1ZBTF9FQklUREFfT1BFUihBTk4sNDA1NDMp&amp;WINDOW=FIRST_POPUP&amp;HEIGHT=450&amp;WIDTH=","450&amp;START_MAXIMIZED=FALSE&amp;VAR:CALENDAR=US&amp;VAR:SYMBOL=CBOU&amp;VAR:INDEX=0"}</definedName>
    <definedName name="_14__FDSAUDITLINK__" localSheetId="0" hidden="1">{"fdsup://directions/FAT Viewer?action=UPDATE&amp;creator=factset&amp;DYN_ARGS=TRUE&amp;DOC_NAME=FAT:FQL_AUDITING_CLIENT_TEMPLATE.FAT&amp;display_string=Audit&amp;VAR:KEY=ZCPCDCVENQ&amp;VAR:QUERY=RkZfRU5UUlBSX1ZBTF9FQklUREFfT1BFUihBTk4sNDA1NDMp&amp;WINDOW=FIRST_POPUP&amp;HEIGHT=450&amp;WIDTH=","450&amp;START_MAXIMIZED=FALSE&amp;VAR:CALENDAR=US&amp;VAR:SYMBOL=CBOU&amp;VAR:INDEX=0"}</definedName>
    <definedName name="_14__FDSAUDITLINK__" hidden="1">{"fdsup://directions/FAT Viewer?action=UPDATE&amp;creator=factset&amp;DYN_ARGS=TRUE&amp;DOC_NAME=FAT:FQL_AUDITING_CLIENT_TEMPLATE.FAT&amp;display_string=Audit&amp;VAR:KEY=ZCPCDCVENQ&amp;VAR:QUERY=RkZfRU5UUlBSX1ZBTF9FQklUREFfT1BFUihBTk4sNDA1NDMp&amp;WINDOW=FIRST_POPUP&amp;HEIGHT=450&amp;WIDTH=","450&amp;START_MAXIMIZED=FALSE&amp;VAR:CALENDAR=US&amp;VAR:SYMBOL=CBOU&amp;VAR:INDEX=0"}</definedName>
    <definedName name="_140__FDSAUDITLINK__" localSheetId="2" hidden="1">{"fdsup://directions/FAT Viewer?action=UPDATE&amp;creator=factset&amp;DYN_ARGS=TRUE&amp;DOC_NAME=FAT:FQL_AUDITING_CLIENT_TEMPLATE.FAT&amp;display_string=Audit&amp;VAR:KEY=HGJQXCTUZU&amp;VAR:QUERY=RkZfRU5UUlBSX1ZBTF9FQklUREFfT1BFUihBTk4sNDA1NDMp&amp;WINDOW=FIRST_POPUP&amp;HEIGHT=450&amp;WIDTH=","450&amp;START_MAXIMIZED=FALSE&amp;VAR:CALENDAR=US&amp;VAR:SYMBOL=SONC&amp;VAR:INDEX=0"}</definedName>
    <definedName name="_140__FDSAUDITLINK__" localSheetId="4" hidden="1">{"fdsup://directions/FAT Viewer?action=UPDATE&amp;creator=factset&amp;DYN_ARGS=TRUE&amp;DOC_NAME=FAT:FQL_AUDITING_CLIENT_TEMPLATE.FAT&amp;display_string=Audit&amp;VAR:KEY=HGJQXCTUZU&amp;VAR:QUERY=RkZfRU5UUlBSX1ZBTF9FQklUREFfT1BFUihBTk4sNDA1NDMp&amp;WINDOW=FIRST_POPUP&amp;HEIGHT=450&amp;WIDTH=","450&amp;START_MAXIMIZED=FALSE&amp;VAR:CALENDAR=US&amp;VAR:SYMBOL=SONC&amp;VAR:INDEX=0"}</definedName>
    <definedName name="_140__FDSAUDITLINK__" localSheetId="3" hidden="1">{"fdsup://directions/FAT Viewer?action=UPDATE&amp;creator=factset&amp;DYN_ARGS=TRUE&amp;DOC_NAME=FAT:FQL_AUDITING_CLIENT_TEMPLATE.FAT&amp;display_string=Audit&amp;VAR:KEY=HGJQXCTUZU&amp;VAR:QUERY=RkZfRU5UUlBSX1ZBTF9FQklUREFfT1BFUihBTk4sNDA1NDMp&amp;WINDOW=FIRST_POPUP&amp;HEIGHT=450&amp;WIDTH=","450&amp;START_MAXIMIZED=FALSE&amp;VAR:CALENDAR=US&amp;VAR:SYMBOL=SONC&amp;VAR:INDEX=0"}</definedName>
    <definedName name="_140__FDSAUDITLINK__" localSheetId="1" hidden="1">{"fdsup://directions/FAT Viewer?action=UPDATE&amp;creator=factset&amp;DYN_ARGS=TRUE&amp;DOC_NAME=FAT:FQL_AUDITING_CLIENT_TEMPLATE.FAT&amp;display_string=Audit&amp;VAR:KEY=HGJQXCTUZU&amp;VAR:QUERY=RkZfRU5UUlBSX1ZBTF9FQklUREFfT1BFUihBTk4sNDA1NDMp&amp;WINDOW=FIRST_POPUP&amp;HEIGHT=450&amp;WIDTH=","450&amp;START_MAXIMIZED=FALSE&amp;VAR:CALENDAR=US&amp;VAR:SYMBOL=SONC&amp;VAR:INDEX=0"}</definedName>
    <definedName name="_140__FDSAUDITLINK__" localSheetId="0" hidden="1">{"fdsup://directions/FAT Viewer?action=UPDATE&amp;creator=factset&amp;DYN_ARGS=TRUE&amp;DOC_NAME=FAT:FQL_AUDITING_CLIENT_TEMPLATE.FAT&amp;display_string=Audit&amp;VAR:KEY=HGJQXCTUZU&amp;VAR:QUERY=RkZfRU5UUlBSX1ZBTF9FQklUREFfT1BFUihBTk4sNDA1NDMp&amp;WINDOW=FIRST_POPUP&amp;HEIGHT=450&amp;WIDTH=","450&amp;START_MAXIMIZED=FALSE&amp;VAR:CALENDAR=US&amp;VAR:SYMBOL=SONC&amp;VAR:INDEX=0"}</definedName>
    <definedName name="_140__FDSAUDITLINK__" hidden="1">{"fdsup://directions/FAT Viewer?action=UPDATE&amp;creator=factset&amp;DYN_ARGS=TRUE&amp;DOC_NAME=FAT:FQL_AUDITING_CLIENT_TEMPLATE.FAT&amp;display_string=Audit&amp;VAR:KEY=HGJQXCTUZU&amp;VAR:QUERY=RkZfRU5UUlBSX1ZBTF9FQklUREFfT1BFUihBTk4sNDA1NDMp&amp;WINDOW=FIRST_POPUP&amp;HEIGHT=450&amp;WIDTH=","450&amp;START_MAXIMIZED=FALSE&amp;VAR:CALENDAR=US&amp;VAR:SYMBOL=SONC&amp;VAR:INDEX=0"}</definedName>
    <definedName name="_140prm.Rok_5_1">"$'Adsales fee'.$#ODWOŁANIE$#ODWOŁANIE"</definedName>
    <definedName name="_141__FDSAUDITLINK__" localSheetId="2" hidden="1">{"fdsup://directions/FAT Viewer?action=UPDATE&amp;creator=factset&amp;DYN_ARGS=TRUE&amp;DOC_NAME=FAT:FQL_AUDITING_CLIENT_TEMPLATE.FAT&amp;display_string=Audit&amp;VAR:KEY=ERIBOFQZSV&amp;VAR:QUERY=RkZfU0FMRVMoTFRNLDQwOTk5KQ==&amp;WINDOW=FIRST_POPUP&amp;HEIGHT=450&amp;WIDTH=450&amp;START_MAXIMIZED=","FALSE&amp;VAR:CALENDAR=US&amp;VAR:SYMBOL=DPZ&amp;VAR:INDEX=0"}</definedName>
    <definedName name="_141__FDSAUDITLINK__" localSheetId="4" hidden="1">{"fdsup://directions/FAT Viewer?action=UPDATE&amp;creator=factset&amp;DYN_ARGS=TRUE&amp;DOC_NAME=FAT:FQL_AUDITING_CLIENT_TEMPLATE.FAT&amp;display_string=Audit&amp;VAR:KEY=ERIBOFQZSV&amp;VAR:QUERY=RkZfU0FMRVMoTFRNLDQwOTk5KQ==&amp;WINDOW=FIRST_POPUP&amp;HEIGHT=450&amp;WIDTH=450&amp;START_MAXIMIZED=","FALSE&amp;VAR:CALENDAR=US&amp;VAR:SYMBOL=DPZ&amp;VAR:INDEX=0"}</definedName>
    <definedName name="_141__FDSAUDITLINK__" localSheetId="3" hidden="1">{"fdsup://directions/FAT Viewer?action=UPDATE&amp;creator=factset&amp;DYN_ARGS=TRUE&amp;DOC_NAME=FAT:FQL_AUDITING_CLIENT_TEMPLATE.FAT&amp;display_string=Audit&amp;VAR:KEY=ERIBOFQZSV&amp;VAR:QUERY=RkZfU0FMRVMoTFRNLDQwOTk5KQ==&amp;WINDOW=FIRST_POPUP&amp;HEIGHT=450&amp;WIDTH=450&amp;START_MAXIMIZED=","FALSE&amp;VAR:CALENDAR=US&amp;VAR:SYMBOL=DPZ&amp;VAR:INDEX=0"}</definedName>
    <definedName name="_141__FDSAUDITLINK__" localSheetId="1" hidden="1">{"fdsup://directions/FAT Viewer?action=UPDATE&amp;creator=factset&amp;DYN_ARGS=TRUE&amp;DOC_NAME=FAT:FQL_AUDITING_CLIENT_TEMPLATE.FAT&amp;display_string=Audit&amp;VAR:KEY=ERIBOFQZSV&amp;VAR:QUERY=RkZfU0FMRVMoTFRNLDQwOTk5KQ==&amp;WINDOW=FIRST_POPUP&amp;HEIGHT=450&amp;WIDTH=450&amp;START_MAXIMIZED=","FALSE&amp;VAR:CALENDAR=US&amp;VAR:SYMBOL=DPZ&amp;VAR:INDEX=0"}</definedName>
    <definedName name="_141__FDSAUDITLINK__" localSheetId="0" hidden="1">{"fdsup://directions/FAT Viewer?action=UPDATE&amp;creator=factset&amp;DYN_ARGS=TRUE&amp;DOC_NAME=FAT:FQL_AUDITING_CLIENT_TEMPLATE.FAT&amp;display_string=Audit&amp;VAR:KEY=ERIBOFQZSV&amp;VAR:QUERY=RkZfU0FMRVMoTFRNLDQwOTk5KQ==&amp;WINDOW=FIRST_POPUP&amp;HEIGHT=450&amp;WIDTH=450&amp;START_MAXIMIZED=","FALSE&amp;VAR:CALENDAR=US&amp;VAR:SYMBOL=DPZ&amp;VAR:INDEX=0"}</definedName>
    <definedName name="_141__FDSAUDITLINK__" hidden="1">{"fdsup://directions/FAT Viewer?action=UPDATE&amp;creator=factset&amp;DYN_ARGS=TRUE&amp;DOC_NAME=FAT:FQL_AUDITING_CLIENT_TEMPLATE.FAT&amp;display_string=Audit&amp;VAR:KEY=ERIBOFQZSV&amp;VAR:QUERY=RkZfU0FMRVMoTFRNLDQwOTk5KQ==&amp;WINDOW=FIRST_POPUP&amp;HEIGHT=450&amp;WIDTH=450&amp;START_MAXIMIZED=","FALSE&amp;VAR:CALENDAR=US&amp;VAR:SYMBOL=DPZ&amp;VAR:INDEX=0"}</definedName>
    <definedName name="_141prm.Rok_6_1">"$'Producing IT'.$#ODWOŁANIE$#ODWOŁANIE"</definedName>
    <definedName name="_142__FDSAUDITLINK__" localSheetId="2" hidden="1">{"fdsup://directions/FAT Viewer?action=UPDATE&amp;creator=factset&amp;DYN_ARGS=TRUE&amp;DOC_NAME=FAT:FQL_AUDITING_CLIENT_TEMPLATE.FAT&amp;display_string=Audit&amp;VAR:KEY=QBYBQNIRAB&amp;VAR:QUERY=RkZfRU5UUlBSX1ZBTF9FQklUREFfT1BFUihDQUwsTk9XKQ==&amp;WINDOW=FIRST_POPUP&amp;HEIGHT=450&amp;WIDTH=","450&amp;START_MAXIMIZED=FALSE&amp;VAR:CALENDAR=US&amp;VAR:SYMBOL=CBOU&amp;VAR:INDEX=0"}</definedName>
    <definedName name="_142__FDSAUDITLINK__" localSheetId="4" hidden="1">{"fdsup://directions/FAT Viewer?action=UPDATE&amp;creator=factset&amp;DYN_ARGS=TRUE&amp;DOC_NAME=FAT:FQL_AUDITING_CLIENT_TEMPLATE.FAT&amp;display_string=Audit&amp;VAR:KEY=QBYBQNIRAB&amp;VAR:QUERY=RkZfRU5UUlBSX1ZBTF9FQklUREFfT1BFUihDQUwsTk9XKQ==&amp;WINDOW=FIRST_POPUP&amp;HEIGHT=450&amp;WIDTH=","450&amp;START_MAXIMIZED=FALSE&amp;VAR:CALENDAR=US&amp;VAR:SYMBOL=CBOU&amp;VAR:INDEX=0"}</definedName>
    <definedName name="_142__FDSAUDITLINK__" localSheetId="3" hidden="1">{"fdsup://directions/FAT Viewer?action=UPDATE&amp;creator=factset&amp;DYN_ARGS=TRUE&amp;DOC_NAME=FAT:FQL_AUDITING_CLIENT_TEMPLATE.FAT&amp;display_string=Audit&amp;VAR:KEY=QBYBQNIRAB&amp;VAR:QUERY=RkZfRU5UUlBSX1ZBTF9FQklUREFfT1BFUihDQUwsTk9XKQ==&amp;WINDOW=FIRST_POPUP&amp;HEIGHT=450&amp;WIDTH=","450&amp;START_MAXIMIZED=FALSE&amp;VAR:CALENDAR=US&amp;VAR:SYMBOL=CBOU&amp;VAR:INDEX=0"}</definedName>
    <definedName name="_142__FDSAUDITLINK__" localSheetId="1" hidden="1">{"fdsup://directions/FAT Viewer?action=UPDATE&amp;creator=factset&amp;DYN_ARGS=TRUE&amp;DOC_NAME=FAT:FQL_AUDITING_CLIENT_TEMPLATE.FAT&amp;display_string=Audit&amp;VAR:KEY=QBYBQNIRAB&amp;VAR:QUERY=RkZfRU5UUlBSX1ZBTF9FQklUREFfT1BFUihDQUwsTk9XKQ==&amp;WINDOW=FIRST_POPUP&amp;HEIGHT=450&amp;WIDTH=","450&amp;START_MAXIMIZED=FALSE&amp;VAR:CALENDAR=US&amp;VAR:SYMBOL=CBOU&amp;VAR:INDEX=0"}</definedName>
    <definedName name="_142__FDSAUDITLINK__" localSheetId="0" hidden="1">{"fdsup://directions/FAT Viewer?action=UPDATE&amp;creator=factset&amp;DYN_ARGS=TRUE&amp;DOC_NAME=FAT:FQL_AUDITING_CLIENT_TEMPLATE.FAT&amp;display_string=Audit&amp;VAR:KEY=QBYBQNIRAB&amp;VAR:QUERY=RkZfRU5UUlBSX1ZBTF9FQklUREFfT1BFUihDQUwsTk9XKQ==&amp;WINDOW=FIRST_POPUP&amp;HEIGHT=450&amp;WIDTH=","450&amp;START_MAXIMIZED=FALSE&amp;VAR:CALENDAR=US&amp;VAR:SYMBOL=CBOU&amp;VAR:INDEX=0"}</definedName>
    <definedName name="_142__FDSAUDITLINK__" hidden="1">{"fdsup://directions/FAT Viewer?action=UPDATE&amp;creator=factset&amp;DYN_ARGS=TRUE&amp;DOC_NAME=FAT:FQL_AUDITING_CLIENT_TEMPLATE.FAT&amp;display_string=Audit&amp;VAR:KEY=QBYBQNIRAB&amp;VAR:QUERY=RkZfRU5UUlBSX1ZBTF9FQklUREFfT1BFUihDQUwsTk9XKQ==&amp;WINDOW=FIRST_POPUP&amp;HEIGHT=450&amp;WIDTH=","450&amp;START_MAXIMIZED=FALSE&amp;VAR:CALENDAR=US&amp;VAR:SYMBOL=CBOU&amp;VAR:INDEX=0"}</definedName>
    <definedName name="_142prm.Rok_7_1">"$Editorial.$#ODWOŁANIE$#ODWOŁANIE"</definedName>
    <definedName name="_143__FDSAUDITLINK__" localSheetId="2" hidden="1">{"fdsup://directions/FAT Viewer?action=UPDATE&amp;creator=factset&amp;DYN_ARGS=TRUE&amp;DOC_NAME=FAT:FQL_AUDITING_CLIENT_TEMPLATE.FAT&amp;display_string=Audit&amp;VAR:KEY=RUNSTYBKJE&amp;VAR:QUERY=RkZfRU5UUlBSX1ZBTF9FQklUREFfT1BFUihBTk4sNDA1NDMp&amp;WINDOW=FIRST_POPUP&amp;HEIGHT=450&amp;WIDTH=","450&amp;START_MAXIMIZED=FALSE&amp;VAR:CALENDAR=US&amp;VAR:SYMBOL=CMG&amp;VAR:INDEX=0"}</definedName>
    <definedName name="_143__FDSAUDITLINK__" localSheetId="4" hidden="1">{"fdsup://directions/FAT Viewer?action=UPDATE&amp;creator=factset&amp;DYN_ARGS=TRUE&amp;DOC_NAME=FAT:FQL_AUDITING_CLIENT_TEMPLATE.FAT&amp;display_string=Audit&amp;VAR:KEY=RUNSTYBKJE&amp;VAR:QUERY=RkZfRU5UUlBSX1ZBTF9FQklUREFfT1BFUihBTk4sNDA1NDMp&amp;WINDOW=FIRST_POPUP&amp;HEIGHT=450&amp;WIDTH=","450&amp;START_MAXIMIZED=FALSE&amp;VAR:CALENDAR=US&amp;VAR:SYMBOL=CMG&amp;VAR:INDEX=0"}</definedName>
    <definedName name="_143__FDSAUDITLINK__" localSheetId="3" hidden="1">{"fdsup://directions/FAT Viewer?action=UPDATE&amp;creator=factset&amp;DYN_ARGS=TRUE&amp;DOC_NAME=FAT:FQL_AUDITING_CLIENT_TEMPLATE.FAT&amp;display_string=Audit&amp;VAR:KEY=RUNSTYBKJE&amp;VAR:QUERY=RkZfRU5UUlBSX1ZBTF9FQklUREFfT1BFUihBTk4sNDA1NDMp&amp;WINDOW=FIRST_POPUP&amp;HEIGHT=450&amp;WIDTH=","450&amp;START_MAXIMIZED=FALSE&amp;VAR:CALENDAR=US&amp;VAR:SYMBOL=CMG&amp;VAR:INDEX=0"}</definedName>
    <definedName name="_143__FDSAUDITLINK__" localSheetId="1" hidden="1">{"fdsup://directions/FAT Viewer?action=UPDATE&amp;creator=factset&amp;DYN_ARGS=TRUE&amp;DOC_NAME=FAT:FQL_AUDITING_CLIENT_TEMPLATE.FAT&amp;display_string=Audit&amp;VAR:KEY=RUNSTYBKJE&amp;VAR:QUERY=RkZfRU5UUlBSX1ZBTF9FQklUREFfT1BFUihBTk4sNDA1NDMp&amp;WINDOW=FIRST_POPUP&amp;HEIGHT=450&amp;WIDTH=","450&amp;START_MAXIMIZED=FALSE&amp;VAR:CALENDAR=US&amp;VAR:SYMBOL=CMG&amp;VAR:INDEX=0"}</definedName>
    <definedName name="_143__FDSAUDITLINK__" localSheetId="0" hidden="1">{"fdsup://directions/FAT Viewer?action=UPDATE&amp;creator=factset&amp;DYN_ARGS=TRUE&amp;DOC_NAME=FAT:FQL_AUDITING_CLIENT_TEMPLATE.FAT&amp;display_string=Audit&amp;VAR:KEY=RUNSTYBKJE&amp;VAR:QUERY=RkZfRU5UUlBSX1ZBTF9FQklUREFfT1BFUihBTk4sNDA1NDMp&amp;WINDOW=FIRST_POPUP&amp;HEIGHT=450&amp;WIDTH=","450&amp;START_MAXIMIZED=FALSE&amp;VAR:CALENDAR=US&amp;VAR:SYMBOL=CMG&amp;VAR:INDEX=0"}</definedName>
    <definedName name="_143__FDSAUDITLINK__" hidden="1">{"fdsup://directions/FAT Viewer?action=UPDATE&amp;creator=factset&amp;DYN_ARGS=TRUE&amp;DOC_NAME=FAT:FQL_AUDITING_CLIENT_TEMPLATE.FAT&amp;display_string=Audit&amp;VAR:KEY=RUNSTYBKJE&amp;VAR:QUERY=RkZfRU5UUlBSX1ZBTF9FQklUREFfT1BFUihBTk4sNDA1NDMp&amp;WINDOW=FIRST_POPUP&amp;HEIGHT=450&amp;WIDTH=","450&amp;START_MAXIMIZED=FALSE&amp;VAR:CALENDAR=US&amp;VAR:SYMBOL=CMG&amp;VAR:INDEX=0"}</definedName>
    <definedName name="_143prm.Rok_8_1">"$'Marketing Distribution'.$#ODWOŁANIE$#ODWOŁANIE"</definedName>
    <definedName name="_144__FDSAUDITLINK__" localSheetId="2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44__FDSAUDITLINK__" localSheetId="4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44__FDSAUDITLINK__" localSheetId="3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44__FDSAUDITLINK__" localSheetId="1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44__FDSAUDITLINK__" localSheetId="0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44__FDSAUDITLINK__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44prm.Rok_9_1">"$'Advertising Org'.$#ODWOŁANIE$#ODWOŁANIE"</definedName>
    <definedName name="_145__FDSAUDITLINK__" localSheetId="2" hidden="1">{"fdsup://Directions/FactSet Auditing Viewer?action=AUDIT_VALUE&amp;DB=129&amp;ID1=09180C10&amp;VALUEID=01001&amp;SDATE=2011&amp;PERIODTYPE=ANN_STD&amp;SCFT=3&amp;window=popup_no_bar&amp;width=385&amp;height=120&amp;START_MAXIMIZED=FALSE&amp;creator=factset&amp;display_string=Audit"}</definedName>
    <definedName name="_145__FDSAUDITLINK__" localSheetId="4" hidden="1">{"fdsup://Directions/FactSet Auditing Viewer?action=AUDIT_VALUE&amp;DB=129&amp;ID1=09180C10&amp;VALUEID=01001&amp;SDATE=2011&amp;PERIODTYPE=ANN_STD&amp;SCFT=3&amp;window=popup_no_bar&amp;width=385&amp;height=120&amp;START_MAXIMIZED=FALSE&amp;creator=factset&amp;display_string=Audit"}</definedName>
    <definedName name="_145__FDSAUDITLINK__" localSheetId="3" hidden="1">{"fdsup://Directions/FactSet Auditing Viewer?action=AUDIT_VALUE&amp;DB=129&amp;ID1=09180C10&amp;VALUEID=01001&amp;SDATE=2011&amp;PERIODTYPE=ANN_STD&amp;SCFT=3&amp;window=popup_no_bar&amp;width=385&amp;height=120&amp;START_MAXIMIZED=FALSE&amp;creator=factset&amp;display_string=Audit"}</definedName>
    <definedName name="_145__FDSAUDITLINK__" localSheetId="1" hidden="1">{"fdsup://Directions/FactSet Auditing Viewer?action=AUDIT_VALUE&amp;DB=129&amp;ID1=09180C10&amp;VALUEID=01001&amp;SDATE=2011&amp;PERIODTYPE=ANN_STD&amp;SCFT=3&amp;window=popup_no_bar&amp;width=385&amp;height=120&amp;START_MAXIMIZED=FALSE&amp;creator=factset&amp;display_string=Audit"}</definedName>
    <definedName name="_145__FDSAUDITLINK__" localSheetId="0" hidden="1">{"fdsup://Directions/FactSet Auditing Viewer?action=AUDIT_VALUE&amp;DB=129&amp;ID1=09180C10&amp;VALUEID=01001&amp;SDATE=2011&amp;PERIODTYPE=ANN_STD&amp;SCFT=3&amp;window=popup_no_bar&amp;width=385&amp;height=120&amp;START_MAXIMIZED=FALSE&amp;creator=factset&amp;display_string=Audit"}</definedName>
    <definedName name="_145__FDSAUDITLINK__" hidden="1">{"fdsup://Directions/FactSet Auditing Viewer?action=AUDIT_VALUE&amp;DB=129&amp;ID1=09180C10&amp;VALUEID=01001&amp;SDATE=2011&amp;PERIODTYPE=ANN_STD&amp;SCFT=3&amp;window=popup_no_bar&amp;width=385&amp;height=120&amp;START_MAXIMIZED=FALSE&amp;creator=factset&amp;display_string=Audit"}</definedName>
    <definedName name="_145prm.ZablokujZmiany_10_1">"TAK"</definedName>
    <definedName name="_146prm.ZablokujZmiany_11_1">"TAK"</definedName>
    <definedName name="_147__FDSAUDITLINK__" localSheetId="2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47__FDSAUDITLINK__" localSheetId="4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47__FDSAUDITLINK__" localSheetId="3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47__FDSAUDITLINK__" localSheetId="1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47__FDSAUDITLINK__" localSheetId="0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47__FDSAUDITLINK__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47prm.ZablokujZmiany_12_1">"TAK"</definedName>
    <definedName name="_148__FDSAUDITLINK__" localSheetId="2" hidden="1">{"fdsup://directions/FAT Viewer?action=UPDATE&amp;creator=factset&amp;DYN_ARGS=TRUE&amp;DOC_NAME=FAT:FQL_AUDITING_CLIENT_TEMPLATE.FAT&amp;display_string=Audit&amp;VAR:KEY=EPEBYPEFYR&amp;VAR:QUERY=RkZfU0FMRVMoTFRNLDQwNjMzKQ==&amp;WINDOW=FIRST_POPUP&amp;HEIGHT=450&amp;WIDTH=450&amp;START_MAXIMIZED=","FALSE&amp;VAR:CALENDAR=US&amp;VAR:SYMBOL=RT&amp;VAR:INDEX=0"}</definedName>
    <definedName name="_148__FDSAUDITLINK__" localSheetId="4" hidden="1">{"fdsup://directions/FAT Viewer?action=UPDATE&amp;creator=factset&amp;DYN_ARGS=TRUE&amp;DOC_NAME=FAT:FQL_AUDITING_CLIENT_TEMPLATE.FAT&amp;display_string=Audit&amp;VAR:KEY=EPEBYPEFYR&amp;VAR:QUERY=RkZfU0FMRVMoTFRNLDQwNjMzKQ==&amp;WINDOW=FIRST_POPUP&amp;HEIGHT=450&amp;WIDTH=450&amp;START_MAXIMIZED=","FALSE&amp;VAR:CALENDAR=US&amp;VAR:SYMBOL=RT&amp;VAR:INDEX=0"}</definedName>
    <definedName name="_148__FDSAUDITLINK__" localSheetId="3" hidden="1">{"fdsup://directions/FAT Viewer?action=UPDATE&amp;creator=factset&amp;DYN_ARGS=TRUE&amp;DOC_NAME=FAT:FQL_AUDITING_CLIENT_TEMPLATE.FAT&amp;display_string=Audit&amp;VAR:KEY=EPEBYPEFYR&amp;VAR:QUERY=RkZfU0FMRVMoTFRNLDQwNjMzKQ==&amp;WINDOW=FIRST_POPUP&amp;HEIGHT=450&amp;WIDTH=450&amp;START_MAXIMIZED=","FALSE&amp;VAR:CALENDAR=US&amp;VAR:SYMBOL=RT&amp;VAR:INDEX=0"}</definedName>
    <definedName name="_148__FDSAUDITLINK__" localSheetId="1" hidden="1">{"fdsup://directions/FAT Viewer?action=UPDATE&amp;creator=factset&amp;DYN_ARGS=TRUE&amp;DOC_NAME=FAT:FQL_AUDITING_CLIENT_TEMPLATE.FAT&amp;display_string=Audit&amp;VAR:KEY=EPEBYPEFYR&amp;VAR:QUERY=RkZfU0FMRVMoTFRNLDQwNjMzKQ==&amp;WINDOW=FIRST_POPUP&amp;HEIGHT=450&amp;WIDTH=450&amp;START_MAXIMIZED=","FALSE&amp;VAR:CALENDAR=US&amp;VAR:SYMBOL=RT&amp;VAR:INDEX=0"}</definedName>
    <definedName name="_148__FDSAUDITLINK__" localSheetId="0" hidden="1">{"fdsup://directions/FAT Viewer?action=UPDATE&amp;creator=factset&amp;DYN_ARGS=TRUE&amp;DOC_NAME=FAT:FQL_AUDITING_CLIENT_TEMPLATE.FAT&amp;display_string=Audit&amp;VAR:KEY=EPEBYPEFYR&amp;VAR:QUERY=RkZfU0FMRVMoTFRNLDQwNjMzKQ==&amp;WINDOW=FIRST_POPUP&amp;HEIGHT=450&amp;WIDTH=450&amp;START_MAXIMIZED=","FALSE&amp;VAR:CALENDAR=US&amp;VAR:SYMBOL=RT&amp;VAR:INDEX=0"}</definedName>
    <definedName name="_148__FDSAUDITLINK__" hidden="1">{"fdsup://directions/FAT Viewer?action=UPDATE&amp;creator=factset&amp;DYN_ARGS=TRUE&amp;DOC_NAME=FAT:FQL_AUDITING_CLIENT_TEMPLATE.FAT&amp;display_string=Audit&amp;VAR:KEY=EPEBYPEFYR&amp;VAR:QUERY=RkZfU0FMRVMoTFRNLDQwNjMzKQ==&amp;WINDOW=FIRST_POPUP&amp;HEIGHT=450&amp;WIDTH=450&amp;START_MAXIMIZED=","FALSE&amp;VAR:CALENDAR=US&amp;VAR:SYMBOL=RT&amp;VAR:INDEX=0"}</definedName>
    <definedName name="_148prm.ZablokujZmiany_13_1">"TAK"</definedName>
    <definedName name="_149__FDSAUDITLINK__" localSheetId="2" hidden="1">{"fdsup://directions/FAT Viewer?action=UPDATE&amp;creator=factset&amp;DYN_ARGS=TRUE&amp;DOC_NAME=FAT:FQL_AUDITING_CLIENT_TEMPLATE.FAT&amp;display_string=Audit&amp;VAR:KEY=RWNALMLUHY&amp;VAR:QUERY=RkZfRU5UUlBSX1ZBTF9FQklUREFfT1BFUihBTk4sNDA1NDMp&amp;WINDOW=FIRST_POPUP&amp;HEIGHT=450&amp;WIDTH=","450&amp;START_MAXIMIZED=FALSE&amp;VAR:CALENDAR=US&amp;VAR:SYMBOL=TAST&amp;VAR:INDEX=0"}</definedName>
    <definedName name="_149__FDSAUDITLINK__" localSheetId="4" hidden="1">{"fdsup://directions/FAT Viewer?action=UPDATE&amp;creator=factset&amp;DYN_ARGS=TRUE&amp;DOC_NAME=FAT:FQL_AUDITING_CLIENT_TEMPLATE.FAT&amp;display_string=Audit&amp;VAR:KEY=RWNALMLUHY&amp;VAR:QUERY=RkZfRU5UUlBSX1ZBTF9FQklUREFfT1BFUihBTk4sNDA1NDMp&amp;WINDOW=FIRST_POPUP&amp;HEIGHT=450&amp;WIDTH=","450&amp;START_MAXIMIZED=FALSE&amp;VAR:CALENDAR=US&amp;VAR:SYMBOL=TAST&amp;VAR:INDEX=0"}</definedName>
    <definedName name="_149__FDSAUDITLINK__" localSheetId="3" hidden="1">{"fdsup://directions/FAT Viewer?action=UPDATE&amp;creator=factset&amp;DYN_ARGS=TRUE&amp;DOC_NAME=FAT:FQL_AUDITING_CLIENT_TEMPLATE.FAT&amp;display_string=Audit&amp;VAR:KEY=RWNALMLUHY&amp;VAR:QUERY=RkZfRU5UUlBSX1ZBTF9FQklUREFfT1BFUihBTk4sNDA1NDMp&amp;WINDOW=FIRST_POPUP&amp;HEIGHT=450&amp;WIDTH=","450&amp;START_MAXIMIZED=FALSE&amp;VAR:CALENDAR=US&amp;VAR:SYMBOL=TAST&amp;VAR:INDEX=0"}</definedName>
    <definedName name="_149__FDSAUDITLINK__" localSheetId="1" hidden="1">{"fdsup://directions/FAT Viewer?action=UPDATE&amp;creator=factset&amp;DYN_ARGS=TRUE&amp;DOC_NAME=FAT:FQL_AUDITING_CLIENT_TEMPLATE.FAT&amp;display_string=Audit&amp;VAR:KEY=RWNALMLUHY&amp;VAR:QUERY=RkZfRU5UUlBSX1ZBTF9FQklUREFfT1BFUihBTk4sNDA1NDMp&amp;WINDOW=FIRST_POPUP&amp;HEIGHT=450&amp;WIDTH=","450&amp;START_MAXIMIZED=FALSE&amp;VAR:CALENDAR=US&amp;VAR:SYMBOL=TAST&amp;VAR:INDEX=0"}</definedName>
    <definedName name="_149__FDSAUDITLINK__" localSheetId="0" hidden="1">{"fdsup://directions/FAT Viewer?action=UPDATE&amp;creator=factset&amp;DYN_ARGS=TRUE&amp;DOC_NAME=FAT:FQL_AUDITING_CLIENT_TEMPLATE.FAT&amp;display_string=Audit&amp;VAR:KEY=RWNALMLUHY&amp;VAR:QUERY=RkZfRU5UUlBSX1ZBTF9FQklUREFfT1BFUihBTk4sNDA1NDMp&amp;WINDOW=FIRST_POPUP&amp;HEIGHT=450&amp;WIDTH=","450&amp;START_MAXIMIZED=FALSE&amp;VAR:CALENDAR=US&amp;VAR:SYMBOL=TAST&amp;VAR:INDEX=0"}</definedName>
    <definedName name="_149__FDSAUDITLINK__" hidden="1">{"fdsup://directions/FAT Viewer?action=UPDATE&amp;creator=factset&amp;DYN_ARGS=TRUE&amp;DOC_NAME=FAT:FQL_AUDITING_CLIENT_TEMPLATE.FAT&amp;display_string=Audit&amp;VAR:KEY=RWNALMLUHY&amp;VAR:QUERY=RkZfRU5UUlBSX1ZBTF9FQklUREFfT1BFUihBTk4sNDA1NDMp&amp;WINDOW=FIRST_POPUP&amp;HEIGHT=450&amp;WIDTH=","450&amp;START_MAXIMIZED=FALSE&amp;VAR:CALENDAR=US&amp;VAR:SYMBOL=TAST&amp;VAR:INDEX=0"}</definedName>
    <definedName name="_149prm.ZablokujZmiany_2_1">"TAK"</definedName>
    <definedName name="_14ktp.KtWM_11_1">1</definedName>
    <definedName name="_15__123Graph_CCHART_3" hidden="1">#REF!</definedName>
    <definedName name="_15__123Graph_DCHART_3" hidden="1">#REF!</definedName>
    <definedName name="_15__123Graph_XCHART_2" hidden="1">#REF!</definedName>
    <definedName name="_15__FDSAUDITLINK__" localSheetId="2" hidden="1">{"fdsup://directions/FAT Viewer?action=UPDATE&amp;creator=factset&amp;DYN_ARGS=TRUE&amp;DOC_NAME=FAT:FQL_AUDITING_CLIENT_TEMPLATE.FAT&amp;display_string=Audit&amp;VAR:KEY=ODWXGDONCB&amp;VAR:QUERY=RkZfRU5UUlBSX1ZBTF9FQklUREFfT1BFUihDQUwsTk9XKQ==&amp;WINDOW=FIRST_POPUP&amp;HEIGHT=450&amp;WIDTH=","450&amp;START_MAXIMIZED=FALSE&amp;VAR:CALENDAR=US&amp;VAR:SYMBOL=YUM&amp;VAR:INDEX=0"}</definedName>
    <definedName name="_15__FDSAUDITLINK__" localSheetId="4" hidden="1">{"fdsup://directions/FAT Viewer?action=UPDATE&amp;creator=factset&amp;DYN_ARGS=TRUE&amp;DOC_NAME=FAT:FQL_AUDITING_CLIENT_TEMPLATE.FAT&amp;display_string=Audit&amp;VAR:KEY=ODWXGDONCB&amp;VAR:QUERY=RkZfRU5UUlBSX1ZBTF9FQklUREFfT1BFUihDQUwsTk9XKQ==&amp;WINDOW=FIRST_POPUP&amp;HEIGHT=450&amp;WIDTH=","450&amp;START_MAXIMIZED=FALSE&amp;VAR:CALENDAR=US&amp;VAR:SYMBOL=YUM&amp;VAR:INDEX=0"}</definedName>
    <definedName name="_15__FDSAUDITLINK__" localSheetId="3" hidden="1">{"fdsup://directions/FAT Viewer?action=UPDATE&amp;creator=factset&amp;DYN_ARGS=TRUE&amp;DOC_NAME=FAT:FQL_AUDITING_CLIENT_TEMPLATE.FAT&amp;display_string=Audit&amp;VAR:KEY=ODWXGDONCB&amp;VAR:QUERY=RkZfRU5UUlBSX1ZBTF9FQklUREFfT1BFUihDQUwsTk9XKQ==&amp;WINDOW=FIRST_POPUP&amp;HEIGHT=450&amp;WIDTH=","450&amp;START_MAXIMIZED=FALSE&amp;VAR:CALENDAR=US&amp;VAR:SYMBOL=YUM&amp;VAR:INDEX=0"}</definedName>
    <definedName name="_15__FDSAUDITLINK__" localSheetId="1" hidden="1">{"fdsup://directions/FAT Viewer?action=UPDATE&amp;creator=factset&amp;DYN_ARGS=TRUE&amp;DOC_NAME=FAT:FQL_AUDITING_CLIENT_TEMPLATE.FAT&amp;display_string=Audit&amp;VAR:KEY=ODWXGDONCB&amp;VAR:QUERY=RkZfRU5UUlBSX1ZBTF9FQklUREFfT1BFUihDQUwsTk9XKQ==&amp;WINDOW=FIRST_POPUP&amp;HEIGHT=450&amp;WIDTH=","450&amp;START_MAXIMIZED=FALSE&amp;VAR:CALENDAR=US&amp;VAR:SYMBOL=YUM&amp;VAR:INDEX=0"}</definedName>
    <definedName name="_15__FDSAUDITLINK__" localSheetId="0" hidden="1">{"fdsup://directions/FAT Viewer?action=UPDATE&amp;creator=factset&amp;DYN_ARGS=TRUE&amp;DOC_NAME=FAT:FQL_AUDITING_CLIENT_TEMPLATE.FAT&amp;display_string=Audit&amp;VAR:KEY=ODWXGDONCB&amp;VAR:QUERY=RkZfRU5UUlBSX1ZBTF9FQklUREFfT1BFUihDQUwsTk9XKQ==&amp;WINDOW=FIRST_POPUP&amp;HEIGHT=450&amp;WIDTH=","450&amp;START_MAXIMIZED=FALSE&amp;VAR:CALENDAR=US&amp;VAR:SYMBOL=YUM&amp;VAR:INDEX=0"}</definedName>
    <definedName name="_15__FDSAUDITLINK__" hidden="1">{"fdsup://directions/FAT Viewer?action=UPDATE&amp;creator=factset&amp;DYN_ARGS=TRUE&amp;DOC_NAME=FAT:FQL_AUDITING_CLIENT_TEMPLATE.FAT&amp;display_string=Audit&amp;VAR:KEY=ODWXGDONCB&amp;VAR:QUERY=RkZfRU5UUlBSX1ZBTF9FQklUREFfT1BFUihDQUwsTk9XKQ==&amp;WINDOW=FIRST_POPUP&amp;HEIGHT=450&amp;WIDTH=","450&amp;START_MAXIMIZED=FALSE&amp;VAR:CALENDAR=US&amp;VAR:SYMBOL=YUM&amp;VAR:INDEX=0"}</definedName>
    <definedName name="_150__FDSAUDITLINK__" localSheetId="2" hidden="1">{"fdsup://directions/FAT Viewer?action=UPDATE&amp;creator=factset&amp;DYN_ARGS=TRUE&amp;DOC_NAME=FAT:FQL_AUDITING_CLIENT_TEMPLATE.FAT&amp;display_string=Audit&amp;VAR:KEY=YROPQJEBKL&amp;VAR:QUERY=RkZfRU5UUlBSX1ZBTF9FQklUREFfT1BFUihDQUwsTk9XKQ==&amp;WINDOW=FIRST_POPUP&amp;HEIGHT=450&amp;WIDTH=","450&amp;START_MAXIMIZED=FALSE&amp;VAR:CALENDAR=US&amp;VAR:SYMBOL=RRGB&amp;VAR:INDEX=0"}</definedName>
    <definedName name="_150__FDSAUDITLINK__" localSheetId="4" hidden="1">{"fdsup://directions/FAT Viewer?action=UPDATE&amp;creator=factset&amp;DYN_ARGS=TRUE&amp;DOC_NAME=FAT:FQL_AUDITING_CLIENT_TEMPLATE.FAT&amp;display_string=Audit&amp;VAR:KEY=YROPQJEBKL&amp;VAR:QUERY=RkZfRU5UUlBSX1ZBTF9FQklUREFfT1BFUihDQUwsTk9XKQ==&amp;WINDOW=FIRST_POPUP&amp;HEIGHT=450&amp;WIDTH=","450&amp;START_MAXIMIZED=FALSE&amp;VAR:CALENDAR=US&amp;VAR:SYMBOL=RRGB&amp;VAR:INDEX=0"}</definedName>
    <definedName name="_150__FDSAUDITLINK__" localSheetId="3" hidden="1">{"fdsup://directions/FAT Viewer?action=UPDATE&amp;creator=factset&amp;DYN_ARGS=TRUE&amp;DOC_NAME=FAT:FQL_AUDITING_CLIENT_TEMPLATE.FAT&amp;display_string=Audit&amp;VAR:KEY=YROPQJEBKL&amp;VAR:QUERY=RkZfRU5UUlBSX1ZBTF9FQklUREFfT1BFUihDQUwsTk9XKQ==&amp;WINDOW=FIRST_POPUP&amp;HEIGHT=450&amp;WIDTH=","450&amp;START_MAXIMIZED=FALSE&amp;VAR:CALENDAR=US&amp;VAR:SYMBOL=RRGB&amp;VAR:INDEX=0"}</definedName>
    <definedName name="_150__FDSAUDITLINK__" localSheetId="1" hidden="1">{"fdsup://directions/FAT Viewer?action=UPDATE&amp;creator=factset&amp;DYN_ARGS=TRUE&amp;DOC_NAME=FAT:FQL_AUDITING_CLIENT_TEMPLATE.FAT&amp;display_string=Audit&amp;VAR:KEY=YROPQJEBKL&amp;VAR:QUERY=RkZfRU5UUlBSX1ZBTF9FQklUREFfT1BFUihDQUwsTk9XKQ==&amp;WINDOW=FIRST_POPUP&amp;HEIGHT=450&amp;WIDTH=","450&amp;START_MAXIMIZED=FALSE&amp;VAR:CALENDAR=US&amp;VAR:SYMBOL=RRGB&amp;VAR:INDEX=0"}</definedName>
    <definedName name="_150__FDSAUDITLINK__" localSheetId="0" hidden="1">{"fdsup://directions/FAT Viewer?action=UPDATE&amp;creator=factset&amp;DYN_ARGS=TRUE&amp;DOC_NAME=FAT:FQL_AUDITING_CLIENT_TEMPLATE.FAT&amp;display_string=Audit&amp;VAR:KEY=YROPQJEBKL&amp;VAR:QUERY=RkZfRU5UUlBSX1ZBTF9FQklUREFfT1BFUihDQUwsTk9XKQ==&amp;WINDOW=FIRST_POPUP&amp;HEIGHT=450&amp;WIDTH=","450&amp;START_MAXIMIZED=FALSE&amp;VAR:CALENDAR=US&amp;VAR:SYMBOL=RRGB&amp;VAR:INDEX=0"}</definedName>
    <definedName name="_150__FDSAUDITLINK__" hidden="1">{"fdsup://directions/FAT Viewer?action=UPDATE&amp;creator=factset&amp;DYN_ARGS=TRUE&amp;DOC_NAME=FAT:FQL_AUDITING_CLIENT_TEMPLATE.FAT&amp;display_string=Audit&amp;VAR:KEY=YROPQJEBKL&amp;VAR:QUERY=RkZfRU5UUlBSX1ZBTF9FQklUREFfT1BFUihDQUwsTk9XKQ==&amp;WINDOW=FIRST_POPUP&amp;HEIGHT=450&amp;WIDTH=","450&amp;START_MAXIMIZED=FALSE&amp;VAR:CALENDAR=US&amp;VAR:SYMBOL=RRGB&amp;VAR:INDEX=0"}</definedName>
    <definedName name="_150prm.ZablokujZmiany_3_1">"TAK"</definedName>
    <definedName name="_151__FDSAUDITLINK__" localSheetId="2" hidden="1">{"fdsup://directions/FAT Viewer?action=UPDATE&amp;creator=factset&amp;DYN_ARGS=TRUE&amp;DOC_NAME=FAT:FQL_AUDITING_CLIENT_TEMPLATE.FAT&amp;display_string=Audit&amp;VAR:KEY=WHWDKXQNOL&amp;VAR:QUERY=RkZfU0FMRVMoTFRNLDQwNjMzKQ==&amp;WINDOW=FIRST_POPUP&amp;HEIGHT=450&amp;WIDTH=450&amp;START_MAXIMIZED=","FALSE&amp;VAR:CALENDAR=US&amp;VAR:SYMBOL=PNRA&amp;VAR:INDEX=0"}</definedName>
    <definedName name="_151__FDSAUDITLINK__" localSheetId="4" hidden="1">{"fdsup://directions/FAT Viewer?action=UPDATE&amp;creator=factset&amp;DYN_ARGS=TRUE&amp;DOC_NAME=FAT:FQL_AUDITING_CLIENT_TEMPLATE.FAT&amp;display_string=Audit&amp;VAR:KEY=WHWDKXQNOL&amp;VAR:QUERY=RkZfU0FMRVMoTFRNLDQwNjMzKQ==&amp;WINDOW=FIRST_POPUP&amp;HEIGHT=450&amp;WIDTH=450&amp;START_MAXIMIZED=","FALSE&amp;VAR:CALENDAR=US&amp;VAR:SYMBOL=PNRA&amp;VAR:INDEX=0"}</definedName>
    <definedName name="_151__FDSAUDITLINK__" localSheetId="3" hidden="1">{"fdsup://directions/FAT Viewer?action=UPDATE&amp;creator=factset&amp;DYN_ARGS=TRUE&amp;DOC_NAME=FAT:FQL_AUDITING_CLIENT_TEMPLATE.FAT&amp;display_string=Audit&amp;VAR:KEY=WHWDKXQNOL&amp;VAR:QUERY=RkZfU0FMRVMoTFRNLDQwNjMzKQ==&amp;WINDOW=FIRST_POPUP&amp;HEIGHT=450&amp;WIDTH=450&amp;START_MAXIMIZED=","FALSE&amp;VAR:CALENDAR=US&amp;VAR:SYMBOL=PNRA&amp;VAR:INDEX=0"}</definedName>
    <definedName name="_151__FDSAUDITLINK__" localSheetId="1" hidden="1">{"fdsup://directions/FAT Viewer?action=UPDATE&amp;creator=factset&amp;DYN_ARGS=TRUE&amp;DOC_NAME=FAT:FQL_AUDITING_CLIENT_TEMPLATE.FAT&amp;display_string=Audit&amp;VAR:KEY=WHWDKXQNOL&amp;VAR:QUERY=RkZfU0FMRVMoTFRNLDQwNjMzKQ==&amp;WINDOW=FIRST_POPUP&amp;HEIGHT=450&amp;WIDTH=450&amp;START_MAXIMIZED=","FALSE&amp;VAR:CALENDAR=US&amp;VAR:SYMBOL=PNRA&amp;VAR:INDEX=0"}</definedName>
    <definedName name="_151__FDSAUDITLINK__" localSheetId="0" hidden="1">{"fdsup://directions/FAT Viewer?action=UPDATE&amp;creator=factset&amp;DYN_ARGS=TRUE&amp;DOC_NAME=FAT:FQL_AUDITING_CLIENT_TEMPLATE.FAT&amp;display_string=Audit&amp;VAR:KEY=WHWDKXQNOL&amp;VAR:QUERY=RkZfU0FMRVMoTFRNLDQwNjMzKQ==&amp;WINDOW=FIRST_POPUP&amp;HEIGHT=450&amp;WIDTH=450&amp;START_MAXIMIZED=","FALSE&amp;VAR:CALENDAR=US&amp;VAR:SYMBOL=PNRA&amp;VAR:INDEX=0"}</definedName>
    <definedName name="_151__FDSAUDITLINK__" hidden="1">{"fdsup://directions/FAT Viewer?action=UPDATE&amp;creator=factset&amp;DYN_ARGS=TRUE&amp;DOC_NAME=FAT:FQL_AUDITING_CLIENT_TEMPLATE.FAT&amp;display_string=Audit&amp;VAR:KEY=WHWDKXQNOL&amp;VAR:QUERY=RkZfU0FMRVMoTFRNLDQwNjMzKQ==&amp;WINDOW=FIRST_POPUP&amp;HEIGHT=450&amp;WIDTH=450&amp;START_MAXIMIZED=","FALSE&amp;VAR:CALENDAR=US&amp;VAR:SYMBOL=PNRA&amp;VAR:INDEX=0"}</definedName>
    <definedName name="_151prm.ZablokujZmiany_5_1">"TAK"</definedName>
    <definedName name="_152__FDSAUDITLINK__" localSheetId="2" hidden="1">{"fdsup://Directions/FactSet Auditing Viewer?action=AUDIT_VALUE&amp;DB=129&amp;ID1=25442310&amp;VALUEID=01001&amp;SDATE=2011&amp;PERIODTYPE=ANN_STD&amp;SCFT=3&amp;window=popup_no_bar&amp;width=385&amp;height=120&amp;START_MAXIMIZED=FALSE&amp;creator=factset&amp;display_string=Audit"}</definedName>
    <definedName name="_152__FDSAUDITLINK__" localSheetId="4" hidden="1">{"fdsup://Directions/FactSet Auditing Viewer?action=AUDIT_VALUE&amp;DB=129&amp;ID1=25442310&amp;VALUEID=01001&amp;SDATE=2011&amp;PERIODTYPE=ANN_STD&amp;SCFT=3&amp;window=popup_no_bar&amp;width=385&amp;height=120&amp;START_MAXIMIZED=FALSE&amp;creator=factset&amp;display_string=Audit"}</definedName>
    <definedName name="_152__FDSAUDITLINK__" localSheetId="3" hidden="1">{"fdsup://Directions/FactSet Auditing Viewer?action=AUDIT_VALUE&amp;DB=129&amp;ID1=25442310&amp;VALUEID=01001&amp;SDATE=2011&amp;PERIODTYPE=ANN_STD&amp;SCFT=3&amp;window=popup_no_bar&amp;width=385&amp;height=120&amp;START_MAXIMIZED=FALSE&amp;creator=factset&amp;display_string=Audit"}</definedName>
    <definedName name="_152__FDSAUDITLINK__" localSheetId="1" hidden="1">{"fdsup://Directions/FactSet Auditing Viewer?action=AUDIT_VALUE&amp;DB=129&amp;ID1=25442310&amp;VALUEID=01001&amp;SDATE=2011&amp;PERIODTYPE=ANN_STD&amp;SCFT=3&amp;window=popup_no_bar&amp;width=385&amp;height=120&amp;START_MAXIMIZED=FALSE&amp;creator=factset&amp;display_string=Audit"}</definedName>
    <definedName name="_152__FDSAUDITLINK__" localSheetId="0" hidden="1">{"fdsup://Directions/FactSet Auditing Viewer?action=AUDIT_VALUE&amp;DB=129&amp;ID1=25442310&amp;VALUEID=01001&amp;SDATE=2011&amp;PERIODTYPE=ANN_STD&amp;SCFT=3&amp;window=popup_no_bar&amp;width=385&amp;height=120&amp;START_MAXIMIZED=FALSE&amp;creator=factset&amp;display_string=Audit"}</definedName>
    <definedName name="_152__FDSAUDITLINK__" hidden="1">{"fdsup://Directions/FactSet Auditing Viewer?action=AUDIT_VALUE&amp;DB=129&amp;ID1=25442310&amp;VALUEID=01001&amp;SDATE=2011&amp;PERIODTYPE=ANN_STD&amp;SCFT=3&amp;window=popup_no_bar&amp;width=385&amp;height=120&amp;START_MAXIMIZED=FALSE&amp;creator=factset&amp;display_string=Audit"}</definedName>
    <definedName name="_152prm.ZablokujZmiany_6_1">"TAK"</definedName>
    <definedName name="_153__FDSAUDITLINK__" localSheetId="2" hidden="1">{"fdsup://directions/FAT Viewer?action=UPDATE&amp;creator=factset&amp;DYN_ARGS=TRUE&amp;DOC_NAME=FAT:FQL_AUDITING_CLIENT_TEMPLATE.FAT&amp;display_string=Audit&amp;VAR:KEY=FKBSHUBKXM&amp;VAR:QUERY=RkZfRU5UUlBSX1ZBTF9FQklUREFfT1BFUihBTk4sNDA1NDMp&amp;WINDOW=FIRST_POPUP&amp;HEIGHT=450&amp;WIDTH=","450&amp;START_MAXIMIZED=FALSE&amp;VAR:CALENDAR=US&amp;VAR:SYMBOL=WEN&amp;VAR:INDEX=0"}</definedName>
    <definedName name="_153__FDSAUDITLINK__" localSheetId="4" hidden="1">{"fdsup://directions/FAT Viewer?action=UPDATE&amp;creator=factset&amp;DYN_ARGS=TRUE&amp;DOC_NAME=FAT:FQL_AUDITING_CLIENT_TEMPLATE.FAT&amp;display_string=Audit&amp;VAR:KEY=FKBSHUBKXM&amp;VAR:QUERY=RkZfRU5UUlBSX1ZBTF9FQklUREFfT1BFUihBTk4sNDA1NDMp&amp;WINDOW=FIRST_POPUP&amp;HEIGHT=450&amp;WIDTH=","450&amp;START_MAXIMIZED=FALSE&amp;VAR:CALENDAR=US&amp;VAR:SYMBOL=WEN&amp;VAR:INDEX=0"}</definedName>
    <definedName name="_153__FDSAUDITLINK__" localSheetId="3" hidden="1">{"fdsup://directions/FAT Viewer?action=UPDATE&amp;creator=factset&amp;DYN_ARGS=TRUE&amp;DOC_NAME=FAT:FQL_AUDITING_CLIENT_TEMPLATE.FAT&amp;display_string=Audit&amp;VAR:KEY=FKBSHUBKXM&amp;VAR:QUERY=RkZfRU5UUlBSX1ZBTF9FQklUREFfT1BFUihBTk4sNDA1NDMp&amp;WINDOW=FIRST_POPUP&amp;HEIGHT=450&amp;WIDTH=","450&amp;START_MAXIMIZED=FALSE&amp;VAR:CALENDAR=US&amp;VAR:SYMBOL=WEN&amp;VAR:INDEX=0"}</definedName>
    <definedName name="_153__FDSAUDITLINK__" localSheetId="1" hidden="1">{"fdsup://directions/FAT Viewer?action=UPDATE&amp;creator=factset&amp;DYN_ARGS=TRUE&amp;DOC_NAME=FAT:FQL_AUDITING_CLIENT_TEMPLATE.FAT&amp;display_string=Audit&amp;VAR:KEY=FKBSHUBKXM&amp;VAR:QUERY=RkZfRU5UUlBSX1ZBTF9FQklUREFfT1BFUihBTk4sNDA1NDMp&amp;WINDOW=FIRST_POPUP&amp;HEIGHT=450&amp;WIDTH=","450&amp;START_MAXIMIZED=FALSE&amp;VAR:CALENDAR=US&amp;VAR:SYMBOL=WEN&amp;VAR:INDEX=0"}</definedName>
    <definedName name="_153__FDSAUDITLINK__" localSheetId="0" hidden="1">{"fdsup://directions/FAT Viewer?action=UPDATE&amp;creator=factset&amp;DYN_ARGS=TRUE&amp;DOC_NAME=FAT:FQL_AUDITING_CLIENT_TEMPLATE.FAT&amp;display_string=Audit&amp;VAR:KEY=FKBSHUBKXM&amp;VAR:QUERY=RkZfRU5UUlBSX1ZBTF9FQklUREFfT1BFUihBTk4sNDA1NDMp&amp;WINDOW=FIRST_POPUP&amp;HEIGHT=450&amp;WIDTH=","450&amp;START_MAXIMIZED=FALSE&amp;VAR:CALENDAR=US&amp;VAR:SYMBOL=WEN&amp;VAR:INDEX=0"}</definedName>
    <definedName name="_153__FDSAUDITLINK__" hidden="1">{"fdsup://directions/FAT Viewer?action=UPDATE&amp;creator=factset&amp;DYN_ARGS=TRUE&amp;DOC_NAME=FAT:FQL_AUDITING_CLIENT_TEMPLATE.FAT&amp;display_string=Audit&amp;VAR:KEY=FKBSHUBKXM&amp;VAR:QUERY=RkZfRU5UUlBSX1ZBTF9FQklUREFfT1BFUihBTk4sNDA1NDMp&amp;WINDOW=FIRST_POPUP&amp;HEIGHT=450&amp;WIDTH=","450&amp;START_MAXIMIZED=FALSE&amp;VAR:CALENDAR=US&amp;VAR:SYMBOL=WEN&amp;VAR:INDEX=0"}</definedName>
    <definedName name="_153prm.ZablokujZmiany_7_1">"TAK"</definedName>
    <definedName name="_154__FDSAUDITLINK__" localSheetId="2" hidden="1">{"fdsup://directions/FAT Viewer?action=UPDATE&amp;creator=factset&amp;DYN_ARGS=TRUE&amp;DOC_NAME=FAT:FQL_AUDITING_CLIENT_TEMPLATE.FAT&amp;display_string=Audit&amp;VAR:KEY=XAJKZYZCXQ&amp;VAR:QUERY=RkZfRU5UUlBSX1ZBTF9FQklUREFfT1BFUihBTk4sNDA1NDMp&amp;WINDOW=FIRST_POPUP&amp;HEIGHT=450&amp;WIDTH=","450&amp;START_MAXIMIZED=FALSE&amp;VAR:CALENDAR=US&amp;VAR:SYMBOL=SBUX&amp;VAR:INDEX=0"}</definedName>
    <definedName name="_154__FDSAUDITLINK__" localSheetId="4" hidden="1">{"fdsup://directions/FAT Viewer?action=UPDATE&amp;creator=factset&amp;DYN_ARGS=TRUE&amp;DOC_NAME=FAT:FQL_AUDITING_CLIENT_TEMPLATE.FAT&amp;display_string=Audit&amp;VAR:KEY=XAJKZYZCXQ&amp;VAR:QUERY=RkZfRU5UUlBSX1ZBTF9FQklUREFfT1BFUihBTk4sNDA1NDMp&amp;WINDOW=FIRST_POPUP&amp;HEIGHT=450&amp;WIDTH=","450&amp;START_MAXIMIZED=FALSE&amp;VAR:CALENDAR=US&amp;VAR:SYMBOL=SBUX&amp;VAR:INDEX=0"}</definedName>
    <definedName name="_154__FDSAUDITLINK__" localSheetId="3" hidden="1">{"fdsup://directions/FAT Viewer?action=UPDATE&amp;creator=factset&amp;DYN_ARGS=TRUE&amp;DOC_NAME=FAT:FQL_AUDITING_CLIENT_TEMPLATE.FAT&amp;display_string=Audit&amp;VAR:KEY=XAJKZYZCXQ&amp;VAR:QUERY=RkZfRU5UUlBSX1ZBTF9FQklUREFfT1BFUihBTk4sNDA1NDMp&amp;WINDOW=FIRST_POPUP&amp;HEIGHT=450&amp;WIDTH=","450&amp;START_MAXIMIZED=FALSE&amp;VAR:CALENDAR=US&amp;VAR:SYMBOL=SBUX&amp;VAR:INDEX=0"}</definedName>
    <definedName name="_154__FDSAUDITLINK__" localSheetId="1" hidden="1">{"fdsup://directions/FAT Viewer?action=UPDATE&amp;creator=factset&amp;DYN_ARGS=TRUE&amp;DOC_NAME=FAT:FQL_AUDITING_CLIENT_TEMPLATE.FAT&amp;display_string=Audit&amp;VAR:KEY=XAJKZYZCXQ&amp;VAR:QUERY=RkZfRU5UUlBSX1ZBTF9FQklUREFfT1BFUihBTk4sNDA1NDMp&amp;WINDOW=FIRST_POPUP&amp;HEIGHT=450&amp;WIDTH=","450&amp;START_MAXIMIZED=FALSE&amp;VAR:CALENDAR=US&amp;VAR:SYMBOL=SBUX&amp;VAR:INDEX=0"}</definedName>
    <definedName name="_154__FDSAUDITLINK__" localSheetId="0" hidden="1">{"fdsup://directions/FAT Viewer?action=UPDATE&amp;creator=factset&amp;DYN_ARGS=TRUE&amp;DOC_NAME=FAT:FQL_AUDITING_CLIENT_TEMPLATE.FAT&amp;display_string=Audit&amp;VAR:KEY=XAJKZYZCXQ&amp;VAR:QUERY=RkZfRU5UUlBSX1ZBTF9FQklUREFfT1BFUihBTk4sNDA1NDMp&amp;WINDOW=FIRST_POPUP&amp;HEIGHT=450&amp;WIDTH=","450&amp;START_MAXIMIZED=FALSE&amp;VAR:CALENDAR=US&amp;VAR:SYMBOL=SBUX&amp;VAR:INDEX=0"}</definedName>
    <definedName name="_154__FDSAUDITLINK__" hidden="1">{"fdsup://directions/FAT Viewer?action=UPDATE&amp;creator=factset&amp;DYN_ARGS=TRUE&amp;DOC_NAME=FAT:FQL_AUDITING_CLIENT_TEMPLATE.FAT&amp;display_string=Audit&amp;VAR:KEY=XAJKZYZCXQ&amp;VAR:QUERY=RkZfRU5UUlBSX1ZBTF9FQklUREFfT1BFUihBTk4sNDA1NDMp&amp;WINDOW=FIRST_POPUP&amp;HEIGHT=450&amp;WIDTH=","450&amp;START_MAXIMIZED=FALSE&amp;VAR:CALENDAR=US&amp;VAR:SYMBOL=SBUX&amp;VAR:INDEX=0"}</definedName>
    <definedName name="_154prm.ZablokujZmiany_8_1">"TAK"</definedName>
    <definedName name="_155__FDSAUDITLINK__" localSheetId="2" hidden="1">{"fdsup://directions/FAT Viewer?action=UPDATE&amp;creator=factset&amp;DYN_ARGS=TRUE&amp;DOC_NAME=FAT:FQL_AUDITING_CLIENT_TEMPLATE.FAT&amp;display_string=Audit&amp;VAR:KEY=PGVCXCVWTE&amp;VAR:QUERY=RkZfRU5UUlBSX1ZBTF9FQklUREFfT1BFUihBTk4sNDA1NDMp&amp;WINDOW=FIRST_POPUP&amp;HEIGHT=450&amp;WIDTH=","450&amp;START_MAXIMIZED=FALSE&amp;VAR:CALENDAR=US&amp;VAR:SYMBOL=TXRH&amp;VAR:INDEX=0"}</definedName>
    <definedName name="_155__FDSAUDITLINK__" localSheetId="4" hidden="1">{"fdsup://directions/FAT Viewer?action=UPDATE&amp;creator=factset&amp;DYN_ARGS=TRUE&amp;DOC_NAME=FAT:FQL_AUDITING_CLIENT_TEMPLATE.FAT&amp;display_string=Audit&amp;VAR:KEY=PGVCXCVWTE&amp;VAR:QUERY=RkZfRU5UUlBSX1ZBTF9FQklUREFfT1BFUihBTk4sNDA1NDMp&amp;WINDOW=FIRST_POPUP&amp;HEIGHT=450&amp;WIDTH=","450&amp;START_MAXIMIZED=FALSE&amp;VAR:CALENDAR=US&amp;VAR:SYMBOL=TXRH&amp;VAR:INDEX=0"}</definedName>
    <definedName name="_155__FDSAUDITLINK__" localSheetId="3" hidden="1">{"fdsup://directions/FAT Viewer?action=UPDATE&amp;creator=factset&amp;DYN_ARGS=TRUE&amp;DOC_NAME=FAT:FQL_AUDITING_CLIENT_TEMPLATE.FAT&amp;display_string=Audit&amp;VAR:KEY=PGVCXCVWTE&amp;VAR:QUERY=RkZfRU5UUlBSX1ZBTF9FQklUREFfT1BFUihBTk4sNDA1NDMp&amp;WINDOW=FIRST_POPUP&amp;HEIGHT=450&amp;WIDTH=","450&amp;START_MAXIMIZED=FALSE&amp;VAR:CALENDAR=US&amp;VAR:SYMBOL=TXRH&amp;VAR:INDEX=0"}</definedName>
    <definedName name="_155__FDSAUDITLINK__" localSheetId="1" hidden="1">{"fdsup://directions/FAT Viewer?action=UPDATE&amp;creator=factset&amp;DYN_ARGS=TRUE&amp;DOC_NAME=FAT:FQL_AUDITING_CLIENT_TEMPLATE.FAT&amp;display_string=Audit&amp;VAR:KEY=PGVCXCVWTE&amp;VAR:QUERY=RkZfRU5UUlBSX1ZBTF9FQklUREFfT1BFUihBTk4sNDA1NDMp&amp;WINDOW=FIRST_POPUP&amp;HEIGHT=450&amp;WIDTH=","450&amp;START_MAXIMIZED=FALSE&amp;VAR:CALENDAR=US&amp;VAR:SYMBOL=TXRH&amp;VAR:INDEX=0"}</definedName>
    <definedName name="_155__FDSAUDITLINK__" localSheetId="0" hidden="1">{"fdsup://directions/FAT Viewer?action=UPDATE&amp;creator=factset&amp;DYN_ARGS=TRUE&amp;DOC_NAME=FAT:FQL_AUDITING_CLIENT_TEMPLATE.FAT&amp;display_string=Audit&amp;VAR:KEY=PGVCXCVWTE&amp;VAR:QUERY=RkZfRU5UUlBSX1ZBTF9FQklUREFfT1BFUihBTk4sNDA1NDMp&amp;WINDOW=FIRST_POPUP&amp;HEIGHT=450&amp;WIDTH=","450&amp;START_MAXIMIZED=FALSE&amp;VAR:CALENDAR=US&amp;VAR:SYMBOL=TXRH&amp;VAR:INDEX=0"}</definedName>
    <definedName name="_155__FDSAUDITLINK__" hidden="1">{"fdsup://directions/FAT Viewer?action=UPDATE&amp;creator=factset&amp;DYN_ARGS=TRUE&amp;DOC_NAME=FAT:FQL_AUDITING_CLIENT_TEMPLATE.FAT&amp;display_string=Audit&amp;VAR:KEY=PGVCXCVWTE&amp;VAR:QUERY=RkZfRU5UUlBSX1ZBTF9FQklUREFfT1BFUihBTk4sNDA1NDMp&amp;WINDOW=FIRST_POPUP&amp;HEIGHT=450&amp;WIDTH=","450&amp;START_MAXIMIZED=FALSE&amp;VAR:CALENDAR=US&amp;VAR:SYMBOL=TXRH&amp;VAR:INDEX=0"}</definedName>
    <definedName name="_155prm.ZablokujZmiany_9_1">"TAK"</definedName>
    <definedName name="_156__FDSAUDITLINK__" localSheetId="2" hidden="1">{"fdsup://directions/FAT Viewer?action=UPDATE&amp;creator=factset&amp;DYN_ARGS=TRUE&amp;DOC_NAME=FAT:FQL_AUDITING_CLIENT_TEMPLATE.FAT&amp;display_string=Audit&amp;VAR:KEY=CDKTEHYRWX&amp;VAR:QUERY=RkZfU0FMRVMoTFRNLDQwNjMzKQ==&amp;WINDOW=FIRST_POPUP&amp;HEIGHT=450&amp;WIDTH=450&amp;START_MAXIMIZED=","FALSE&amp;VAR:CALENDAR=US&amp;VAR:SYMBOL=SONC&amp;VAR:INDEX=0"}</definedName>
    <definedName name="_156__FDSAUDITLINK__" localSheetId="4" hidden="1">{"fdsup://directions/FAT Viewer?action=UPDATE&amp;creator=factset&amp;DYN_ARGS=TRUE&amp;DOC_NAME=FAT:FQL_AUDITING_CLIENT_TEMPLATE.FAT&amp;display_string=Audit&amp;VAR:KEY=CDKTEHYRWX&amp;VAR:QUERY=RkZfU0FMRVMoTFRNLDQwNjMzKQ==&amp;WINDOW=FIRST_POPUP&amp;HEIGHT=450&amp;WIDTH=450&amp;START_MAXIMIZED=","FALSE&amp;VAR:CALENDAR=US&amp;VAR:SYMBOL=SONC&amp;VAR:INDEX=0"}</definedName>
    <definedName name="_156__FDSAUDITLINK__" localSheetId="3" hidden="1">{"fdsup://directions/FAT Viewer?action=UPDATE&amp;creator=factset&amp;DYN_ARGS=TRUE&amp;DOC_NAME=FAT:FQL_AUDITING_CLIENT_TEMPLATE.FAT&amp;display_string=Audit&amp;VAR:KEY=CDKTEHYRWX&amp;VAR:QUERY=RkZfU0FMRVMoTFRNLDQwNjMzKQ==&amp;WINDOW=FIRST_POPUP&amp;HEIGHT=450&amp;WIDTH=450&amp;START_MAXIMIZED=","FALSE&amp;VAR:CALENDAR=US&amp;VAR:SYMBOL=SONC&amp;VAR:INDEX=0"}</definedName>
    <definedName name="_156__FDSAUDITLINK__" localSheetId="1" hidden="1">{"fdsup://directions/FAT Viewer?action=UPDATE&amp;creator=factset&amp;DYN_ARGS=TRUE&amp;DOC_NAME=FAT:FQL_AUDITING_CLIENT_TEMPLATE.FAT&amp;display_string=Audit&amp;VAR:KEY=CDKTEHYRWX&amp;VAR:QUERY=RkZfU0FMRVMoTFRNLDQwNjMzKQ==&amp;WINDOW=FIRST_POPUP&amp;HEIGHT=450&amp;WIDTH=450&amp;START_MAXIMIZED=","FALSE&amp;VAR:CALENDAR=US&amp;VAR:SYMBOL=SONC&amp;VAR:INDEX=0"}</definedName>
    <definedName name="_156__FDSAUDITLINK__" localSheetId="0" hidden="1">{"fdsup://directions/FAT Viewer?action=UPDATE&amp;creator=factset&amp;DYN_ARGS=TRUE&amp;DOC_NAME=FAT:FQL_AUDITING_CLIENT_TEMPLATE.FAT&amp;display_string=Audit&amp;VAR:KEY=CDKTEHYRWX&amp;VAR:QUERY=RkZfU0FMRVMoTFRNLDQwNjMzKQ==&amp;WINDOW=FIRST_POPUP&amp;HEIGHT=450&amp;WIDTH=450&amp;START_MAXIMIZED=","FALSE&amp;VAR:CALENDAR=US&amp;VAR:SYMBOL=SONC&amp;VAR:INDEX=0"}</definedName>
    <definedName name="_156__FDSAUDITLINK__" hidden="1">{"fdsup://directions/FAT Viewer?action=UPDATE&amp;creator=factset&amp;DYN_ARGS=TRUE&amp;DOC_NAME=FAT:FQL_AUDITING_CLIENT_TEMPLATE.FAT&amp;display_string=Audit&amp;VAR:KEY=CDKTEHYRWX&amp;VAR:QUERY=RkZfU0FMRVMoTFRNLDQwNjMzKQ==&amp;WINDOW=FIRST_POPUP&amp;HEIGHT=450&amp;WIDTH=450&amp;START_MAXIMIZED=","FALSE&amp;VAR:CALENDAR=US&amp;VAR:SYMBOL=SONC&amp;VAR:INDEX=0"}</definedName>
    <definedName name="_156prm.Zakres_10_1">"$'Distribution Org'.$#ODWOŁANIE$#ODWOŁANIE"</definedName>
    <definedName name="_157__FDSAUDITLINK__" localSheetId="2" hidden="1">{"fdsup://directions/FAT Viewer?action=UPDATE&amp;creator=factset&amp;DYN_ARGS=TRUE&amp;DOC_NAME=FAT:FQL_AUDITING_CLIENT_TEMPLATE.FAT&amp;display_string=Audit&amp;VAR:KEY=IZKFUZIZWF&amp;VAR:QUERY=RkZfRU5UUlBSX1ZBTF9FQklUREFfT1BFUihDQUwsTk9XKQ==&amp;WINDOW=FIRST_POPUP&amp;HEIGHT=450&amp;WIDTH=","450&amp;START_MAXIMIZED=FALSE&amp;VAR:CALENDAR=US&amp;VAR:SYMBOL=CBRL&amp;VAR:INDEX=0"}</definedName>
    <definedName name="_157__FDSAUDITLINK__" localSheetId="4" hidden="1">{"fdsup://directions/FAT Viewer?action=UPDATE&amp;creator=factset&amp;DYN_ARGS=TRUE&amp;DOC_NAME=FAT:FQL_AUDITING_CLIENT_TEMPLATE.FAT&amp;display_string=Audit&amp;VAR:KEY=IZKFUZIZWF&amp;VAR:QUERY=RkZfRU5UUlBSX1ZBTF9FQklUREFfT1BFUihDQUwsTk9XKQ==&amp;WINDOW=FIRST_POPUP&amp;HEIGHT=450&amp;WIDTH=","450&amp;START_MAXIMIZED=FALSE&amp;VAR:CALENDAR=US&amp;VAR:SYMBOL=CBRL&amp;VAR:INDEX=0"}</definedName>
    <definedName name="_157__FDSAUDITLINK__" localSheetId="3" hidden="1">{"fdsup://directions/FAT Viewer?action=UPDATE&amp;creator=factset&amp;DYN_ARGS=TRUE&amp;DOC_NAME=FAT:FQL_AUDITING_CLIENT_TEMPLATE.FAT&amp;display_string=Audit&amp;VAR:KEY=IZKFUZIZWF&amp;VAR:QUERY=RkZfRU5UUlBSX1ZBTF9FQklUREFfT1BFUihDQUwsTk9XKQ==&amp;WINDOW=FIRST_POPUP&amp;HEIGHT=450&amp;WIDTH=","450&amp;START_MAXIMIZED=FALSE&amp;VAR:CALENDAR=US&amp;VAR:SYMBOL=CBRL&amp;VAR:INDEX=0"}</definedName>
    <definedName name="_157__FDSAUDITLINK__" localSheetId="1" hidden="1">{"fdsup://directions/FAT Viewer?action=UPDATE&amp;creator=factset&amp;DYN_ARGS=TRUE&amp;DOC_NAME=FAT:FQL_AUDITING_CLIENT_TEMPLATE.FAT&amp;display_string=Audit&amp;VAR:KEY=IZKFUZIZWF&amp;VAR:QUERY=RkZfRU5UUlBSX1ZBTF9FQklUREFfT1BFUihDQUwsTk9XKQ==&amp;WINDOW=FIRST_POPUP&amp;HEIGHT=450&amp;WIDTH=","450&amp;START_MAXIMIZED=FALSE&amp;VAR:CALENDAR=US&amp;VAR:SYMBOL=CBRL&amp;VAR:INDEX=0"}</definedName>
    <definedName name="_157__FDSAUDITLINK__" localSheetId="0" hidden="1">{"fdsup://directions/FAT Viewer?action=UPDATE&amp;creator=factset&amp;DYN_ARGS=TRUE&amp;DOC_NAME=FAT:FQL_AUDITING_CLIENT_TEMPLATE.FAT&amp;display_string=Audit&amp;VAR:KEY=IZKFUZIZWF&amp;VAR:QUERY=RkZfRU5UUlBSX1ZBTF9FQklUREFfT1BFUihDQUwsTk9XKQ==&amp;WINDOW=FIRST_POPUP&amp;HEIGHT=450&amp;WIDTH=","450&amp;START_MAXIMIZED=FALSE&amp;VAR:CALENDAR=US&amp;VAR:SYMBOL=CBRL&amp;VAR:INDEX=0"}</definedName>
    <definedName name="_157__FDSAUDITLINK__" hidden="1">{"fdsup://directions/FAT Viewer?action=UPDATE&amp;creator=factset&amp;DYN_ARGS=TRUE&amp;DOC_NAME=FAT:FQL_AUDITING_CLIENT_TEMPLATE.FAT&amp;display_string=Audit&amp;VAR:KEY=IZKFUZIZWF&amp;VAR:QUERY=RkZfRU5UUlBSX1ZBTF9FQklUREFfT1BFUihDQUwsTk9XKQ==&amp;WINDOW=FIRST_POPUP&amp;HEIGHT=450&amp;WIDTH=","450&amp;START_MAXIMIZED=FALSE&amp;VAR:CALENDAR=US&amp;VAR:SYMBOL=CBRL&amp;VAR:INDEX=0"}</definedName>
    <definedName name="_157prm.Zakres_11_1">"$'Objekt Manag'.$#ODWOŁANIE$#ODWOŁANIE"</definedName>
    <definedName name="_158__FDSAUDITLINK__" localSheetId="2" hidden="1">{"fdsup://directions/FAT Viewer?action=UPDATE&amp;creator=factset&amp;DYN_ARGS=TRUE&amp;DOC_NAME=FAT:FQL_AUDITING_CLIENT_TEMPLATE.FAT&amp;display_string=Audit&amp;VAR:KEY=YTSHCHETMZ&amp;VAR:QUERY=RkZfU0FMRVMoTFRNLDQwNjMzKQ==&amp;WINDOW=FIRST_POPUP&amp;HEIGHT=450&amp;WIDTH=450&amp;START_MAXIMIZED=","FALSE&amp;VAR:CALENDAR=US&amp;VAR:SYMBOL=BAGL&amp;VAR:INDEX=0"}</definedName>
    <definedName name="_158__FDSAUDITLINK__" localSheetId="4" hidden="1">{"fdsup://directions/FAT Viewer?action=UPDATE&amp;creator=factset&amp;DYN_ARGS=TRUE&amp;DOC_NAME=FAT:FQL_AUDITING_CLIENT_TEMPLATE.FAT&amp;display_string=Audit&amp;VAR:KEY=YTSHCHETMZ&amp;VAR:QUERY=RkZfU0FMRVMoTFRNLDQwNjMzKQ==&amp;WINDOW=FIRST_POPUP&amp;HEIGHT=450&amp;WIDTH=450&amp;START_MAXIMIZED=","FALSE&amp;VAR:CALENDAR=US&amp;VAR:SYMBOL=BAGL&amp;VAR:INDEX=0"}</definedName>
    <definedName name="_158__FDSAUDITLINK__" localSheetId="3" hidden="1">{"fdsup://directions/FAT Viewer?action=UPDATE&amp;creator=factset&amp;DYN_ARGS=TRUE&amp;DOC_NAME=FAT:FQL_AUDITING_CLIENT_TEMPLATE.FAT&amp;display_string=Audit&amp;VAR:KEY=YTSHCHETMZ&amp;VAR:QUERY=RkZfU0FMRVMoTFRNLDQwNjMzKQ==&amp;WINDOW=FIRST_POPUP&amp;HEIGHT=450&amp;WIDTH=450&amp;START_MAXIMIZED=","FALSE&amp;VAR:CALENDAR=US&amp;VAR:SYMBOL=BAGL&amp;VAR:INDEX=0"}</definedName>
    <definedName name="_158__FDSAUDITLINK__" localSheetId="1" hidden="1">{"fdsup://directions/FAT Viewer?action=UPDATE&amp;creator=factset&amp;DYN_ARGS=TRUE&amp;DOC_NAME=FAT:FQL_AUDITING_CLIENT_TEMPLATE.FAT&amp;display_string=Audit&amp;VAR:KEY=YTSHCHETMZ&amp;VAR:QUERY=RkZfU0FMRVMoTFRNLDQwNjMzKQ==&amp;WINDOW=FIRST_POPUP&amp;HEIGHT=450&amp;WIDTH=450&amp;START_MAXIMIZED=","FALSE&amp;VAR:CALENDAR=US&amp;VAR:SYMBOL=BAGL&amp;VAR:INDEX=0"}</definedName>
    <definedName name="_158__FDSAUDITLINK__" localSheetId="0" hidden="1">{"fdsup://directions/FAT Viewer?action=UPDATE&amp;creator=factset&amp;DYN_ARGS=TRUE&amp;DOC_NAME=FAT:FQL_AUDITING_CLIENT_TEMPLATE.FAT&amp;display_string=Audit&amp;VAR:KEY=YTSHCHETMZ&amp;VAR:QUERY=RkZfU0FMRVMoTFRNLDQwNjMzKQ==&amp;WINDOW=FIRST_POPUP&amp;HEIGHT=450&amp;WIDTH=450&amp;START_MAXIMIZED=","FALSE&amp;VAR:CALENDAR=US&amp;VAR:SYMBOL=BAGL&amp;VAR:INDEX=0"}</definedName>
    <definedName name="_158__FDSAUDITLINK__" hidden="1">{"fdsup://directions/FAT Viewer?action=UPDATE&amp;creator=factset&amp;DYN_ARGS=TRUE&amp;DOC_NAME=FAT:FQL_AUDITING_CLIENT_TEMPLATE.FAT&amp;display_string=Audit&amp;VAR:KEY=YTSHCHETMZ&amp;VAR:QUERY=RkZfU0FMRVMoTFRNLDQwNjMzKQ==&amp;WINDOW=FIRST_POPUP&amp;HEIGHT=450&amp;WIDTH=450&amp;START_MAXIMIZED=","FALSE&amp;VAR:CALENDAR=US&amp;VAR:SYMBOL=BAGL&amp;VAR:INDEX=0"}</definedName>
    <definedName name="_158prm.Zakres_12_1">"$Administration.$#ODWOŁANIE$#ODWOŁANIE"</definedName>
    <definedName name="_159__FDSAUDITLINK__" localSheetId="2" hidden="1">{"fdsup://directions/FAT Viewer?action=UPDATE&amp;creator=factset&amp;DYN_ARGS=TRUE&amp;DOC_NAME=FAT:FQL_AUDITING_CLIENT_TEMPLATE.FAT&amp;display_string=Audit&amp;VAR:KEY=RAZYPMPCJI&amp;VAR:QUERY=RkZfRU5UUlBSX1ZBTF9FQklUREFfT1BFUihBTk4sNDA1NDMp&amp;WINDOW=FIRST_POPUP&amp;HEIGHT=450&amp;WIDTH=","450&amp;START_MAXIMIZED=FALSE&amp;VAR:CALENDAR=US&amp;VAR:SYMBOL=JACK&amp;VAR:INDEX=0"}</definedName>
    <definedName name="_159__FDSAUDITLINK__" localSheetId="4" hidden="1">{"fdsup://directions/FAT Viewer?action=UPDATE&amp;creator=factset&amp;DYN_ARGS=TRUE&amp;DOC_NAME=FAT:FQL_AUDITING_CLIENT_TEMPLATE.FAT&amp;display_string=Audit&amp;VAR:KEY=RAZYPMPCJI&amp;VAR:QUERY=RkZfRU5UUlBSX1ZBTF9FQklUREFfT1BFUihBTk4sNDA1NDMp&amp;WINDOW=FIRST_POPUP&amp;HEIGHT=450&amp;WIDTH=","450&amp;START_MAXIMIZED=FALSE&amp;VAR:CALENDAR=US&amp;VAR:SYMBOL=JACK&amp;VAR:INDEX=0"}</definedName>
    <definedName name="_159__FDSAUDITLINK__" localSheetId="3" hidden="1">{"fdsup://directions/FAT Viewer?action=UPDATE&amp;creator=factset&amp;DYN_ARGS=TRUE&amp;DOC_NAME=FAT:FQL_AUDITING_CLIENT_TEMPLATE.FAT&amp;display_string=Audit&amp;VAR:KEY=RAZYPMPCJI&amp;VAR:QUERY=RkZfRU5UUlBSX1ZBTF9FQklUREFfT1BFUihBTk4sNDA1NDMp&amp;WINDOW=FIRST_POPUP&amp;HEIGHT=450&amp;WIDTH=","450&amp;START_MAXIMIZED=FALSE&amp;VAR:CALENDAR=US&amp;VAR:SYMBOL=JACK&amp;VAR:INDEX=0"}</definedName>
    <definedName name="_159__FDSAUDITLINK__" localSheetId="1" hidden="1">{"fdsup://directions/FAT Viewer?action=UPDATE&amp;creator=factset&amp;DYN_ARGS=TRUE&amp;DOC_NAME=FAT:FQL_AUDITING_CLIENT_TEMPLATE.FAT&amp;display_string=Audit&amp;VAR:KEY=RAZYPMPCJI&amp;VAR:QUERY=RkZfRU5UUlBSX1ZBTF9FQklUREFfT1BFUihBTk4sNDA1NDMp&amp;WINDOW=FIRST_POPUP&amp;HEIGHT=450&amp;WIDTH=","450&amp;START_MAXIMIZED=FALSE&amp;VAR:CALENDAR=US&amp;VAR:SYMBOL=JACK&amp;VAR:INDEX=0"}</definedName>
    <definedName name="_159__FDSAUDITLINK__" localSheetId="0" hidden="1">{"fdsup://directions/FAT Viewer?action=UPDATE&amp;creator=factset&amp;DYN_ARGS=TRUE&amp;DOC_NAME=FAT:FQL_AUDITING_CLIENT_TEMPLATE.FAT&amp;display_string=Audit&amp;VAR:KEY=RAZYPMPCJI&amp;VAR:QUERY=RkZfRU5UUlBSX1ZBTF9FQklUREFfT1BFUihBTk4sNDA1NDMp&amp;WINDOW=FIRST_POPUP&amp;HEIGHT=450&amp;WIDTH=","450&amp;START_MAXIMIZED=FALSE&amp;VAR:CALENDAR=US&amp;VAR:SYMBOL=JACK&amp;VAR:INDEX=0"}</definedName>
    <definedName name="_159__FDSAUDITLINK__" hidden="1">{"fdsup://directions/FAT Viewer?action=UPDATE&amp;creator=factset&amp;DYN_ARGS=TRUE&amp;DOC_NAME=FAT:FQL_AUDITING_CLIENT_TEMPLATE.FAT&amp;display_string=Audit&amp;VAR:KEY=RAZYPMPCJI&amp;VAR:QUERY=RkZfRU5UUlBSX1ZBTF9FQklUREFfT1BFUihBTk4sNDA1NDMp&amp;WINDOW=FIRST_POPUP&amp;HEIGHT=450&amp;WIDTH=","450&amp;START_MAXIMIZED=FALSE&amp;VAR:CALENDAR=US&amp;VAR:SYMBOL=JACK&amp;VAR:INDEX=0"}</definedName>
    <definedName name="_159prm.Zakres_13_1">"$'Other dept'.$#ODWOŁANIE$#ODWOŁANIE"</definedName>
    <definedName name="_15ktp.KtWM_12_1">1</definedName>
    <definedName name="_16__123Graph_DCHART_9" localSheetId="2" hidden="1">#REF!</definedName>
    <definedName name="_16__123Graph_DCHART_9" localSheetId="4" hidden="1">#REF!</definedName>
    <definedName name="_16__123Graph_DCHART_9" localSheetId="3" hidden="1">#REF!</definedName>
    <definedName name="_16__123Graph_DCHART_9" localSheetId="1" hidden="1">#REF!</definedName>
    <definedName name="_16__123Graph_DCHART_9" localSheetId="0" hidden="1">#REF!</definedName>
    <definedName name="_16__123Graph_DCHART_9" hidden="1">#REF!</definedName>
    <definedName name="_16__FDSAUDITLINK__" localSheetId="2" hidden="1">{"fdsup://Directions/FactSet Auditing Viewer?action=AUDIT_VALUE&amp;DB=129&amp;ID1=12513710&amp;VALUEID=01001&amp;SDATE=2011&amp;PERIODTYPE=ANN_STD&amp;SCFT=3&amp;window=popup_no_bar&amp;width=385&amp;height=120&amp;START_MAXIMIZED=FALSE&amp;creator=factset&amp;display_string=Audit"}</definedName>
    <definedName name="_16__FDSAUDITLINK__" localSheetId="4" hidden="1">{"fdsup://Directions/FactSet Auditing Viewer?action=AUDIT_VALUE&amp;DB=129&amp;ID1=12513710&amp;VALUEID=01001&amp;SDATE=2011&amp;PERIODTYPE=ANN_STD&amp;SCFT=3&amp;window=popup_no_bar&amp;width=385&amp;height=120&amp;START_MAXIMIZED=FALSE&amp;creator=factset&amp;display_string=Audit"}</definedName>
    <definedName name="_16__FDSAUDITLINK__" localSheetId="3" hidden="1">{"fdsup://Directions/FactSet Auditing Viewer?action=AUDIT_VALUE&amp;DB=129&amp;ID1=12513710&amp;VALUEID=01001&amp;SDATE=2011&amp;PERIODTYPE=ANN_STD&amp;SCFT=3&amp;window=popup_no_bar&amp;width=385&amp;height=120&amp;START_MAXIMIZED=FALSE&amp;creator=factset&amp;display_string=Audit"}</definedName>
    <definedName name="_16__FDSAUDITLINK__" localSheetId="1" hidden="1">{"fdsup://Directions/FactSet Auditing Viewer?action=AUDIT_VALUE&amp;DB=129&amp;ID1=12513710&amp;VALUEID=01001&amp;SDATE=2011&amp;PERIODTYPE=ANN_STD&amp;SCFT=3&amp;window=popup_no_bar&amp;width=385&amp;height=120&amp;START_MAXIMIZED=FALSE&amp;creator=factset&amp;display_string=Audit"}</definedName>
    <definedName name="_16__FDSAUDITLINK__" localSheetId="0" hidden="1">{"fdsup://Directions/FactSet Auditing Viewer?action=AUDIT_VALUE&amp;DB=129&amp;ID1=12513710&amp;VALUEID=01001&amp;SDATE=2011&amp;PERIODTYPE=ANN_STD&amp;SCFT=3&amp;window=popup_no_bar&amp;width=385&amp;height=120&amp;START_MAXIMIZED=FALSE&amp;creator=factset&amp;display_string=Audit"}</definedName>
    <definedName name="_16__FDSAUDITLINK__" hidden="1">{"fdsup://Directions/FactSet Auditing Viewer?action=AUDIT_VALUE&amp;DB=129&amp;ID1=12513710&amp;VALUEID=01001&amp;SDATE=2011&amp;PERIODTYPE=ANN_STD&amp;SCFT=3&amp;window=popup_no_bar&amp;width=385&amp;height=120&amp;START_MAXIMIZED=FALSE&amp;creator=factset&amp;display_string=Audit"}</definedName>
    <definedName name="_160__FDSAUDITLINK__" localSheetId="2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160__FDSAUDITLINK__" localSheetId="4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160__FDSAUDITLINK__" localSheetId="3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160__FDSAUDITLINK__" localSheetId="1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160__FDSAUDITLINK__" localSheetId="0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160__FDSAUDITLINK__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160prm.Zakres_2_1">"$'P_L Main reporting'.$#ODWOŁANIE$#ODWOŁANIE"</definedName>
    <definedName name="_161__FDSAUDITLINK__" localSheetId="2" hidden="1">{"fdsup://directions/FAT Viewer?action=UPDATE&amp;creator=factset&amp;DYN_ARGS=TRUE&amp;DOC_NAME=FAT:FQL_AUDITING_CLIENT_TEMPLATE.FAT&amp;display_string=Audit&amp;VAR:KEY=IJYPUFUHKR&amp;VAR:QUERY=RkZfRU5UUlBSX1ZBTF9FQklUREFfT1BFUihDQUwsTk9XKQ==&amp;WINDOW=FIRST_POPUP&amp;HEIGHT=450&amp;WIDTH=","450&amp;START_MAXIMIZED=FALSE&amp;VAR:CALENDAR=US&amp;VAR:SYMBOL=TAST&amp;VAR:INDEX=0"}</definedName>
    <definedName name="_161__FDSAUDITLINK__" localSheetId="4" hidden="1">{"fdsup://directions/FAT Viewer?action=UPDATE&amp;creator=factset&amp;DYN_ARGS=TRUE&amp;DOC_NAME=FAT:FQL_AUDITING_CLIENT_TEMPLATE.FAT&amp;display_string=Audit&amp;VAR:KEY=IJYPUFUHKR&amp;VAR:QUERY=RkZfRU5UUlBSX1ZBTF9FQklUREFfT1BFUihDQUwsTk9XKQ==&amp;WINDOW=FIRST_POPUP&amp;HEIGHT=450&amp;WIDTH=","450&amp;START_MAXIMIZED=FALSE&amp;VAR:CALENDAR=US&amp;VAR:SYMBOL=TAST&amp;VAR:INDEX=0"}</definedName>
    <definedName name="_161__FDSAUDITLINK__" localSheetId="3" hidden="1">{"fdsup://directions/FAT Viewer?action=UPDATE&amp;creator=factset&amp;DYN_ARGS=TRUE&amp;DOC_NAME=FAT:FQL_AUDITING_CLIENT_TEMPLATE.FAT&amp;display_string=Audit&amp;VAR:KEY=IJYPUFUHKR&amp;VAR:QUERY=RkZfRU5UUlBSX1ZBTF9FQklUREFfT1BFUihDQUwsTk9XKQ==&amp;WINDOW=FIRST_POPUP&amp;HEIGHT=450&amp;WIDTH=","450&amp;START_MAXIMIZED=FALSE&amp;VAR:CALENDAR=US&amp;VAR:SYMBOL=TAST&amp;VAR:INDEX=0"}</definedName>
    <definedName name="_161__FDSAUDITLINK__" localSheetId="1" hidden="1">{"fdsup://directions/FAT Viewer?action=UPDATE&amp;creator=factset&amp;DYN_ARGS=TRUE&amp;DOC_NAME=FAT:FQL_AUDITING_CLIENT_TEMPLATE.FAT&amp;display_string=Audit&amp;VAR:KEY=IJYPUFUHKR&amp;VAR:QUERY=RkZfRU5UUlBSX1ZBTF9FQklUREFfT1BFUihDQUwsTk9XKQ==&amp;WINDOW=FIRST_POPUP&amp;HEIGHT=450&amp;WIDTH=","450&amp;START_MAXIMIZED=FALSE&amp;VAR:CALENDAR=US&amp;VAR:SYMBOL=TAST&amp;VAR:INDEX=0"}</definedName>
    <definedName name="_161__FDSAUDITLINK__" localSheetId="0" hidden="1">{"fdsup://directions/FAT Viewer?action=UPDATE&amp;creator=factset&amp;DYN_ARGS=TRUE&amp;DOC_NAME=FAT:FQL_AUDITING_CLIENT_TEMPLATE.FAT&amp;display_string=Audit&amp;VAR:KEY=IJYPUFUHKR&amp;VAR:QUERY=RkZfRU5UUlBSX1ZBTF9FQklUREFfT1BFUihDQUwsTk9XKQ==&amp;WINDOW=FIRST_POPUP&amp;HEIGHT=450&amp;WIDTH=","450&amp;START_MAXIMIZED=FALSE&amp;VAR:CALENDAR=US&amp;VAR:SYMBOL=TAST&amp;VAR:INDEX=0"}</definedName>
    <definedName name="_161__FDSAUDITLINK__" hidden="1">{"fdsup://directions/FAT Viewer?action=UPDATE&amp;creator=factset&amp;DYN_ARGS=TRUE&amp;DOC_NAME=FAT:FQL_AUDITING_CLIENT_TEMPLATE.FAT&amp;display_string=Audit&amp;VAR:KEY=IJYPUFUHKR&amp;VAR:QUERY=RkZfRU5UUlBSX1ZBTF9FQklUREFfT1BFUihDQUwsTk9XKQ==&amp;WINDOW=FIRST_POPUP&amp;HEIGHT=450&amp;WIDTH=","450&amp;START_MAXIMIZED=FALSE&amp;VAR:CALENDAR=US&amp;VAR:SYMBOL=TAST&amp;VAR:INDEX=0"}</definedName>
    <definedName name="_161prm.Zakres_3_1">"$Total.$#ODWOŁANIE$#ODWOŁANIE"</definedName>
    <definedName name="_162__FDSAUDITLINK__" localSheetId="2" hidden="1">{"fdsup://Directions/FactSet Auditing Viewer?action=AUDIT_VALUE&amp;DB=129&amp;ID1=88268110&amp;VALUEID=01001&amp;SDATE=2011&amp;PERIODTYPE=ANN_STD&amp;SCFT=3&amp;window=popup_no_bar&amp;width=385&amp;height=120&amp;START_MAXIMIZED=FALSE&amp;creator=factset&amp;display_string=Audit"}</definedName>
    <definedName name="_162__FDSAUDITLINK__" localSheetId="4" hidden="1">{"fdsup://Directions/FactSet Auditing Viewer?action=AUDIT_VALUE&amp;DB=129&amp;ID1=88268110&amp;VALUEID=01001&amp;SDATE=2011&amp;PERIODTYPE=ANN_STD&amp;SCFT=3&amp;window=popup_no_bar&amp;width=385&amp;height=120&amp;START_MAXIMIZED=FALSE&amp;creator=factset&amp;display_string=Audit"}</definedName>
    <definedName name="_162__FDSAUDITLINK__" localSheetId="3" hidden="1">{"fdsup://Directions/FactSet Auditing Viewer?action=AUDIT_VALUE&amp;DB=129&amp;ID1=88268110&amp;VALUEID=01001&amp;SDATE=2011&amp;PERIODTYPE=ANN_STD&amp;SCFT=3&amp;window=popup_no_bar&amp;width=385&amp;height=120&amp;START_MAXIMIZED=FALSE&amp;creator=factset&amp;display_string=Audit"}</definedName>
    <definedName name="_162__FDSAUDITLINK__" localSheetId="1" hidden="1">{"fdsup://Directions/FactSet Auditing Viewer?action=AUDIT_VALUE&amp;DB=129&amp;ID1=88268110&amp;VALUEID=01001&amp;SDATE=2011&amp;PERIODTYPE=ANN_STD&amp;SCFT=3&amp;window=popup_no_bar&amp;width=385&amp;height=120&amp;START_MAXIMIZED=FALSE&amp;creator=factset&amp;display_string=Audit"}</definedName>
    <definedName name="_162__FDSAUDITLINK__" localSheetId="0" hidden="1">{"fdsup://Directions/FactSet Auditing Viewer?action=AUDIT_VALUE&amp;DB=129&amp;ID1=88268110&amp;VALUEID=01001&amp;SDATE=2011&amp;PERIODTYPE=ANN_STD&amp;SCFT=3&amp;window=popup_no_bar&amp;width=385&amp;height=120&amp;START_MAXIMIZED=FALSE&amp;creator=factset&amp;display_string=Audit"}</definedName>
    <definedName name="_162__FDSAUDITLINK__" hidden="1">{"fdsup://Directions/FactSet Auditing Viewer?action=AUDIT_VALUE&amp;DB=129&amp;ID1=88268110&amp;VALUEID=01001&amp;SDATE=2011&amp;PERIODTYPE=ANN_STD&amp;SCFT=3&amp;window=popup_no_bar&amp;width=385&amp;height=120&amp;START_MAXIMIZED=FALSE&amp;creator=factset&amp;display_string=Audit"}</definedName>
    <definedName name="_162prm.Zakres_5_1">"$'Adsales fee'.$#ODWOŁANIE$#ODWOŁANIE"</definedName>
    <definedName name="_163__FDSAUDITLINK__" localSheetId="2" hidden="1">{"fdsup://directions/FAT Viewer?action=UPDATE&amp;creator=factset&amp;DYN_ARGS=TRUE&amp;DOC_NAME=FAT:FQL_AUDITING_CLIENT_TEMPLATE.FAT&amp;display_string=Audit&amp;VAR:KEY=QZGPGBIZAJ&amp;VAR:QUERY=RkZfU0FMRVMoTFRNLDQwNjMzKQ==&amp;WINDOW=FIRST_POPUP&amp;HEIGHT=450&amp;WIDTH=450&amp;START_MAXIMIZED=","FALSE&amp;VAR:CALENDAR=US&amp;VAR:SYMBOL=CMG&amp;VAR:INDEX=0"}</definedName>
    <definedName name="_163__FDSAUDITLINK__" localSheetId="4" hidden="1">{"fdsup://directions/FAT Viewer?action=UPDATE&amp;creator=factset&amp;DYN_ARGS=TRUE&amp;DOC_NAME=FAT:FQL_AUDITING_CLIENT_TEMPLATE.FAT&amp;display_string=Audit&amp;VAR:KEY=QZGPGBIZAJ&amp;VAR:QUERY=RkZfU0FMRVMoTFRNLDQwNjMzKQ==&amp;WINDOW=FIRST_POPUP&amp;HEIGHT=450&amp;WIDTH=450&amp;START_MAXIMIZED=","FALSE&amp;VAR:CALENDAR=US&amp;VAR:SYMBOL=CMG&amp;VAR:INDEX=0"}</definedName>
    <definedName name="_163__FDSAUDITLINK__" localSheetId="3" hidden="1">{"fdsup://directions/FAT Viewer?action=UPDATE&amp;creator=factset&amp;DYN_ARGS=TRUE&amp;DOC_NAME=FAT:FQL_AUDITING_CLIENT_TEMPLATE.FAT&amp;display_string=Audit&amp;VAR:KEY=QZGPGBIZAJ&amp;VAR:QUERY=RkZfU0FMRVMoTFRNLDQwNjMzKQ==&amp;WINDOW=FIRST_POPUP&amp;HEIGHT=450&amp;WIDTH=450&amp;START_MAXIMIZED=","FALSE&amp;VAR:CALENDAR=US&amp;VAR:SYMBOL=CMG&amp;VAR:INDEX=0"}</definedName>
    <definedName name="_163__FDSAUDITLINK__" localSheetId="1" hidden="1">{"fdsup://directions/FAT Viewer?action=UPDATE&amp;creator=factset&amp;DYN_ARGS=TRUE&amp;DOC_NAME=FAT:FQL_AUDITING_CLIENT_TEMPLATE.FAT&amp;display_string=Audit&amp;VAR:KEY=QZGPGBIZAJ&amp;VAR:QUERY=RkZfU0FMRVMoTFRNLDQwNjMzKQ==&amp;WINDOW=FIRST_POPUP&amp;HEIGHT=450&amp;WIDTH=450&amp;START_MAXIMIZED=","FALSE&amp;VAR:CALENDAR=US&amp;VAR:SYMBOL=CMG&amp;VAR:INDEX=0"}</definedName>
    <definedName name="_163__FDSAUDITLINK__" localSheetId="0" hidden="1">{"fdsup://directions/FAT Viewer?action=UPDATE&amp;creator=factset&amp;DYN_ARGS=TRUE&amp;DOC_NAME=FAT:FQL_AUDITING_CLIENT_TEMPLATE.FAT&amp;display_string=Audit&amp;VAR:KEY=QZGPGBIZAJ&amp;VAR:QUERY=RkZfU0FMRVMoTFRNLDQwNjMzKQ==&amp;WINDOW=FIRST_POPUP&amp;HEIGHT=450&amp;WIDTH=450&amp;START_MAXIMIZED=","FALSE&amp;VAR:CALENDAR=US&amp;VAR:SYMBOL=CMG&amp;VAR:INDEX=0"}</definedName>
    <definedName name="_163__FDSAUDITLINK__" hidden="1">{"fdsup://directions/FAT Viewer?action=UPDATE&amp;creator=factset&amp;DYN_ARGS=TRUE&amp;DOC_NAME=FAT:FQL_AUDITING_CLIENT_TEMPLATE.FAT&amp;display_string=Audit&amp;VAR:KEY=QZGPGBIZAJ&amp;VAR:QUERY=RkZfU0FMRVMoTFRNLDQwNjMzKQ==&amp;WINDOW=FIRST_POPUP&amp;HEIGHT=450&amp;WIDTH=450&amp;START_MAXIMIZED=","FALSE&amp;VAR:CALENDAR=US&amp;VAR:SYMBOL=CMG&amp;VAR:INDEX=0"}</definedName>
    <definedName name="_163prm.Zakres_6_1">"$'Producing IT'.$#ODWOŁANIE$#ODWOŁANIE"</definedName>
    <definedName name="_164__FDSAUDITLINK__" localSheetId="2" hidden="1">{"fdsup://directions/FAT Viewer?action=UPDATE&amp;creator=factset&amp;DYN_ARGS=TRUE&amp;DOC_NAME=FAT:FQL_AUDITING_CLIENT_TEMPLATE.FAT&amp;display_string=Audit&amp;VAR:KEY=QTMLWPYNAJ&amp;VAR:QUERY=RkZfU0FMRVMoTFRNLDQwNjMzKQ==&amp;WINDOW=FIRST_POPUP&amp;HEIGHT=450&amp;WIDTH=450&amp;START_MAXIMIZED=","FALSE&amp;VAR:CALENDAR=US&amp;VAR:SYMBOL=BWLD&amp;VAR:INDEX=0"}</definedName>
    <definedName name="_164__FDSAUDITLINK__" localSheetId="4" hidden="1">{"fdsup://directions/FAT Viewer?action=UPDATE&amp;creator=factset&amp;DYN_ARGS=TRUE&amp;DOC_NAME=FAT:FQL_AUDITING_CLIENT_TEMPLATE.FAT&amp;display_string=Audit&amp;VAR:KEY=QTMLWPYNAJ&amp;VAR:QUERY=RkZfU0FMRVMoTFRNLDQwNjMzKQ==&amp;WINDOW=FIRST_POPUP&amp;HEIGHT=450&amp;WIDTH=450&amp;START_MAXIMIZED=","FALSE&amp;VAR:CALENDAR=US&amp;VAR:SYMBOL=BWLD&amp;VAR:INDEX=0"}</definedName>
    <definedName name="_164__FDSAUDITLINK__" localSheetId="3" hidden="1">{"fdsup://directions/FAT Viewer?action=UPDATE&amp;creator=factset&amp;DYN_ARGS=TRUE&amp;DOC_NAME=FAT:FQL_AUDITING_CLIENT_TEMPLATE.FAT&amp;display_string=Audit&amp;VAR:KEY=QTMLWPYNAJ&amp;VAR:QUERY=RkZfU0FMRVMoTFRNLDQwNjMzKQ==&amp;WINDOW=FIRST_POPUP&amp;HEIGHT=450&amp;WIDTH=450&amp;START_MAXIMIZED=","FALSE&amp;VAR:CALENDAR=US&amp;VAR:SYMBOL=BWLD&amp;VAR:INDEX=0"}</definedName>
    <definedName name="_164__FDSAUDITLINK__" localSheetId="1" hidden="1">{"fdsup://directions/FAT Viewer?action=UPDATE&amp;creator=factset&amp;DYN_ARGS=TRUE&amp;DOC_NAME=FAT:FQL_AUDITING_CLIENT_TEMPLATE.FAT&amp;display_string=Audit&amp;VAR:KEY=QTMLWPYNAJ&amp;VAR:QUERY=RkZfU0FMRVMoTFRNLDQwNjMzKQ==&amp;WINDOW=FIRST_POPUP&amp;HEIGHT=450&amp;WIDTH=450&amp;START_MAXIMIZED=","FALSE&amp;VAR:CALENDAR=US&amp;VAR:SYMBOL=BWLD&amp;VAR:INDEX=0"}</definedName>
    <definedName name="_164__FDSAUDITLINK__" localSheetId="0" hidden="1">{"fdsup://directions/FAT Viewer?action=UPDATE&amp;creator=factset&amp;DYN_ARGS=TRUE&amp;DOC_NAME=FAT:FQL_AUDITING_CLIENT_TEMPLATE.FAT&amp;display_string=Audit&amp;VAR:KEY=QTMLWPYNAJ&amp;VAR:QUERY=RkZfU0FMRVMoTFRNLDQwNjMzKQ==&amp;WINDOW=FIRST_POPUP&amp;HEIGHT=450&amp;WIDTH=450&amp;START_MAXIMIZED=","FALSE&amp;VAR:CALENDAR=US&amp;VAR:SYMBOL=BWLD&amp;VAR:INDEX=0"}</definedName>
    <definedName name="_164__FDSAUDITLINK__" hidden="1">{"fdsup://directions/FAT Viewer?action=UPDATE&amp;creator=factset&amp;DYN_ARGS=TRUE&amp;DOC_NAME=FAT:FQL_AUDITING_CLIENT_TEMPLATE.FAT&amp;display_string=Audit&amp;VAR:KEY=QTMLWPYNAJ&amp;VAR:QUERY=RkZfU0FMRVMoTFRNLDQwNjMzKQ==&amp;WINDOW=FIRST_POPUP&amp;HEIGHT=450&amp;WIDTH=450&amp;START_MAXIMIZED=","FALSE&amp;VAR:CALENDAR=US&amp;VAR:SYMBOL=BWLD&amp;VAR:INDEX=0"}</definedName>
    <definedName name="_164prm.Zakres_7_1">"$Editorial.$#ODWOŁANIE$#ODWOŁANIE"</definedName>
    <definedName name="_165__FDSAUDITLINK__" localSheetId="2" hidden="1">{"fdsup://directions/FAT Viewer?action=UPDATE&amp;creator=factset&amp;DYN_ARGS=TRUE&amp;DOC_NAME=FAT:FQL_AUDITING_CLIENT_TEMPLATE.FAT&amp;display_string=Audit&amp;VAR:KEY=QPGFYFETWD&amp;VAR:QUERY=RkZfRU5UUlBSX1ZBTF9FQklUREFfT1BFUihDQUwsTk9XKQ==&amp;WINDOW=FIRST_POPUP&amp;HEIGHT=450&amp;WIDTH=","450&amp;START_MAXIMIZED=FALSE&amp;VAR:CALENDAR=US&amp;VAR:SYMBOL=DNKN&amp;VAR:INDEX=0"}</definedName>
    <definedName name="_165__FDSAUDITLINK__" localSheetId="4" hidden="1">{"fdsup://directions/FAT Viewer?action=UPDATE&amp;creator=factset&amp;DYN_ARGS=TRUE&amp;DOC_NAME=FAT:FQL_AUDITING_CLIENT_TEMPLATE.FAT&amp;display_string=Audit&amp;VAR:KEY=QPGFYFETWD&amp;VAR:QUERY=RkZfRU5UUlBSX1ZBTF9FQklUREFfT1BFUihDQUwsTk9XKQ==&amp;WINDOW=FIRST_POPUP&amp;HEIGHT=450&amp;WIDTH=","450&amp;START_MAXIMIZED=FALSE&amp;VAR:CALENDAR=US&amp;VAR:SYMBOL=DNKN&amp;VAR:INDEX=0"}</definedName>
    <definedName name="_165__FDSAUDITLINK__" localSheetId="3" hidden="1">{"fdsup://directions/FAT Viewer?action=UPDATE&amp;creator=factset&amp;DYN_ARGS=TRUE&amp;DOC_NAME=FAT:FQL_AUDITING_CLIENT_TEMPLATE.FAT&amp;display_string=Audit&amp;VAR:KEY=QPGFYFETWD&amp;VAR:QUERY=RkZfRU5UUlBSX1ZBTF9FQklUREFfT1BFUihDQUwsTk9XKQ==&amp;WINDOW=FIRST_POPUP&amp;HEIGHT=450&amp;WIDTH=","450&amp;START_MAXIMIZED=FALSE&amp;VAR:CALENDAR=US&amp;VAR:SYMBOL=DNKN&amp;VAR:INDEX=0"}</definedName>
    <definedName name="_165__FDSAUDITLINK__" localSheetId="1" hidden="1">{"fdsup://directions/FAT Viewer?action=UPDATE&amp;creator=factset&amp;DYN_ARGS=TRUE&amp;DOC_NAME=FAT:FQL_AUDITING_CLIENT_TEMPLATE.FAT&amp;display_string=Audit&amp;VAR:KEY=QPGFYFETWD&amp;VAR:QUERY=RkZfRU5UUlBSX1ZBTF9FQklUREFfT1BFUihDQUwsTk9XKQ==&amp;WINDOW=FIRST_POPUP&amp;HEIGHT=450&amp;WIDTH=","450&amp;START_MAXIMIZED=FALSE&amp;VAR:CALENDAR=US&amp;VAR:SYMBOL=DNKN&amp;VAR:INDEX=0"}</definedName>
    <definedName name="_165__FDSAUDITLINK__" localSheetId="0" hidden="1">{"fdsup://directions/FAT Viewer?action=UPDATE&amp;creator=factset&amp;DYN_ARGS=TRUE&amp;DOC_NAME=FAT:FQL_AUDITING_CLIENT_TEMPLATE.FAT&amp;display_string=Audit&amp;VAR:KEY=QPGFYFETWD&amp;VAR:QUERY=RkZfRU5UUlBSX1ZBTF9FQklUREFfT1BFUihDQUwsTk9XKQ==&amp;WINDOW=FIRST_POPUP&amp;HEIGHT=450&amp;WIDTH=","450&amp;START_MAXIMIZED=FALSE&amp;VAR:CALENDAR=US&amp;VAR:SYMBOL=DNKN&amp;VAR:INDEX=0"}</definedName>
    <definedName name="_165__FDSAUDITLINK__" hidden="1">{"fdsup://directions/FAT Viewer?action=UPDATE&amp;creator=factset&amp;DYN_ARGS=TRUE&amp;DOC_NAME=FAT:FQL_AUDITING_CLIENT_TEMPLATE.FAT&amp;display_string=Audit&amp;VAR:KEY=QPGFYFETWD&amp;VAR:QUERY=RkZfRU5UUlBSX1ZBTF9FQklUREFfT1BFUihDQUwsTk9XKQ==&amp;WINDOW=FIRST_POPUP&amp;HEIGHT=450&amp;WIDTH=","450&amp;START_MAXIMIZED=FALSE&amp;VAR:CALENDAR=US&amp;VAR:SYMBOL=DNKN&amp;VAR:INDEX=0"}</definedName>
    <definedName name="_165prm.Zakres_8_1">"$'Marketing Distribution'.$#ODWOŁANIE$#ODWOŁANIE"</definedName>
    <definedName name="_166__FDSAUDITLINK__" localSheetId="2" hidden="1">{"fdsup://directions/FAT Viewer?action=UPDATE&amp;creator=factset&amp;DYN_ARGS=TRUE&amp;DOC_NAME=FAT:FQL_AUDITING_CLIENT_TEMPLATE.FAT&amp;display_string=Audit&amp;VAR:KEY=ZCPCDCVENQ&amp;VAR:QUERY=RkZfRU5UUlBSX1ZBTF9FQklUREFfT1BFUihBTk4sNDA1NDMp&amp;WINDOW=FIRST_POPUP&amp;HEIGHT=450&amp;WIDTH=","450&amp;START_MAXIMIZED=FALSE&amp;VAR:CALENDAR=US&amp;VAR:SYMBOL=CBOU&amp;VAR:INDEX=0"}</definedName>
    <definedName name="_166__FDSAUDITLINK__" localSheetId="4" hidden="1">{"fdsup://directions/FAT Viewer?action=UPDATE&amp;creator=factset&amp;DYN_ARGS=TRUE&amp;DOC_NAME=FAT:FQL_AUDITING_CLIENT_TEMPLATE.FAT&amp;display_string=Audit&amp;VAR:KEY=ZCPCDCVENQ&amp;VAR:QUERY=RkZfRU5UUlBSX1ZBTF9FQklUREFfT1BFUihBTk4sNDA1NDMp&amp;WINDOW=FIRST_POPUP&amp;HEIGHT=450&amp;WIDTH=","450&amp;START_MAXIMIZED=FALSE&amp;VAR:CALENDAR=US&amp;VAR:SYMBOL=CBOU&amp;VAR:INDEX=0"}</definedName>
    <definedName name="_166__FDSAUDITLINK__" localSheetId="3" hidden="1">{"fdsup://directions/FAT Viewer?action=UPDATE&amp;creator=factset&amp;DYN_ARGS=TRUE&amp;DOC_NAME=FAT:FQL_AUDITING_CLIENT_TEMPLATE.FAT&amp;display_string=Audit&amp;VAR:KEY=ZCPCDCVENQ&amp;VAR:QUERY=RkZfRU5UUlBSX1ZBTF9FQklUREFfT1BFUihBTk4sNDA1NDMp&amp;WINDOW=FIRST_POPUP&amp;HEIGHT=450&amp;WIDTH=","450&amp;START_MAXIMIZED=FALSE&amp;VAR:CALENDAR=US&amp;VAR:SYMBOL=CBOU&amp;VAR:INDEX=0"}</definedName>
    <definedName name="_166__FDSAUDITLINK__" localSheetId="1" hidden="1">{"fdsup://directions/FAT Viewer?action=UPDATE&amp;creator=factset&amp;DYN_ARGS=TRUE&amp;DOC_NAME=FAT:FQL_AUDITING_CLIENT_TEMPLATE.FAT&amp;display_string=Audit&amp;VAR:KEY=ZCPCDCVENQ&amp;VAR:QUERY=RkZfRU5UUlBSX1ZBTF9FQklUREFfT1BFUihBTk4sNDA1NDMp&amp;WINDOW=FIRST_POPUP&amp;HEIGHT=450&amp;WIDTH=","450&amp;START_MAXIMIZED=FALSE&amp;VAR:CALENDAR=US&amp;VAR:SYMBOL=CBOU&amp;VAR:INDEX=0"}</definedName>
    <definedName name="_166__FDSAUDITLINK__" localSheetId="0" hidden="1">{"fdsup://directions/FAT Viewer?action=UPDATE&amp;creator=factset&amp;DYN_ARGS=TRUE&amp;DOC_NAME=FAT:FQL_AUDITING_CLIENT_TEMPLATE.FAT&amp;display_string=Audit&amp;VAR:KEY=ZCPCDCVENQ&amp;VAR:QUERY=RkZfRU5UUlBSX1ZBTF9FQklUREFfT1BFUihBTk4sNDA1NDMp&amp;WINDOW=FIRST_POPUP&amp;HEIGHT=450&amp;WIDTH=","450&amp;START_MAXIMIZED=FALSE&amp;VAR:CALENDAR=US&amp;VAR:SYMBOL=CBOU&amp;VAR:INDEX=0"}</definedName>
    <definedName name="_166__FDSAUDITLINK__" hidden="1">{"fdsup://directions/FAT Viewer?action=UPDATE&amp;creator=factset&amp;DYN_ARGS=TRUE&amp;DOC_NAME=FAT:FQL_AUDITING_CLIENT_TEMPLATE.FAT&amp;display_string=Audit&amp;VAR:KEY=ZCPCDCVENQ&amp;VAR:QUERY=RkZfRU5UUlBSX1ZBTF9FQklUREFfT1BFUihBTk4sNDA1NDMp&amp;WINDOW=FIRST_POPUP&amp;HEIGHT=450&amp;WIDTH=","450&amp;START_MAXIMIZED=FALSE&amp;VAR:CALENDAR=US&amp;VAR:SYMBOL=CBOU&amp;VAR:INDEX=0"}</definedName>
    <definedName name="_166prm.Zakres_9_1">"$'Advertising Org'.$#ODWOŁANIE$#ODWOŁANIE"</definedName>
    <definedName name="_167__FDSAUDITLINK__" localSheetId="2" hidden="1">{"fdsup://Directions/FactSet Auditing Viewer?action=AUDIT_VALUE&amp;DB=129&amp;ID1=14204220&amp;VALUEID=01001&amp;SDATE=2011&amp;PERIODTYPE=ANN_STD&amp;SCFT=3&amp;window=popup_no_bar&amp;width=385&amp;height=120&amp;START_MAXIMIZED=FALSE&amp;creator=factset&amp;display_string=Audit"}</definedName>
    <definedName name="_167__FDSAUDITLINK__" localSheetId="4" hidden="1">{"fdsup://Directions/FactSet Auditing Viewer?action=AUDIT_VALUE&amp;DB=129&amp;ID1=14204220&amp;VALUEID=01001&amp;SDATE=2011&amp;PERIODTYPE=ANN_STD&amp;SCFT=3&amp;window=popup_no_bar&amp;width=385&amp;height=120&amp;START_MAXIMIZED=FALSE&amp;creator=factset&amp;display_string=Audit"}</definedName>
    <definedName name="_167__FDSAUDITLINK__" localSheetId="3" hidden="1">{"fdsup://Directions/FactSet Auditing Viewer?action=AUDIT_VALUE&amp;DB=129&amp;ID1=14204220&amp;VALUEID=01001&amp;SDATE=2011&amp;PERIODTYPE=ANN_STD&amp;SCFT=3&amp;window=popup_no_bar&amp;width=385&amp;height=120&amp;START_MAXIMIZED=FALSE&amp;creator=factset&amp;display_string=Audit"}</definedName>
    <definedName name="_167__FDSAUDITLINK__" localSheetId="1" hidden="1">{"fdsup://Directions/FactSet Auditing Viewer?action=AUDIT_VALUE&amp;DB=129&amp;ID1=14204220&amp;VALUEID=01001&amp;SDATE=2011&amp;PERIODTYPE=ANN_STD&amp;SCFT=3&amp;window=popup_no_bar&amp;width=385&amp;height=120&amp;START_MAXIMIZED=FALSE&amp;creator=factset&amp;display_string=Audit"}</definedName>
    <definedName name="_167__FDSAUDITLINK__" localSheetId="0" hidden="1">{"fdsup://Directions/FactSet Auditing Viewer?action=AUDIT_VALUE&amp;DB=129&amp;ID1=14204220&amp;VALUEID=01001&amp;SDATE=2011&amp;PERIODTYPE=ANN_STD&amp;SCFT=3&amp;window=popup_no_bar&amp;width=385&amp;height=120&amp;START_MAXIMIZED=FALSE&amp;creator=factset&amp;display_string=Audit"}</definedName>
    <definedName name="_167__FDSAUDITLINK__" hidden="1">{"fdsup://Directions/FactSet Auditing Viewer?action=AUDIT_VALUE&amp;DB=129&amp;ID1=14204220&amp;VALUEID=01001&amp;SDATE=2011&amp;PERIODTYPE=ANN_STD&amp;SCFT=3&amp;window=popup_no_bar&amp;width=385&amp;height=120&amp;START_MAXIMIZED=FALSE&amp;creator=factset&amp;display_string=Audit"}</definedName>
    <definedName name="_168__FDSAUDITLINK__" localSheetId="2" hidden="1">{"fdsup://directions/FAT Viewer?action=UPDATE&amp;creator=factset&amp;DYN_ARGS=TRUE&amp;DOC_NAME=FAT:FQL_AUDITING_CLIENT_TEMPLATE.FAT&amp;display_string=Audit&amp;VAR:KEY=QBYBQNIRAB&amp;VAR:QUERY=RkZfRU5UUlBSX1ZBTF9FQklUREFfT1BFUihDQUwsTk9XKQ==&amp;WINDOW=FIRST_POPUP&amp;HEIGHT=450&amp;WIDTH=","450&amp;START_MAXIMIZED=FALSE&amp;VAR:CALENDAR=US&amp;VAR:SYMBOL=CBOU&amp;VAR:INDEX=0"}</definedName>
    <definedName name="_168__FDSAUDITLINK__" localSheetId="4" hidden="1">{"fdsup://directions/FAT Viewer?action=UPDATE&amp;creator=factset&amp;DYN_ARGS=TRUE&amp;DOC_NAME=FAT:FQL_AUDITING_CLIENT_TEMPLATE.FAT&amp;display_string=Audit&amp;VAR:KEY=QBYBQNIRAB&amp;VAR:QUERY=RkZfRU5UUlBSX1ZBTF9FQklUREFfT1BFUihDQUwsTk9XKQ==&amp;WINDOW=FIRST_POPUP&amp;HEIGHT=450&amp;WIDTH=","450&amp;START_MAXIMIZED=FALSE&amp;VAR:CALENDAR=US&amp;VAR:SYMBOL=CBOU&amp;VAR:INDEX=0"}</definedName>
    <definedName name="_168__FDSAUDITLINK__" localSheetId="3" hidden="1">{"fdsup://directions/FAT Viewer?action=UPDATE&amp;creator=factset&amp;DYN_ARGS=TRUE&amp;DOC_NAME=FAT:FQL_AUDITING_CLIENT_TEMPLATE.FAT&amp;display_string=Audit&amp;VAR:KEY=QBYBQNIRAB&amp;VAR:QUERY=RkZfRU5UUlBSX1ZBTF9FQklUREFfT1BFUihDQUwsTk9XKQ==&amp;WINDOW=FIRST_POPUP&amp;HEIGHT=450&amp;WIDTH=","450&amp;START_MAXIMIZED=FALSE&amp;VAR:CALENDAR=US&amp;VAR:SYMBOL=CBOU&amp;VAR:INDEX=0"}</definedName>
    <definedName name="_168__FDSAUDITLINK__" localSheetId="1" hidden="1">{"fdsup://directions/FAT Viewer?action=UPDATE&amp;creator=factset&amp;DYN_ARGS=TRUE&amp;DOC_NAME=FAT:FQL_AUDITING_CLIENT_TEMPLATE.FAT&amp;display_string=Audit&amp;VAR:KEY=QBYBQNIRAB&amp;VAR:QUERY=RkZfRU5UUlBSX1ZBTF9FQklUREFfT1BFUihDQUwsTk9XKQ==&amp;WINDOW=FIRST_POPUP&amp;HEIGHT=450&amp;WIDTH=","450&amp;START_MAXIMIZED=FALSE&amp;VAR:CALENDAR=US&amp;VAR:SYMBOL=CBOU&amp;VAR:INDEX=0"}</definedName>
    <definedName name="_168__FDSAUDITLINK__" localSheetId="0" hidden="1">{"fdsup://directions/FAT Viewer?action=UPDATE&amp;creator=factset&amp;DYN_ARGS=TRUE&amp;DOC_NAME=FAT:FQL_AUDITING_CLIENT_TEMPLATE.FAT&amp;display_string=Audit&amp;VAR:KEY=QBYBQNIRAB&amp;VAR:QUERY=RkZfRU5UUlBSX1ZBTF9FQklUREFfT1BFUihDQUwsTk9XKQ==&amp;WINDOW=FIRST_POPUP&amp;HEIGHT=450&amp;WIDTH=","450&amp;START_MAXIMIZED=FALSE&amp;VAR:CALENDAR=US&amp;VAR:SYMBOL=CBOU&amp;VAR:INDEX=0"}</definedName>
    <definedName name="_168__FDSAUDITLINK__" hidden="1">{"fdsup://directions/FAT Viewer?action=UPDATE&amp;creator=factset&amp;DYN_ARGS=TRUE&amp;DOC_NAME=FAT:FQL_AUDITING_CLIENT_TEMPLATE.FAT&amp;display_string=Audit&amp;VAR:KEY=QBYBQNIRAB&amp;VAR:QUERY=RkZfRU5UUlBSX1ZBTF9FQklUREFfT1BFUihDQUwsTk9XKQ==&amp;WINDOW=FIRST_POPUP&amp;HEIGHT=450&amp;WIDTH=","450&amp;START_MAXIMIZED=FALSE&amp;VAR:CALENDAR=US&amp;VAR:SYMBOL=CBOU&amp;VAR:INDEX=0"}</definedName>
    <definedName name="_169__FDSAUDITLINK__" localSheetId="2" hidden="1">{"fdsup://directions/FAT Viewer?action=UPDATE&amp;creator=factset&amp;DYN_ARGS=TRUE&amp;DOC_NAME=FAT:FQL_AUDITING_CLIENT_TEMPLATE.FAT&amp;display_string=Audit&amp;VAR:KEY=ERIBOFQZSV&amp;VAR:QUERY=RkZfU0FMRVMoTFRNLDQwOTk5KQ==&amp;WINDOW=FIRST_POPUP&amp;HEIGHT=450&amp;WIDTH=450&amp;START_MAXIMIZED=","FALSE&amp;VAR:CALENDAR=US&amp;VAR:SYMBOL=DPZ&amp;VAR:INDEX=0"}</definedName>
    <definedName name="_169__FDSAUDITLINK__" localSheetId="4" hidden="1">{"fdsup://directions/FAT Viewer?action=UPDATE&amp;creator=factset&amp;DYN_ARGS=TRUE&amp;DOC_NAME=FAT:FQL_AUDITING_CLIENT_TEMPLATE.FAT&amp;display_string=Audit&amp;VAR:KEY=ERIBOFQZSV&amp;VAR:QUERY=RkZfU0FMRVMoTFRNLDQwOTk5KQ==&amp;WINDOW=FIRST_POPUP&amp;HEIGHT=450&amp;WIDTH=450&amp;START_MAXIMIZED=","FALSE&amp;VAR:CALENDAR=US&amp;VAR:SYMBOL=DPZ&amp;VAR:INDEX=0"}</definedName>
    <definedName name="_169__FDSAUDITLINK__" localSheetId="3" hidden="1">{"fdsup://directions/FAT Viewer?action=UPDATE&amp;creator=factset&amp;DYN_ARGS=TRUE&amp;DOC_NAME=FAT:FQL_AUDITING_CLIENT_TEMPLATE.FAT&amp;display_string=Audit&amp;VAR:KEY=ERIBOFQZSV&amp;VAR:QUERY=RkZfU0FMRVMoTFRNLDQwOTk5KQ==&amp;WINDOW=FIRST_POPUP&amp;HEIGHT=450&amp;WIDTH=450&amp;START_MAXIMIZED=","FALSE&amp;VAR:CALENDAR=US&amp;VAR:SYMBOL=DPZ&amp;VAR:INDEX=0"}</definedName>
    <definedName name="_169__FDSAUDITLINK__" localSheetId="1" hidden="1">{"fdsup://directions/FAT Viewer?action=UPDATE&amp;creator=factset&amp;DYN_ARGS=TRUE&amp;DOC_NAME=FAT:FQL_AUDITING_CLIENT_TEMPLATE.FAT&amp;display_string=Audit&amp;VAR:KEY=ERIBOFQZSV&amp;VAR:QUERY=RkZfU0FMRVMoTFRNLDQwOTk5KQ==&amp;WINDOW=FIRST_POPUP&amp;HEIGHT=450&amp;WIDTH=450&amp;START_MAXIMIZED=","FALSE&amp;VAR:CALENDAR=US&amp;VAR:SYMBOL=DPZ&amp;VAR:INDEX=0"}</definedName>
    <definedName name="_169__FDSAUDITLINK__" localSheetId="0" hidden="1">{"fdsup://directions/FAT Viewer?action=UPDATE&amp;creator=factset&amp;DYN_ARGS=TRUE&amp;DOC_NAME=FAT:FQL_AUDITING_CLIENT_TEMPLATE.FAT&amp;display_string=Audit&amp;VAR:KEY=ERIBOFQZSV&amp;VAR:QUERY=RkZfU0FMRVMoTFRNLDQwOTk5KQ==&amp;WINDOW=FIRST_POPUP&amp;HEIGHT=450&amp;WIDTH=450&amp;START_MAXIMIZED=","FALSE&amp;VAR:CALENDAR=US&amp;VAR:SYMBOL=DPZ&amp;VAR:INDEX=0"}</definedName>
    <definedName name="_169__FDSAUDITLINK__" hidden="1">{"fdsup://directions/FAT Viewer?action=UPDATE&amp;creator=factset&amp;DYN_ARGS=TRUE&amp;DOC_NAME=FAT:FQL_AUDITING_CLIENT_TEMPLATE.FAT&amp;display_string=Audit&amp;VAR:KEY=ERIBOFQZSV&amp;VAR:QUERY=RkZfU0FMRVMoTFRNLDQwOTk5KQ==&amp;WINDOW=FIRST_POPUP&amp;HEIGHT=450&amp;WIDTH=450&amp;START_MAXIMIZED=","FALSE&amp;VAR:CALENDAR=US&amp;VAR:SYMBOL=DPZ&amp;VAR:INDEX=0"}</definedName>
    <definedName name="_16ktp.KtWM_13_1">1</definedName>
    <definedName name="_17__123Graph_ECHART_3" hidden="1">#REF!</definedName>
    <definedName name="_17__FDSAUDITLINK__" localSheetId="2" hidden="1">{"fdsup://Directions/FactSet Auditing Viewer?action=AUDIT_VALUE&amp;DB=129&amp;ID1=28257U10&amp;VALUEID=01001&amp;SDATE=2011&amp;PERIODTYPE=ANN_STD&amp;SCFT=3&amp;window=popup_no_bar&amp;width=385&amp;height=120&amp;START_MAXIMIZED=FALSE&amp;creator=factset&amp;display_string=Audit"}</definedName>
    <definedName name="_17__FDSAUDITLINK__" localSheetId="4" hidden="1">{"fdsup://Directions/FactSet Auditing Viewer?action=AUDIT_VALUE&amp;DB=129&amp;ID1=28257U10&amp;VALUEID=01001&amp;SDATE=2011&amp;PERIODTYPE=ANN_STD&amp;SCFT=3&amp;window=popup_no_bar&amp;width=385&amp;height=120&amp;START_MAXIMIZED=FALSE&amp;creator=factset&amp;display_string=Audit"}</definedName>
    <definedName name="_17__FDSAUDITLINK__" localSheetId="3" hidden="1">{"fdsup://Directions/FactSet Auditing Viewer?action=AUDIT_VALUE&amp;DB=129&amp;ID1=28257U10&amp;VALUEID=01001&amp;SDATE=2011&amp;PERIODTYPE=ANN_STD&amp;SCFT=3&amp;window=popup_no_bar&amp;width=385&amp;height=120&amp;START_MAXIMIZED=FALSE&amp;creator=factset&amp;display_string=Audit"}</definedName>
    <definedName name="_17__FDSAUDITLINK__" localSheetId="1" hidden="1">{"fdsup://Directions/FactSet Auditing Viewer?action=AUDIT_VALUE&amp;DB=129&amp;ID1=28257U10&amp;VALUEID=01001&amp;SDATE=2011&amp;PERIODTYPE=ANN_STD&amp;SCFT=3&amp;window=popup_no_bar&amp;width=385&amp;height=120&amp;START_MAXIMIZED=FALSE&amp;creator=factset&amp;display_string=Audit"}</definedName>
    <definedName name="_17__FDSAUDITLINK__" localSheetId="0" hidden="1">{"fdsup://Directions/FactSet Auditing Viewer?action=AUDIT_VALUE&amp;DB=129&amp;ID1=28257U10&amp;VALUEID=01001&amp;SDATE=2011&amp;PERIODTYPE=ANN_STD&amp;SCFT=3&amp;window=popup_no_bar&amp;width=385&amp;height=120&amp;START_MAXIMIZED=FALSE&amp;creator=factset&amp;display_string=Audit"}</definedName>
    <definedName name="_17__FDSAUDITLINK__" hidden="1">{"fdsup://Directions/FactSet Auditing Viewer?action=AUDIT_VALUE&amp;DB=129&amp;ID1=28257U10&amp;VALUEID=01001&amp;SDATE=2011&amp;PERIODTYPE=ANN_STD&amp;SCFT=3&amp;window=popup_no_bar&amp;width=385&amp;height=120&amp;START_MAXIMIZED=FALSE&amp;creator=factset&amp;display_string=Audit"}</definedName>
    <definedName name="_170__FDSAUDITLINK__" localSheetId="2" hidden="1">{"fdsup://directions/FAT Viewer?action=UPDATE&amp;creator=factset&amp;DYN_ARGS=TRUE&amp;DOC_NAME=FAT:FQL_AUDITING_CLIENT_TEMPLATE.FAT&amp;display_string=Audit&amp;VAR:KEY=LWBAJUNELA&amp;VAR:QUERY=RkZfRU5UUlBSX1ZBTF9FQklUREFfT1BFUihDQUwsTk9XKQ==&amp;WINDOW=FIRST_POPUP&amp;HEIGHT=450&amp;WIDTH=","450&amp;START_MAXIMIZED=FALSE&amp;VAR:CALENDAR=US&amp;VAR:SYMBOL=DPZ&amp;VAR:INDEX=0"}</definedName>
    <definedName name="_170__FDSAUDITLINK__" localSheetId="4" hidden="1">{"fdsup://directions/FAT Viewer?action=UPDATE&amp;creator=factset&amp;DYN_ARGS=TRUE&amp;DOC_NAME=FAT:FQL_AUDITING_CLIENT_TEMPLATE.FAT&amp;display_string=Audit&amp;VAR:KEY=LWBAJUNELA&amp;VAR:QUERY=RkZfRU5UUlBSX1ZBTF9FQklUREFfT1BFUihDQUwsTk9XKQ==&amp;WINDOW=FIRST_POPUP&amp;HEIGHT=450&amp;WIDTH=","450&amp;START_MAXIMIZED=FALSE&amp;VAR:CALENDAR=US&amp;VAR:SYMBOL=DPZ&amp;VAR:INDEX=0"}</definedName>
    <definedName name="_170__FDSAUDITLINK__" localSheetId="3" hidden="1">{"fdsup://directions/FAT Viewer?action=UPDATE&amp;creator=factset&amp;DYN_ARGS=TRUE&amp;DOC_NAME=FAT:FQL_AUDITING_CLIENT_TEMPLATE.FAT&amp;display_string=Audit&amp;VAR:KEY=LWBAJUNELA&amp;VAR:QUERY=RkZfRU5UUlBSX1ZBTF9FQklUREFfT1BFUihDQUwsTk9XKQ==&amp;WINDOW=FIRST_POPUP&amp;HEIGHT=450&amp;WIDTH=","450&amp;START_MAXIMIZED=FALSE&amp;VAR:CALENDAR=US&amp;VAR:SYMBOL=DPZ&amp;VAR:INDEX=0"}</definedName>
    <definedName name="_170__FDSAUDITLINK__" localSheetId="1" hidden="1">{"fdsup://directions/FAT Viewer?action=UPDATE&amp;creator=factset&amp;DYN_ARGS=TRUE&amp;DOC_NAME=FAT:FQL_AUDITING_CLIENT_TEMPLATE.FAT&amp;display_string=Audit&amp;VAR:KEY=LWBAJUNELA&amp;VAR:QUERY=RkZfRU5UUlBSX1ZBTF9FQklUREFfT1BFUihDQUwsTk9XKQ==&amp;WINDOW=FIRST_POPUP&amp;HEIGHT=450&amp;WIDTH=","450&amp;START_MAXIMIZED=FALSE&amp;VAR:CALENDAR=US&amp;VAR:SYMBOL=DPZ&amp;VAR:INDEX=0"}</definedName>
    <definedName name="_170__FDSAUDITLINK__" localSheetId="0" hidden="1">{"fdsup://directions/FAT Viewer?action=UPDATE&amp;creator=factset&amp;DYN_ARGS=TRUE&amp;DOC_NAME=FAT:FQL_AUDITING_CLIENT_TEMPLATE.FAT&amp;display_string=Audit&amp;VAR:KEY=LWBAJUNELA&amp;VAR:QUERY=RkZfRU5UUlBSX1ZBTF9FQklUREFfT1BFUihDQUwsTk9XKQ==&amp;WINDOW=FIRST_POPUP&amp;HEIGHT=450&amp;WIDTH=","450&amp;START_MAXIMIZED=FALSE&amp;VAR:CALENDAR=US&amp;VAR:SYMBOL=DPZ&amp;VAR:INDEX=0"}</definedName>
    <definedName name="_170__FDSAUDITLINK__" hidden="1">{"fdsup://directions/FAT Viewer?action=UPDATE&amp;creator=factset&amp;DYN_ARGS=TRUE&amp;DOC_NAME=FAT:FQL_AUDITING_CLIENT_TEMPLATE.FAT&amp;display_string=Audit&amp;VAR:KEY=LWBAJUNELA&amp;VAR:QUERY=RkZfRU5UUlBSX1ZBTF9FQklUREFfT1BFUihDQUwsTk9XKQ==&amp;WINDOW=FIRST_POPUP&amp;HEIGHT=450&amp;WIDTH=","450&amp;START_MAXIMIZED=FALSE&amp;VAR:CALENDAR=US&amp;VAR:SYMBOL=DPZ&amp;VAR:INDEX=0"}</definedName>
    <definedName name="_172__FDSAUDITLINK__" localSheetId="2" hidden="1">{"fdsup://directions/FAT Viewer?action=UPDATE&amp;creator=factset&amp;DYN_ARGS=TRUE&amp;DOC_NAME=FAT:FQL_AUDITING_CLIENT_TEMPLATE.FAT&amp;display_string=Audit&amp;VAR:KEY=NOBMZCREHC&amp;VAR:QUERY=RkZfRU5UUlBSX1ZBTF9FQklUREFfT1BFUihBTk4sNDA1NDMp&amp;WINDOW=FIRST_POPUP&amp;HEIGHT=450&amp;WIDTH=","450&amp;START_MAXIMIZED=FALSE&amp;VAR:CALENDAR=US&amp;VAR:SYMBOL=YUM&amp;VAR:INDEX=0"}</definedName>
    <definedName name="_172__FDSAUDITLINK__" localSheetId="4" hidden="1">{"fdsup://directions/FAT Viewer?action=UPDATE&amp;creator=factset&amp;DYN_ARGS=TRUE&amp;DOC_NAME=FAT:FQL_AUDITING_CLIENT_TEMPLATE.FAT&amp;display_string=Audit&amp;VAR:KEY=NOBMZCREHC&amp;VAR:QUERY=RkZfRU5UUlBSX1ZBTF9FQklUREFfT1BFUihBTk4sNDA1NDMp&amp;WINDOW=FIRST_POPUP&amp;HEIGHT=450&amp;WIDTH=","450&amp;START_MAXIMIZED=FALSE&amp;VAR:CALENDAR=US&amp;VAR:SYMBOL=YUM&amp;VAR:INDEX=0"}</definedName>
    <definedName name="_172__FDSAUDITLINK__" localSheetId="3" hidden="1">{"fdsup://directions/FAT Viewer?action=UPDATE&amp;creator=factset&amp;DYN_ARGS=TRUE&amp;DOC_NAME=FAT:FQL_AUDITING_CLIENT_TEMPLATE.FAT&amp;display_string=Audit&amp;VAR:KEY=NOBMZCREHC&amp;VAR:QUERY=RkZfRU5UUlBSX1ZBTF9FQklUREFfT1BFUihBTk4sNDA1NDMp&amp;WINDOW=FIRST_POPUP&amp;HEIGHT=450&amp;WIDTH=","450&amp;START_MAXIMIZED=FALSE&amp;VAR:CALENDAR=US&amp;VAR:SYMBOL=YUM&amp;VAR:INDEX=0"}</definedName>
    <definedName name="_172__FDSAUDITLINK__" localSheetId="1" hidden="1">{"fdsup://directions/FAT Viewer?action=UPDATE&amp;creator=factset&amp;DYN_ARGS=TRUE&amp;DOC_NAME=FAT:FQL_AUDITING_CLIENT_TEMPLATE.FAT&amp;display_string=Audit&amp;VAR:KEY=NOBMZCREHC&amp;VAR:QUERY=RkZfRU5UUlBSX1ZBTF9FQklUREFfT1BFUihBTk4sNDA1NDMp&amp;WINDOW=FIRST_POPUP&amp;HEIGHT=450&amp;WIDTH=","450&amp;START_MAXIMIZED=FALSE&amp;VAR:CALENDAR=US&amp;VAR:SYMBOL=YUM&amp;VAR:INDEX=0"}</definedName>
    <definedName name="_172__FDSAUDITLINK__" localSheetId="0" hidden="1">{"fdsup://directions/FAT Viewer?action=UPDATE&amp;creator=factset&amp;DYN_ARGS=TRUE&amp;DOC_NAME=FAT:FQL_AUDITING_CLIENT_TEMPLATE.FAT&amp;display_string=Audit&amp;VAR:KEY=NOBMZCREHC&amp;VAR:QUERY=RkZfRU5UUlBSX1ZBTF9FQklUREFfT1BFUihBTk4sNDA1NDMp&amp;WINDOW=FIRST_POPUP&amp;HEIGHT=450&amp;WIDTH=","450&amp;START_MAXIMIZED=FALSE&amp;VAR:CALENDAR=US&amp;VAR:SYMBOL=YUM&amp;VAR:INDEX=0"}</definedName>
    <definedName name="_172__FDSAUDITLINK__" hidden="1">{"fdsup://directions/FAT Viewer?action=UPDATE&amp;creator=factset&amp;DYN_ARGS=TRUE&amp;DOC_NAME=FAT:FQL_AUDITING_CLIENT_TEMPLATE.FAT&amp;display_string=Audit&amp;VAR:KEY=NOBMZCREHC&amp;VAR:QUERY=RkZfRU5UUlBSX1ZBTF9FQklUREFfT1BFUihBTk4sNDA1NDMp&amp;WINDOW=FIRST_POPUP&amp;HEIGHT=450&amp;WIDTH=","450&amp;START_MAXIMIZED=FALSE&amp;VAR:CALENDAR=US&amp;VAR:SYMBOL=YUM&amp;VAR:INDEX=0"}</definedName>
    <definedName name="_173__FDSAUDITLINK__" localSheetId="2" hidden="1">{"fdsup://Directions/FactSet Auditing Viewer?action=AUDIT_VALUE&amp;DB=129&amp;ID1=00104Q10&amp;VALUEID=01001&amp;SDATE=2010&amp;PERIODTYPE=ANN_STD&amp;SCFT=3&amp;window=popup_no_bar&amp;width=385&amp;height=120&amp;START_MAXIMIZED=FALSE&amp;creator=factset&amp;display_string=Audit"}</definedName>
    <definedName name="_173__FDSAUDITLINK__" localSheetId="4" hidden="1">{"fdsup://Directions/FactSet Auditing Viewer?action=AUDIT_VALUE&amp;DB=129&amp;ID1=00104Q10&amp;VALUEID=01001&amp;SDATE=2010&amp;PERIODTYPE=ANN_STD&amp;SCFT=3&amp;window=popup_no_bar&amp;width=385&amp;height=120&amp;START_MAXIMIZED=FALSE&amp;creator=factset&amp;display_string=Audit"}</definedName>
    <definedName name="_173__FDSAUDITLINK__" localSheetId="3" hidden="1">{"fdsup://Directions/FactSet Auditing Viewer?action=AUDIT_VALUE&amp;DB=129&amp;ID1=00104Q10&amp;VALUEID=01001&amp;SDATE=2010&amp;PERIODTYPE=ANN_STD&amp;SCFT=3&amp;window=popup_no_bar&amp;width=385&amp;height=120&amp;START_MAXIMIZED=FALSE&amp;creator=factset&amp;display_string=Audit"}</definedName>
    <definedName name="_173__FDSAUDITLINK__" localSheetId="1" hidden="1">{"fdsup://Directions/FactSet Auditing Viewer?action=AUDIT_VALUE&amp;DB=129&amp;ID1=00104Q10&amp;VALUEID=01001&amp;SDATE=2010&amp;PERIODTYPE=ANN_STD&amp;SCFT=3&amp;window=popup_no_bar&amp;width=385&amp;height=120&amp;START_MAXIMIZED=FALSE&amp;creator=factset&amp;display_string=Audit"}</definedName>
    <definedName name="_173__FDSAUDITLINK__" localSheetId="0" hidden="1">{"fdsup://Directions/FactSet Auditing Viewer?action=AUDIT_VALUE&amp;DB=129&amp;ID1=00104Q10&amp;VALUEID=01001&amp;SDATE=2010&amp;PERIODTYPE=ANN_STD&amp;SCFT=3&amp;window=popup_no_bar&amp;width=385&amp;height=120&amp;START_MAXIMIZED=FALSE&amp;creator=factset&amp;display_string=Audit"}</definedName>
    <definedName name="_173__FDSAUDITLINK__" hidden="1">{"fdsup://Directions/FactSet Auditing Viewer?action=AUDIT_VALUE&amp;DB=129&amp;ID1=00104Q10&amp;VALUEID=01001&amp;SDATE=2010&amp;PERIODTYPE=ANN_STD&amp;SCFT=3&amp;window=popup_no_bar&amp;width=385&amp;height=120&amp;START_MAXIMIZED=FALSE&amp;creator=factset&amp;display_string=Audit"}</definedName>
    <definedName name="_174__FDSAUDITLINK__" localSheetId="2" hidden="1">{"fdsup://Directions/FactSet Auditing Viewer?action=AUDIT_VALUE&amp;DB=129&amp;ID1=75689M10&amp;VALUEID=01001&amp;SDATE=2010&amp;PERIODTYPE=ANN_STD&amp;SCFT=3&amp;window=popup_no_bar&amp;width=385&amp;height=120&amp;START_MAXIMIZED=FALSE&amp;creator=factset&amp;display_string=Audit"}</definedName>
    <definedName name="_174__FDSAUDITLINK__" localSheetId="4" hidden="1">{"fdsup://Directions/FactSet Auditing Viewer?action=AUDIT_VALUE&amp;DB=129&amp;ID1=75689M10&amp;VALUEID=01001&amp;SDATE=2010&amp;PERIODTYPE=ANN_STD&amp;SCFT=3&amp;window=popup_no_bar&amp;width=385&amp;height=120&amp;START_MAXIMIZED=FALSE&amp;creator=factset&amp;display_string=Audit"}</definedName>
    <definedName name="_174__FDSAUDITLINK__" localSheetId="3" hidden="1">{"fdsup://Directions/FactSet Auditing Viewer?action=AUDIT_VALUE&amp;DB=129&amp;ID1=75689M10&amp;VALUEID=01001&amp;SDATE=2010&amp;PERIODTYPE=ANN_STD&amp;SCFT=3&amp;window=popup_no_bar&amp;width=385&amp;height=120&amp;START_MAXIMIZED=FALSE&amp;creator=factset&amp;display_string=Audit"}</definedName>
    <definedName name="_174__FDSAUDITLINK__" localSheetId="1" hidden="1">{"fdsup://Directions/FactSet Auditing Viewer?action=AUDIT_VALUE&amp;DB=129&amp;ID1=75689M10&amp;VALUEID=01001&amp;SDATE=2010&amp;PERIODTYPE=ANN_STD&amp;SCFT=3&amp;window=popup_no_bar&amp;width=385&amp;height=120&amp;START_MAXIMIZED=FALSE&amp;creator=factset&amp;display_string=Audit"}</definedName>
    <definedName name="_174__FDSAUDITLINK__" localSheetId="0" hidden="1">{"fdsup://Directions/FactSet Auditing Viewer?action=AUDIT_VALUE&amp;DB=129&amp;ID1=75689M10&amp;VALUEID=01001&amp;SDATE=2010&amp;PERIODTYPE=ANN_STD&amp;SCFT=3&amp;window=popup_no_bar&amp;width=385&amp;height=120&amp;START_MAXIMIZED=FALSE&amp;creator=factset&amp;display_string=Audit"}</definedName>
    <definedName name="_174__FDSAUDITLINK__" hidden="1">{"fdsup://Directions/FactSet Auditing Viewer?action=AUDIT_VALUE&amp;DB=129&amp;ID1=75689M10&amp;VALUEID=01001&amp;SDATE=2010&amp;PERIODTYPE=ANN_STD&amp;SCFT=3&amp;window=popup_no_bar&amp;width=385&amp;height=120&amp;START_MAXIMIZED=FALSE&amp;creator=factset&amp;display_string=Audit"}</definedName>
    <definedName name="_175__FDSAUDITLINK__" localSheetId="2" hidden="1">{"fdsup://directions/FAT Viewer?action=UPDATE&amp;creator=factset&amp;DYN_ARGS=TRUE&amp;DOC_NAME=FAT:FQL_AUDITING_CLIENT_TEMPLATE.FAT&amp;display_string=Audit&amp;VAR:KEY=QBETSJKZAJ&amp;VAR:QUERY=RkZfU0FMRVMoTFRNLDQwNjMzKQ==&amp;WINDOW=FIRST_POPUP&amp;HEIGHT=450&amp;WIDTH=450&amp;START_MAXIMIZED=","FALSE&amp;VAR:CALENDAR=US&amp;VAR:SYMBOL=PZZA&amp;VAR:INDEX=0"}</definedName>
    <definedName name="_175__FDSAUDITLINK__" localSheetId="4" hidden="1">{"fdsup://directions/FAT Viewer?action=UPDATE&amp;creator=factset&amp;DYN_ARGS=TRUE&amp;DOC_NAME=FAT:FQL_AUDITING_CLIENT_TEMPLATE.FAT&amp;display_string=Audit&amp;VAR:KEY=QBETSJKZAJ&amp;VAR:QUERY=RkZfU0FMRVMoTFRNLDQwNjMzKQ==&amp;WINDOW=FIRST_POPUP&amp;HEIGHT=450&amp;WIDTH=450&amp;START_MAXIMIZED=","FALSE&amp;VAR:CALENDAR=US&amp;VAR:SYMBOL=PZZA&amp;VAR:INDEX=0"}</definedName>
    <definedName name="_175__FDSAUDITLINK__" localSheetId="3" hidden="1">{"fdsup://directions/FAT Viewer?action=UPDATE&amp;creator=factset&amp;DYN_ARGS=TRUE&amp;DOC_NAME=FAT:FQL_AUDITING_CLIENT_TEMPLATE.FAT&amp;display_string=Audit&amp;VAR:KEY=QBETSJKZAJ&amp;VAR:QUERY=RkZfU0FMRVMoTFRNLDQwNjMzKQ==&amp;WINDOW=FIRST_POPUP&amp;HEIGHT=450&amp;WIDTH=450&amp;START_MAXIMIZED=","FALSE&amp;VAR:CALENDAR=US&amp;VAR:SYMBOL=PZZA&amp;VAR:INDEX=0"}</definedName>
    <definedName name="_175__FDSAUDITLINK__" localSheetId="1" hidden="1">{"fdsup://directions/FAT Viewer?action=UPDATE&amp;creator=factset&amp;DYN_ARGS=TRUE&amp;DOC_NAME=FAT:FQL_AUDITING_CLIENT_TEMPLATE.FAT&amp;display_string=Audit&amp;VAR:KEY=QBETSJKZAJ&amp;VAR:QUERY=RkZfU0FMRVMoTFRNLDQwNjMzKQ==&amp;WINDOW=FIRST_POPUP&amp;HEIGHT=450&amp;WIDTH=450&amp;START_MAXIMIZED=","FALSE&amp;VAR:CALENDAR=US&amp;VAR:SYMBOL=PZZA&amp;VAR:INDEX=0"}</definedName>
    <definedName name="_175__FDSAUDITLINK__" localSheetId="0" hidden="1">{"fdsup://directions/FAT Viewer?action=UPDATE&amp;creator=factset&amp;DYN_ARGS=TRUE&amp;DOC_NAME=FAT:FQL_AUDITING_CLIENT_TEMPLATE.FAT&amp;display_string=Audit&amp;VAR:KEY=QBETSJKZAJ&amp;VAR:QUERY=RkZfU0FMRVMoTFRNLDQwNjMzKQ==&amp;WINDOW=FIRST_POPUP&amp;HEIGHT=450&amp;WIDTH=450&amp;START_MAXIMIZED=","FALSE&amp;VAR:CALENDAR=US&amp;VAR:SYMBOL=PZZA&amp;VAR:INDEX=0"}</definedName>
    <definedName name="_175__FDSAUDITLINK__" hidden="1">{"fdsup://directions/FAT Viewer?action=UPDATE&amp;creator=factset&amp;DYN_ARGS=TRUE&amp;DOC_NAME=FAT:FQL_AUDITING_CLIENT_TEMPLATE.FAT&amp;display_string=Audit&amp;VAR:KEY=QBETSJKZAJ&amp;VAR:QUERY=RkZfU0FMRVMoTFRNLDQwNjMzKQ==&amp;WINDOW=FIRST_POPUP&amp;HEIGHT=450&amp;WIDTH=450&amp;START_MAXIMIZED=","FALSE&amp;VAR:CALENDAR=US&amp;VAR:SYMBOL=PZZA&amp;VAR:INDEX=0"}</definedName>
    <definedName name="_176__FDSAUDITLINK__" localSheetId="2" hidden="1">{"fdsup://directions/FAT Viewer?action=UPDATE&amp;creator=factset&amp;DYN_ARGS=TRUE&amp;DOC_NAME=FAT:FQL_AUDITING_CLIENT_TEMPLATE.FAT&amp;display_string=Audit&amp;VAR:KEY=ADARCREHQH&amp;VAR:QUERY=RkZfRU5UUlBSX1ZBTF9FQklUREFfT1BFUihDQUwsTk9XKQ==&amp;WINDOW=FIRST_POPUP&amp;HEIGHT=450&amp;WIDTH=","450&amp;START_MAXIMIZED=FALSE&amp;VAR:CALENDAR=US&amp;VAR:SYMBOL=DENN&amp;VAR:INDEX=0"}</definedName>
    <definedName name="_176__FDSAUDITLINK__" localSheetId="4" hidden="1">{"fdsup://directions/FAT Viewer?action=UPDATE&amp;creator=factset&amp;DYN_ARGS=TRUE&amp;DOC_NAME=FAT:FQL_AUDITING_CLIENT_TEMPLATE.FAT&amp;display_string=Audit&amp;VAR:KEY=ADARCREHQH&amp;VAR:QUERY=RkZfRU5UUlBSX1ZBTF9FQklUREFfT1BFUihDQUwsTk9XKQ==&amp;WINDOW=FIRST_POPUP&amp;HEIGHT=450&amp;WIDTH=","450&amp;START_MAXIMIZED=FALSE&amp;VAR:CALENDAR=US&amp;VAR:SYMBOL=DENN&amp;VAR:INDEX=0"}</definedName>
    <definedName name="_176__FDSAUDITLINK__" localSheetId="3" hidden="1">{"fdsup://directions/FAT Viewer?action=UPDATE&amp;creator=factset&amp;DYN_ARGS=TRUE&amp;DOC_NAME=FAT:FQL_AUDITING_CLIENT_TEMPLATE.FAT&amp;display_string=Audit&amp;VAR:KEY=ADARCREHQH&amp;VAR:QUERY=RkZfRU5UUlBSX1ZBTF9FQklUREFfT1BFUihDQUwsTk9XKQ==&amp;WINDOW=FIRST_POPUP&amp;HEIGHT=450&amp;WIDTH=","450&amp;START_MAXIMIZED=FALSE&amp;VAR:CALENDAR=US&amp;VAR:SYMBOL=DENN&amp;VAR:INDEX=0"}</definedName>
    <definedName name="_176__FDSAUDITLINK__" localSheetId="1" hidden="1">{"fdsup://directions/FAT Viewer?action=UPDATE&amp;creator=factset&amp;DYN_ARGS=TRUE&amp;DOC_NAME=FAT:FQL_AUDITING_CLIENT_TEMPLATE.FAT&amp;display_string=Audit&amp;VAR:KEY=ADARCREHQH&amp;VAR:QUERY=RkZfRU5UUlBSX1ZBTF9FQklUREFfT1BFUihDQUwsTk9XKQ==&amp;WINDOW=FIRST_POPUP&amp;HEIGHT=450&amp;WIDTH=","450&amp;START_MAXIMIZED=FALSE&amp;VAR:CALENDAR=US&amp;VAR:SYMBOL=DENN&amp;VAR:INDEX=0"}</definedName>
    <definedName name="_176__FDSAUDITLINK__" localSheetId="0" hidden="1">{"fdsup://directions/FAT Viewer?action=UPDATE&amp;creator=factset&amp;DYN_ARGS=TRUE&amp;DOC_NAME=FAT:FQL_AUDITING_CLIENT_TEMPLATE.FAT&amp;display_string=Audit&amp;VAR:KEY=ADARCREHQH&amp;VAR:QUERY=RkZfRU5UUlBSX1ZBTF9FQklUREFfT1BFUihDQUwsTk9XKQ==&amp;WINDOW=FIRST_POPUP&amp;HEIGHT=450&amp;WIDTH=","450&amp;START_MAXIMIZED=FALSE&amp;VAR:CALENDAR=US&amp;VAR:SYMBOL=DENN&amp;VAR:INDEX=0"}</definedName>
    <definedName name="_176__FDSAUDITLINK__" hidden="1">{"fdsup://directions/FAT Viewer?action=UPDATE&amp;creator=factset&amp;DYN_ARGS=TRUE&amp;DOC_NAME=FAT:FQL_AUDITING_CLIENT_TEMPLATE.FAT&amp;display_string=Audit&amp;VAR:KEY=ADARCREHQH&amp;VAR:QUERY=RkZfRU5UUlBSX1ZBTF9FQklUREFfT1BFUihDQUwsTk9XKQ==&amp;WINDOW=FIRST_POPUP&amp;HEIGHT=450&amp;WIDTH=","450&amp;START_MAXIMIZED=FALSE&amp;VAR:CALENDAR=US&amp;VAR:SYMBOL=DENN&amp;VAR:INDEX=0"}</definedName>
    <definedName name="_177__FDSAUDITLINK__" localSheetId="2" hidden="1">{"fdsup://Directions/FactSet Auditing Viewer?action=AUDIT_VALUE&amp;DB=129&amp;ID1=16307210&amp;VALUEID=01001&amp;SDATE=2011&amp;PERIODTYPE=ANN_STD&amp;SCFT=3&amp;window=popup_no_bar&amp;width=385&amp;height=120&amp;START_MAXIMIZED=FALSE&amp;creator=factset&amp;display_string=Audit"}</definedName>
    <definedName name="_177__FDSAUDITLINK__" localSheetId="4" hidden="1">{"fdsup://Directions/FactSet Auditing Viewer?action=AUDIT_VALUE&amp;DB=129&amp;ID1=16307210&amp;VALUEID=01001&amp;SDATE=2011&amp;PERIODTYPE=ANN_STD&amp;SCFT=3&amp;window=popup_no_bar&amp;width=385&amp;height=120&amp;START_MAXIMIZED=FALSE&amp;creator=factset&amp;display_string=Audit"}</definedName>
    <definedName name="_177__FDSAUDITLINK__" localSheetId="3" hidden="1">{"fdsup://Directions/FactSet Auditing Viewer?action=AUDIT_VALUE&amp;DB=129&amp;ID1=16307210&amp;VALUEID=01001&amp;SDATE=2011&amp;PERIODTYPE=ANN_STD&amp;SCFT=3&amp;window=popup_no_bar&amp;width=385&amp;height=120&amp;START_MAXIMIZED=FALSE&amp;creator=factset&amp;display_string=Audit"}</definedName>
    <definedName name="_177__FDSAUDITLINK__" localSheetId="1" hidden="1">{"fdsup://Directions/FactSet Auditing Viewer?action=AUDIT_VALUE&amp;DB=129&amp;ID1=16307210&amp;VALUEID=01001&amp;SDATE=2011&amp;PERIODTYPE=ANN_STD&amp;SCFT=3&amp;window=popup_no_bar&amp;width=385&amp;height=120&amp;START_MAXIMIZED=FALSE&amp;creator=factset&amp;display_string=Audit"}</definedName>
    <definedName name="_177__FDSAUDITLINK__" localSheetId="0" hidden="1">{"fdsup://Directions/FactSet Auditing Viewer?action=AUDIT_VALUE&amp;DB=129&amp;ID1=16307210&amp;VALUEID=01001&amp;SDATE=2011&amp;PERIODTYPE=ANN_STD&amp;SCFT=3&amp;window=popup_no_bar&amp;width=385&amp;height=120&amp;START_MAXIMIZED=FALSE&amp;creator=factset&amp;display_string=Audit"}</definedName>
    <definedName name="_177__FDSAUDITLINK__" hidden="1">{"fdsup://Directions/FactSet Auditing Viewer?action=AUDIT_VALUE&amp;DB=129&amp;ID1=16307210&amp;VALUEID=01001&amp;SDATE=2011&amp;PERIODTYPE=ANN_STD&amp;SCFT=3&amp;window=popup_no_bar&amp;width=385&amp;height=120&amp;START_MAXIMIZED=FALSE&amp;creator=factset&amp;display_string=Audit"}</definedName>
    <definedName name="_179__FDSAUDITLINK__" localSheetId="2" hidden="1">{"fdsup://Directions/FactSet Auditing Viewer?action=AUDIT_VALUE&amp;DB=129&amp;ID1=25442310&amp;VALUEID=01001&amp;SDATE=2011&amp;PERIODTYPE=ANN_STD&amp;SCFT=3&amp;window=popup_no_bar&amp;width=385&amp;height=120&amp;START_MAXIMIZED=FALSE&amp;creator=factset&amp;display_string=Audit"}</definedName>
    <definedName name="_179__FDSAUDITLINK__" localSheetId="4" hidden="1">{"fdsup://Directions/FactSet Auditing Viewer?action=AUDIT_VALUE&amp;DB=129&amp;ID1=25442310&amp;VALUEID=01001&amp;SDATE=2011&amp;PERIODTYPE=ANN_STD&amp;SCFT=3&amp;window=popup_no_bar&amp;width=385&amp;height=120&amp;START_MAXIMIZED=FALSE&amp;creator=factset&amp;display_string=Audit"}</definedName>
    <definedName name="_179__FDSAUDITLINK__" localSheetId="3" hidden="1">{"fdsup://Directions/FactSet Auditing Viewer?action=AUDIT_VALUE&amp;DB=129&amp;ID1=25442310&amp;VALUEID=01001&amp;SDATE=2011&amp;PERIODTYPE=ANN_STD&amp;SCFT=3&amp;window=popup_no_bar&amp;width=385&amp;height=120&amp;START_MAXIMIZED=FALSE&amp;creator=factset&amp;display_string=Audit"}</definedName>
    <definedName name="_179__FDSAUDITLINK__" localSheetId="1" hidden="1">{"fdsup://Directions/FactSet Auditing Viewer?action=AUDIT_VALUE&amp;DB=129&amp;ID1=25442310&amp;VALUEID=01001&amp;SDATE=2011&amp;PERIODTYPE=ANN_STD&amp;SCFT=3&amp;window=popup_no_bar&amp;width=385&amp;height=120&amp;START_MAXIMIZED=FALSE&amp;creator=factset&amp;display_string=Audit"}</definedName>
    <definedName name="_179__FDSAUDITLINK__" localSheetId="0" hidden="1">{"fdsup://Directions/FactSet Auditing Viewer?action=AUDIT_VALUE&amp;DB=129&amp;ID1=25442310&amp;VALUEID=01001&amp;SDATE=2011&amp;PERIODTYPE=ANN_STD&amp;SCFT=3&amp;window=popup_no_bar&amp;width=385&amp;height=120&amp;START_MAXIMIZED=FALSE&amp;creator=factset&amp;display_string=Audit"}</definedName>
    <definedName name="_179__FDSAUDITLINK__" hidden="1">{"fdsup://Directions/FactSet Auditing Viewer?action=AUDIT_VALUE&amp;DB=129&amp;ID1=25442310&amp;VALUEID=01001&amp;SDATE=2011&amp;PERIODTYPE=ANN_STD&amp;SCFT=3&amp;window=popup_no_bar&amp;width=385&amp;height=120&amp;START_MAXIMIZED=FALSE&amp;creator=factset&amp;display_string=Audit"}</definedName>
    <definedName name="_17ktp.KtWM_2_1">1</definedName>
    <definedName name="_18__123Graph_CCHART_9" localSheetId="2" hidden="1">#REF!</definedName>
    <definedName name="_18__123Graph_CCHART_9" localSheetId="4" hidden="1">#REF!</definedName>
    <definedName name="_18__123Graph_CCHART_9" localSheetId="3" hidden="1">#REF!</definedName>
    <definedName name="_18__123Graph_CCHART_9" localSheetId="1" hidden="1">#REF!</definedName>
    <definedName name="_18__123Graph_CCHART_9" localSheetId="0" hidden="1">#REF!</definedName>
    <definedName name="_18__123Graph_CCHART_9" hidden="1">#REF!</definedName>
    <definedName name="_18__123Graph_XCHART_1" hidden="1">#REF!</definedName>
    <definedName name="_18__FDSAUDITLINK__" localSheetId="2" hidden="1">{"fdsup://directions/FAT Viewer?action=UPDATE&amp;creator=factset&amp;DYN_ARGS=TRUE&amp;DOC_NAME=FAT:FQL_AUDITING_CLIENT_TEMPLATE.FAT&amp;display_string=Audit&amp;VAR:KEY=ODWXGDONCB&amp;VAR:QUERY=RkZfRU5UUlBSX1ZBTF9FQklUREFfT1BFUihDQUwsTk9XKQ==&amp;WINDOW=FIRST_POPUP&amp;HEIGHT=450&amp;WIDTH=","450&amp;START_MAXIMIZED=FALSE&amp;VAR:CALENDAR=US&amp;VAR:SYMBOL=YUM&amp;VAR:INDEX=0"}</definedName>
    <definedName name="_18__FDSAUDITLINK__" localSheetId="4" hidden="1">{"fdsup://directions/FAT Viewer?action=UPDATE&amp;creator=factset&amp;DYN_ARGS=TRUE&amp;DOC_NAME=FAT:FQL_AUDITING_CLIENT_TEMPLATE.FAT&amp;display_string=Audit&amp;VAR:KEY=ODWXGDONCB&amp;VAR:QUERY=RkZfRU5UUlBSX1ZBTF9FQklUREFfT1BFUihDQUwsTk9XKQ==&amp;WINDOW=FIRST_POPUP&amp;HEIGHT=450&amp;WIDTH=","450&amp;START_MAXIMIZED=FALSE&amp;VAR:CALENDAR=US&amp;VAR:SYMBOL=YUM&amp;VAR:INDEX=0"}</definedName>
    <definedName name="_18__FDSAUDITLINK__" localSheetId="3" hidden="1">{"fdsup://directions/FAT Viewer?action=UPDATE&amp;creator=factset&amp;DYN_ARGS=TRUE&amp;DOC_NAME=FAT:FQL_AUDITING_CLIENT_TEMPLATE.FAT&amp;display_string=Audit&amp;VAR:KEY=ODWXGDONCB&amp;VAR:QUERY=RkZfRU5UUlBSX1ZBTF9FQklUREFfT1BFUihDQUwsTk9XKQ==&amp;WINDOW=FIRST_POPUP&amp;HEIGHT=450&amp;WIDTH=","450&amp;START_MAXIMIZED=FALSE&amp;VAR:CALENDAR=US&amp;VAR:SYMBOL=YUM&amp;VAR:INDEX=0"}</definedName>
    <definedName name="_18__FDSAUDITLINK__" localSheetId="1" hidden="1">{"fdsup://directions/FAT Viewer?action=UPDATE&amp;creator=factset&amp;DYN_ARGS=TRUE&amp;DOC_NAME=FAT:FQL_AUDITING_CLIENT_TEMPLATE.FAT&amp;display_string=Audit&amp;VAR:KEY=ODWXGDONCB&amp;VAR:QUERY=RkZfRU5UUlBSX1ZBTF9FQklUREFfT1BFUihDQUwsTk9XKQ==&amp;WINDOW=FIRST_POPUP&amp;HEIGHT=450&amp;WIDTH=","450&amp;START_MAXIMIZED=FALSE&amp;VAR:CALENDAR=US&amp;VAR:SYMBOL=YUM&amp;VAR:INDEX=0"}</definedName>
    <definedName name="_18__FDSAUDITLINK__" localSheetId="0" hidden="1">{"fdsup://directions/FAT Viewer?action=UPDATE&amp;creator=factset&amp;DYN_ARGS=TRUE&amp;DOC_NAME=FAT:FQL_AUDITING_CLIENT_TEMPLATE.FAT&amp;display_string=Audit&amp;VAR:KEY=ODWXGDONCB&amp;VAR:QUERY=RkZfRU5UUlBSX1ZBTF9FQklUREFfT1BFUihDQUwsTk9XKQ==&amp;WINDOW=FIRST_POPUP&amp;HEIGHT=450&amp;WIDTH=","450&amp;START_MAXIMIZED=FALSE&amp;VAR:CALENDAR=US&amp;VAR:SYMBOL=YUM&amp;VAR:INDEX=0"}</definedName>
    <definedName name="_18__FDSAUDITLINK__" hidden="1">{"fdsup://directions/FAT Viewer?action=UPDATE&amp;creator=factset&amp;DYN_ARGS=TRUE&amp;DOC_NAME=FAT:FQL_AUDITING_CLIENT_TEMPLATE.FAT&amp;display_string=Audit&amp;VAR:KEY=ODWXGDONCB&amp;VAR:QUERY=RkZfRU5UUlBSX1ZBTF9FQklUREFfT1BFUihDQUwsTk9XKQ==&amp;WINDOW=FIRST_POPUP&amp;HEIGHT=450&amp;WIDTH=","450&amp;START_MAXIMIZED=FALSE&amp;VAR:CALENDAR=US&amp;VAR:SYMBOL=YUM&amp;VAR:INDEX=0"}</definedName>
    <definedName name="_181__FDSAUDITLINK__" localSheetId="2" hidden="1">{"fdsup://directions/FAT Viewer?action=UPDATE&amp;creator=factset&amp;DYN_ARGS=TRUE&amp;DOC_NAME=FAT:FQL_AUDITING_CLIENT_TEMPLATE.FAT&amp;display_string=Audit&amp;VAR:KEY=SNAJKTUXAN&amp;VAR:QUERY=RkZfU0FMRVMoTFRNLDQwOTk5KQ==&amp;WINDOW=FIRST_POPUP&amp;HEIGHT=450&amp;WIDTH=450&amp;START_MAXIMIZED=","FALSE&amp;VAR:CALENDAR=US&amp;VAR:SYMBOL=SONC&amp;VAR:INDEX=0"}</definedName>
    <definedName name="_181__FDSAUDITLINK__" localSheetId="4" hidden="1">{"fdsup://directions/FAT Viewer?action=UPDATE&amp;creator=factset&amp;DYN_ARGS=TRUE&amp;DOC_NAME=FAT:FQL_AUDITING_CLIENT_TEMPLATE.FAT&amp;display_string=Audit&amp;VAR:KEY=SNAJKTUXAN&amp;VAR:QUERY=RkZfU0FMRVMoTFRNLDQwOTk5KQ==&amp;WINDOW=FIRST_POPUP&amp;HEIGHT=450&amp;WIDTH=450&amp;START_MAXIMIZED=","FALSE&amp;VAR:CALENDAR=US&amp;VAR:SYMBOL=SONC&amp;VAR:INDEX=0"}</definedName>
    <definedName name="_181__FDSAUDITLINK__" localSheetId="3" hidden="1">{"fdsup://directions/FAT Viewer?action=UPDATE&amp;creator=factset&amp;DYN_ARGS=TRUE&amp;DOC_NAME=FAT:FQL_AUDITING_CLIENT_TEMPLATE.FAT&amp;display_string=Audit&amp;VAR:KEY=SNAJKTUXAN&amp;VAR:QUERY=RkZfU0FMRVMoTFRNLDQwOTk5KQ==&amp;WINDOW=FIRST_POPUP&amp;HEIGHT=450&amp;WIDTH=450&amp;START_MAXIMIZED=","FALSE&amp;VAR:CALENDAR=US&amp;VAR:SYMBOL=SONC&amp;VAR:INDEX=0"}</definedName>
    <definedName name="_181__FDSAUDITLINK__" localSheetId="1" hidden="1">{"fdsup://directions/FAT Viewer?action=UPDATE&amp;creator=factset&amp;DYN_ARGS=TRUE&amp;DOC_NAME=FAT:FQL_AUDITING_CLIENT_TEMPLATE.FAT&amp;display_string=Audit&amp;VAR:KEY=SNAJKTUXAN&amp;VAR:QUERY=RkZfU0FMRVMoTFRNLDQwOTk5KQ==&amp;WINDOW=FIRST_POPUP&amp;HEIGHT=450&amp;WIDTH=450&amp;START_MAXIMIZED=","FALSE&amp;VAR:CALENDAR=US&amp;VAR:SYMBOL=SONC&amp;VAR:INDEX=0"}</definedName>
    <definedName name="_181__FDSAUDITLINK__" localSheetId="0" hidden="1">{"fdsup://directions/FAT Viewer?action=UPDATE&amp;creator=factset&amp;DYN_ARGS=TRUE&amp;DOC_NAME=FAT:FQL_AUDITING_CLIENT_TEMPLATE.FAT&amp;display_string=Audit&amp;VAR:KEY=SNAJKTUXAN&amp;VAR:QUERY=RkZfU0FMRVMoTFRNLDQwOTk5KQ==&amp;WINDOW=FIRST_POPUP&amp;HEIGHT=450&amp;WIDTH=450&amp;START_MAXIMIZED=","FALSE&amp;VAR:CALENDAR=US&amp;VAR:SYMBOL=SONC&amp;VAR:INDEX=0"}</definedName>
    <definedName name="_181__FDSAUDITLINK__" hidden="1">{"fdsup://directions/FAT Viewer?action=UPDATE&amp;creator=factset&amp;DYN_ARGS=TRUE&amp;DOC_NAME=FAT:FQL_AUDITING_CLIENT_TEMPLATE.FAT&amp;display_string=Audit&amp;VAR:KEY=SNAJKTUXAN&amp;VAR:QUERY=RkZfU0FMRVMoTFRNLDQwOTk5KQ==&amp;WINDOW=FIRST_POPUP&amp;HEIGHT=450&amp;WIDTH=450&amp;START_MAXIMIZED=","FALSE&amp;VAR:CALENDAR=US&amp;VAR:SYMBOL=SONC&amp;VAR:INDEX=0"}</definedName>
    <definedName name="_183__FDSAUDITLINK__" localSheetId="2" hidden="1">{"fdsup://directions/FAT Viewer?action=UPDATE&amp;creator=factset&amp;DYN_ARGS=TRUE&amp;DOC_NAME=FAT:FQL_AUDITING_CLIENT_TEMPLATE.FAT&amp;display_string=Audit&amp;VAR:KEY=DWHYRCFOHW&amp;VAR:QUERY=RkZfRU5UUlBSX1ZBTF9FQklUREFfT1BFUihBTk4sNDA1NDMp&amp;WINDOW=FIRST_POPUP&amp;HEIGHT=450&amp;WIDTH=","450&amp;START_MAXIMIZED=FALSE&amp;VAR:CALENDAR=US&amp;VAR:SYMBOL=BBRG&amp;VAR:INDEX=0"}</definedName>
    <definedName name="_183__FDSAUDITLINK__" localSheetId="4" hidden="1">{"fdsup://directions/FAT Viewer?action=UPDATE&amp;creator=factset&amp;DYN_ARGS=TRUE&amp;DOC_NAME=FAT:FQL_AUDITING_CLIENT_TEMPLATE.FAT&amp;display_string=Audit&amp;VAR:KEY=DWHYRCFOHW&amp;VAR:QUERY=RkZfRU5UUlBSX1ZBTF9FQklUREFfT1BFUihBTk4sNDA1NDMp&amp;WINDOW=FIRST_POPUP&amp;HEIGHT=450&amp;WIDTH=","450&amp;START_MAXIMIZED=FALSE&amp;VAR:CALENDAR=US&amp;VAR:SYMBOL=BBRG&amp;VAR:INDEX=0"}</definedName>
    <definedName name="_183__FDSAUDITLINK__" localSheetId="3" hidden="1">{"fdsup://directions/FAT Viewer?action=UPDATE&amp;creator=factset&amp;DYN_ARGS=TRUE&amp;DOC_NAME=FAT:FQL_AUDITING_CLIENT_TEMPLATE.FAT&amp;display_string=Audit&amp;VAR:KEY=DWHYRCFOHW&amp;VAR:QUERY=RkZfRU5UUlBSX1ZBTF9FQklUREFfT1BFUihBTk4sNDA1NDMp&amp;WINDOW=FIRST_POPUP&amp;HEIGHT=450&amp;WIDTH=","450&amp;START_MAXIMIZED=FALSE&amp;VAR:CALENDAR=US&amp;VAR:SYMBOL=BBRG&amp;VAR:INDEX=0"}</definedName>
    <definedName name="_183__FDSAUDITLINK__" localSheetId="1" hidden="1">{"fdsup://directions/FAT Viewer?action=UPDATE&amp;creator=factset&amp;DYN_ARGS=TRUE&amp;DOC_NAME=FAT:FQL_AUDITING_CLIENT_TEMPLATE.FAT&amp;display_string=Audit&amp;VAR:KEY=DWHYRCFOHW&amp;VAR:QUERY=RkZfRU5UUlBSX1ZBTF9FQklUREFfT1BFUihBTk4sNDA1NDMp&amp;WINDOW=FIRST_POPUP&amp;HEIGHT=450&amp;WIDTH=","450&amp;START_MAXIMIZED=FALSE&amp;VAR:CALENDAR=US&amp;VAR:SYMBOL=BBRG&amp;VAR:INDEX=0"}</definedName>
    <definedName name="_183__FDSAUDITLINK__" localSheetId="0" hidden="1">{"fdsup://directions/FAT Viewer?action=UPDATE&amp;creator=factset&amp;DYN_ARGS=TRUE&amp;DOC_NAME=FAT:FQL_AUDITING_CLIENT_TEMPLATE.FAT&amp;display_string=Audit&amp;VAR:KEY=DWHYRCFOHW&amp;VAR:QUERY=RkZfRU5UUlBSX1ZBTF9FQklUREFfT1BFUihBTk4sNDA1NDMp&amp;WINDOW=FIRST_POPUP&amp;HEIGHT=450&amp;WIDTH=","450&amp;START_MAXIMIZED=FALSE&amp;VAR:CALENDAR=US&amp;VAR:SYMBOL=BBRG&amp;VAR:INDEX=0"}</definedName>
    <definedName name="_183__FDSAUDITLINK__" hidden="1">{"fdsup://directions/FAT Viewer?action=UPDATE&amp;creator=factset&amp;DYN_ARGS=TRUE&amp;DOC_NAME=FAT:FQL_AUDITING_CLIENT_TEMPLATE.FAT&amp;display_string=Audit&amp;VAR:KEY=DWHYRCFOHW&amp;VAR:QUERY=RkZfRU5UUlBSX1ZBTF9FQklUREFfT1BFUihBTk4sNDA1NDMp&amp;WINDOW=FIRST_POPUP&amp;HEIGHT=450&amp;WIDTH=","450&amp;START_MAXIMIZED=FALSE&amp;VAR:CALENDAR=US&amp;VAR:SYMBOL=BBRG&amp;VAR:INDEX=0"}</definedName>
    <definedName name="_185__FDSAUDITLINK__" localSheetId="2" hidden="1">{"fdsup://directions/FAT Viewer?action=UPDATE&amp;creator=factset&amp;DYN_ARGS=TRUE&amp;DOC_NAME=FAT:FQL_AUDITING_CLIENT_TEMPLATE.FAT&amp;display_string=Audit&amp;VAR:KEY=JKNSNEHYXY&amp;VAR:QUERY=RkZfRU5UUlBSX1ZBTF9FQklUREFfT1BFUihBTk4sNDA1NDMp&amp;WINDOW=FIRST_POPUP&amp;HEIGHT=450&amp;WIDTH=","450&amp;START_MAXIMIZED=FALSE&amp;VAR:CALENDAR=US&amp;VAR:SYMBOL=CBRL&amp;VAR:INDEX=0"}</definedName>
    <definedName name="_185__FDSAUDITLINK__" localSheetId="4" hidden="1">{"fdsup://directions/FAT Viewer?action=UPDATE&amp;creator=factset&amp;DYN_ARGS=TRUE&amp;DOC_NAME=FAT:FQL_AUDITING_CLIENT_TEMPLATE.FAT&amp;display_string=Audit&amp;VAR:KEY=JKNSNEHYXY&amp;VAR:QUERY=RkZfRU5UUlBSX1ZBTF9FQklUREFfT1BFUihBTk4sNDA1NDMp&amp;WINDOW=FIRST_POPUP&amp;HEIGHT=450&amp;WIDTH=","450&amp;START_MAXIMIZED=FALSE&amp;VAR:CALENDAR=US&amp;VAR:SYMBOL=CBRL&amp;VAR:INDEX=0"}</definedName>
    <definedName name="_185__FDSAUDITLINK__" localSheetId="3" hidden="1">{"fdsup://directions/FAT Viewer?action=UPDATE&amp;creator=factset&amp;DYN_ARGS=TRUE&amp;DOC_NAME=FAT:FQL_AUDITING_CLIENT_TEMPLATE.FAT&amp;display_string=Audit&amp;VAR:KEY=JKNSNEHYXY&amp;VAR:QUERY=RkZfRU5UUlBSX1ZBTF9FQklUREFfT1BFUihBTk4sNDA1NDMp&amp;WINDOW=FIRST_POPUP&amp;HEIGHT=450&amp;WIDTH=","450&amp;START_MAXIMIZED=FALSE&amp;VAR:CALENDAR=US&amp;VAR:SYMBOL=CBRL&amp;VAR:INDEX=0"}</definedName>
    <definedName name="_185__FDSAUDITLINK__" localSheetId="1" hidden="1">{"fdsup://directions/FAT Viewer?action=UPDATE&amp;creator=factset&amp;DYN_ARGS=TRUE&amp;DOC_NAME=FAT:FQL_AUDITING_CLIENT_TEMPLATE.FAT&amp;display_string=Audit&amp;VAR:KEY=JKNSNEHYXY&amp;VAR:QUERY=RkZfRU5UUlBSX1ZBTF9FQklUREFfT1BFUihBTk4sNDA1NDMp&amp;WINDOW=FIRST_POPUP&amp;HEIGHT=450&amp;WIDTH=","450&amp;START_MAXIMIZED=FALSE&amp;VAR:CALENDAR=US&amp;VAR:SYMBOL=CBRL&amp;VAR:INDEX=0"}</definedName>
    <definedName name="_185__FDSAUDITLINK__" localSheetId="0" hidden="1">{"fdsup://directions/FAT Viewer?action=UPDATE&amp;creator=factset&amp;DYN_ARGS=TRUE&amp;DOC_NAME=FAT:FQL_AUDITING_CLIENT_TEMPLATE.FAT&amp;display_string=Audit&amp;VAR:KEY=JKNSNEHYXY&amp;VAR:QUERY=RkZfRU5UUlBSX1ZBTF9FQklUREFfT1BFUihBTk4sNDA1NDMp&amp;WINDOW=FIRST_POPUP&amp;HEIGHT=450&amp;WIDTH=","450&amp;START_MAXIMIZED=FALSE&amp;VAR:CALENDAR=US&amp;VAR:SYMBOL=CBRL&amp;VAR:INDEX=0"}</definedName>
    <definedName name="_185__FDSAUDITLINK__" hidden="1">{"fdsup://directions/FAT Viewer?action=UPDATE&amp;creator=factset&amp;DYN_ARGS=TRUE&amp;DOC_NAME=FAT:FQL_AUDITING_CLIENT_TEMPLATE.FAT&amp;display_string=Audit&amp;VAR:KEY=JKNSNEHYXY&amp;VAR:QUERY=RkZfRU5UUlBSX1ZBTF9FQklUREFfT1BFUihBTk4sNDA1NDMp&amp;WINDOW=FIRST_POPUP&amp;HEIGHT=450&amp;WIDTH=","450&amp;START_MAXIMIZED=FALSE&amp;VAR:CALENDAR=US&amp;VAR:SYMBOL=CBRL&amp;VAR:INDEX=0"}</definedName>
    <definedName name="_186__FDSAUDITLINK__" localSheetId="2" hidden="1">{"fdsup://directions/FAT Viewer?action=UPDATE&amp;creator=factset&amp;DYN_ARGS=TRUE&amp;DOC_NAME=FAT:FQL_AUDITING_CLIENT_TEMPLATE.FAT&amp;display_string=Audit&amp;VAR:KEY=WLITMNWVYN&amp;VAR:QUERY=RkZfU0FMRVMoTFRNLDQwNjMzKQ==&amp;WINDOW=FIRST_POPUP&amp;HEIGHT=450&amp;WIDTH=450&amp;START_MAXIMIZED=","FALSE&amp;VAR:CALENDAR=US&amp;VAR:SYMBOL=BOBE&amp;VAR:INDEX=0"}</definedName>
    <definedName name="_186__FDSAUDITLINK__" localSheetId="4" hidden="1">{"fdsup://directions/FAT Viewer?action=UPDATE&amp;creator=factset&amp;DYN_ARGS=TRUE&amp;DOC_NAME=FAT:FQL_AUDITING_CLIENT_TEMPLATE.FAT&amp;display_string=Audit&amp;VAR:KEY=WLITMNWVYN&amp;VAR:QUERY=RkZfU0FMRVMoTFRNLDQwNjMzKQ==&amp;WINDOW=FIRST_POPUP&amp;HEIGHT=450&amp;WIDTH=450&amp;START_MAXIMIZED=","FALSE&amp;VAR:CALENDAR=US&amp;VAR:SYMBOL=BOBE&amp;VAR:INDEX=0"}</definedName>
    <definedName name="_186__FDSAUDITLINK__" localSheetId="3" hidden="1">{"fdsup://directions/FAT Viewer?action=UPDATE&amp;creator=factset&amp;DYN_ARGS=TRUE&amp;DOC_NAME=FAT:FQL_AUDITING_CLIENT_TEMPLATE.FAT&amp;display_string=Audit&amp;VAR:KEY=WLITMNWVYN&amp;VAR:QUERY=RkZfU0FMRVMoTFRNLDQwNjMzKQ==&amp;WINDOW=FIRST_POPUP&amp;HEIGHT=450&amp;WIDTH=450&amp;START_MAXIMIZED=","FALSE&amp;VAR:CALENDAR=US&amp;VAR:SYMBOL=BOBE&amp;VAR:INDEX=0"}</definedName>
    <definedName name="_186__FDSAUDITLINK__" localSheetId="1" hidden="1">{"fdsup://directions/FAT Viewer?action=UPDATE&amp;creator=factset&amp;DYN_ARGS=TRUE&amp;DOC_NAME=FAT:FQL_AUDITING_CLIENT_TEMPLATE.FAT&amp;display_string=Audit&amp;VAR:KEY=WLITMNWVYN&amp;VAR:QUERY=RkZfU0FMRVMoTFRNLDQwNjMzKQ==&amp;WINDOW=FIRST_POPUP&amp;HEIGHT=450&amp;WIDTH=450&amp;START_MAXIMIZED=","FALSE&amp;VAR:CALENDAR=US&amp;VAR:SYMBOL=BOBE&amp;VAR:INDEX=0"}</definedName>
    <definedName name="_186__FDSAUDITLINK__" localSheetId="0" hidden="1">{"fdsup://directions/FAT Viewer?action=UPDATE&amp;creator=factset&amp;DYN_ARGS=TRUE&amp;DOC_NAME=FAT:FQL_AUDITING_CLIENT_TEMPLATE.FAT&amp;display_string=Audit&amp;VAR:KEY=WLITMNWVYN&amp;VAR:QUERY=RkZfU0FMRVMoTFRNLDQwNjMzKQ==&amp;WINDOW=FIRST_POPUP&amp;HEIGHT=450&amp;WIDTH=450&amp;START_MAXIMIZED=","FALSE&amp;VAR:CALENDAR=US&amp;VAR:SYMBOL=BOBE&amp;VAR:INDEX=0"}</definedName>
    <definedName name="_186__FDSAUDITLINK__" hidden="1">{"fdsup://directions/FAT Viewer?action=UPDATE&amp;creator=factset&amp;DYN_ARGS=TRUE&amp;DOC_NAME=FAT:FQL_AUDITING_CLIENT_TEMPLATE.FAT&amp;display_string=Audit&amp;VAR:KEY=WLITMNWVYN&amp;VAR:QUERY=RkZfU0FMRVMoTFRNLDQwNjMzKQ==&amp;WINDOW=FIRST_POPUP&amp;HEIGHT=450&amp;WIDTH=450&amp;START_MAXIMIZED=","FALSE&amp;VAR:CALENDAR=US&amp;VAR:SYMBOL=BOBE&amp;VAR:INDEX=0"}</definedName>
    <definedName name="_187__FDSAUDITLINK__" localSheetId="2" hidden="1">{"fdsup://directions/FAT Viewer?action=UPDATE&amp;creator=factset&amp;DYN_ARGS=TRUE&amp;DOC_NAME=FAT:FQL_AUDITING_CLIENT_TEMPLATE.FAT&amp;display_string=Audit&amp;VAR:KEY=KVYPMPGHCN&amp;VAR:QUERY=RkZfU0FMRVMoTFRNLDQwNjMzKQ==&amp;WINDOW=FIRST_POPUP&amp;HEIGHT=450&amp;WIDTH=450&amp;START_MAXIMIZED=","FALSE&amp;VAR:CALENDAR=US&amp;VAR:SYMBOL=TAST&amp;VAR:INDEX=0"}</definedName>
    <definedName name="_187__FDSAUDITLINK__" localSheetId="4" hidden="1">{"fdsup://directions/FAT Viewer?action=UPDATE&amp;creator=factset&amp;DYN_ARGS=TRUE&amp;DOC_NAME=FAT:FQL_AUDITING_CLIENT_TEMPLATE.FAT&amp;display_string=Audit&amp;VAR:KEY=KVYPMPGHCN&amp;VAR:QUERY=RkZfU0FMRVMoTFRNLDQwNjMzKQ==&amp;WINDOW=FIRST_POPUP&amp;HEIGHT=450&amp;WIDTH=450&amp;START_MAXIMIZED=","FALSE&amp;VAR:CALENDAR=US&amp;VAR:SYMBOL=TAST&amp;VAR:INDEX=0"}</definedName>
    <definedName name="_187__FDSAUDITLINK__" localSheetId="3" hidden="1">{"fdsup://directions/FAT Viewer?action=UPDATE&amp;creator=factset&amp;DYN_ARGS=TRUE&amp;DOC_NAME=FAT:FQL_AUDITING_CLIENT_TEMPLATE.FAT&amp;display_string=Audit&amp;VAR:KEY=KVYPMPGHCN&amp;VAR:QUERY=RkZfU0FMRVMoTFRNLDQwNjMzKQ==&amp;WINDOW=FIRST_POPUP&amp;HEIGHT=450&amp;WIDTH=450&amp;START_MAXIMIZED=","FALSE&amp;VAR:CALENDAR=US&amp;VAR:SYMBOL=TAST&amp;VAR:INDEX=0"}</definedName>
    <definedName name="_187__FDSAUDITLINK__" localSheetId="1" hidden="1">{"fdsup://directions/FAT Viewer?action=UPDATE&amp;creator=factset&amp;DYN_ARGS=TRUE&amp;DOC_NAME=FAT:FQL_AUDITING_CLIENT_TEMPLATE.FAT&amp;display_string=Audit&amp;VAR:KEY=KVYPMPGHCN&amp;VAR:QUERY=RkZfU0FMRVMoTFRNLDQwNjMzKQ==&amp;WINDOW=FIRST_POPUP&amp;HEIGHT=450&amp;WIDTH=450&amp;START_MAXIMIZED=","FALSE&amp;VAR:CALENDAR=US&amp;VAR:SYMBOL=TAST&amp;VAR:INDEX=0"}</definedName>
    <definedName name="_187__FDSAUDITLINK__" localSheetId="0" hidden="1">{"fdsup://directions/FAT Viewer?action=UPDATE&amp;creator=factset&amp;DYN_ARGS=TRUE&amp;DOC_NAME=FAT:FQL_AUDITING_CLIENT_TEMPLATE.FAT&amp;display_string=Audit&amp;VAR:KEY=KVYPMPGHCN&amp;VAR:QUERY=RkZfU0FMRVMoTFRNLDQwNjMzKQ==&amp;WINDOW=FIRST_POPUP&amp;HEIGHT=450&amp;WIDTH=450&amp;START_MAXIMIZED=","FALSE&amp;VAR:CALENDAR=US&amp;VAR:SYMBOL=TAST&amp;VAR:INDEX=0"}</definedName>
    <definedName name="_187__FDSAUDITLINK__" hidden="1">{"fdsup://directions/FAT Viewer?action=UPDATE&amp;creator=factset&amp;DYN_ARGS=TRUE&amp;DOC_NAME=FAT:FQL_AUDITING_CLIENT_TEMPLATE.FAT&amp;display_string=Audit&amp;VAR:KEY=KVYPMPGHCN&amp;VAR:QUERY=RkZfU0FMRVMoTFRNLDQwNjMzKQ==&amp;WINDOW=FIRST_POPUP&amp;HEIGHT=450&amp;WIDTH=450&amp;START_MAXIMIZED=","FALSE&amp;VAR:CALENDAR=US&amp;VAR:SYMBOL=TAST&amp;VAR:INDEX=0"}</definedName>
    <definedName name="_188__FDSAUDITLINK__" localSheetId="2" hidden="1">{"fdsup://directions/FAT Viewer?action=UPDATE&amp;creator=factset&amp;DYN_ARGS=TRUE&amp;DOC_NAME=FAT:FQL_AUDITING_CLIENT_TEMPLATE.FAT&amp;display_string=Audit&amp;VAR:KEY=IJMTSTAXUT&amp;VAR:QUERY=RkZfRU5UUlBSX1ZBTF9FQklUREFfT1BFUihDQUwsTk9XKQ==&amp;WINDOW=FIRST_POPUP&amp;HEIGHT=450&amp;WIDTH=","450&amp;START_MAXIMIZED=FALSE&amp;VAR:CALENDAR=US&amp;VAR:SYMBOL=PFCB&amp;VAR:INDEX=0"}</definedName>
    <definedName name="_188__FDSAUDITLINK__" localSheetId="4" hidden="1">{"fdsup://directions/FAT Viewer?action=UPDATE&amp;creator=factset&amp;DYN_ARGS=TRUE&amp;DOC_NAME=FAT:FQL_AUDITING_CLIENT_TEMPLATE.FAT&amp;display_string=Audit&amp;VAR:KEY=IJMTSTAXUT&amp;VAR:QUERY=RkZfRU5UUlBSX1ZBTF9FQklUREFfT1BFUihDQUwsTk9XKQ==&amp;WINDOW=FIRST_POPUP&amp;HEIGHT=450&amp;WIDTH=","450&amp;START_MAXIMIZED=FALSE&amp;VAR:CALENDAR=US&amp;VAR:SYMBOL=PFCB&amp;VAR:INDEX=0"}</definedName>
    <definedName name="_188__FDSAUDITLINK__" localSheetId="3" hidden="1">{"fdsup://directions/FAT Viewer?action=UPDATE&amp;creator=factset&amp;DYN_ARGS=TRUE&amp;DOC_NAME=FAT:FQL_AUDITING_CLIENT_TEMPLATE.FAT&amp;display_string=Audit&amp;VAR:KEY=IJMTSTAXUT&amp;VAR:QUERY=RkZfRU5UUlBSX1ZBTF9FQklUREFfT1BFUihDQUwsTk9XKQ==&amp;WINDOW=FIRST_POPUP&amp;HEIGHT=450&amp;WIDTH=","450&amp;START_MAXIMIZED=FALSE&amp;VAR:CALENDAR=US&amp;VAR:SYMBOL=PFCB&amp;VAR:INDEX=0"}</definedName>
    <definedName name="_188__FDSAUDITLINK__" localSheetId="1" hidden="1">{"fdsup://directions/FAT Viewer?action=UPDATE&amp;creator=factset&amp;DYN_ARGS=TRUE&amp;DOC_NAME=FAT:FQL_AUDITING_CLIENT_TEMPLATE.FAT&amp;display_string=Audit&amp;VAR:KEY=IJMTSTAXUT&amp;VAR:QUERY=RkZfRU5UUlBSX1ZBTF9FQklUREFfT1BFUihDQUwsTk9XKQ==&amp;WINDOW=FIRST_POPUP&amp;HEIGHT=450&amp;WIDTH=","450&amp;START_MAXIMIZED=FALSE&amp;VAR:CALENDAR=US&amp;VAR:SYMBOL=PFCB&amp;VAR:INDEX=0"}</definedName>
    <definedName name="_188__FDSAUDITLINK__" localSheetId="0" hidden="1">{"fdsup://directions/FAT Viewer?action=UPDATE&amp;creator=factset&amp;DYN_ARGS=TRUE&amp;DOC_NAME=FAT:FQL_AUDITING_CLIENT_TEMPLATE.FAT&amp;display_string=Audit&amp;VAR:KEY=IJMTSTAXUT&amp;VAR:QUERY=RkZfRU5UUlBSX1ZBTF9FQklUREFfT1BFUihDQUwsTk9XKQ==&amp;WINDOW=FIRST_POPUP&amp;HEIGHT=450&amp;WIDTH=","450&amp;START_MAXIMIZED=FALSE&amp;VAR:CALENDAR=US&amp;VAR:SYMBOL=PFCB&amp;VAR:INDEX=0"}</definedName>
    <definedName name="_188__FDSAUDITLINK__" hidden="1">{"fdsup://directions/FAT Viewer?action=UPDATE&amp;creator=factset&amp;DYN_ARGS=TRUE&amp;DOC_NAME=FAT:FQL_AUDITING_CLIENT_TEMPLATE.FAT&amp;display_string=Audit&amp;VAR:KEY=IJMTSTAXUT&amp;VAR:QUERY=RkZfRU5UUlBSX1ZBTF9FQklUREFfT1BFUihDQUwsTk9XKQ==&amp;WINDOW=FIRST_POPUP&amp;HEIGHT=450&amp;WIDTH=","450&amp;START_MAXIMIZED=FALSE&amp;VAR:CALENDAR=US&amp;VAR:SYMBOL=PFCB&amp;VAR:INDEX=0"}</definedName>
    <definedName name="_189__FDSAUDITLINK__" localSheetId="2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_189__FDSAUDITLINK__" localSheetId="4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_189__FDSAUDITLINK__" localSheetId="3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_189__FDSAUDITLINK__" localSheetId="1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_189__FDSAUDITLINK__" localSheetId="0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_189__FDSAUDITLINK__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_18ktp.KtWM_3_1">1</definedName>
    <definedName name="_19__123Graph_DCHART_1" hidden="1">#REF!</definedName>
    <definedName name="_19__123Graph_XCHART_2" hidden="1">#REF!</definedName>
    <definedName name="_19__FDSAUDITLINK__" localSheetId="2" hidden="1">{"fdsup://directions/FAT Viewer?action=UPDATE&amp;creator=factset&amp;DYN_ARGS=TRUE&amp;DOC_NAME=FAT:FQL_AUDITING_CLIENT_TEMPLATE.FAT&amp;display_string=Audit&amp;VAR:KEY=WFILGVEPEB&amp;VAR:QUERY=RkZfU0FMRVMoTFRNLDQwNjMzKQ==&amp;WINDOW=FIRST_POPUP&amp;HEIGHT=450&amp;WIDTH=450&amp;START_MAXIMIZED=","FALSE&amp;VAR:CALENDAR=US&amp;VAR:SYMBOL=JACK&amp;VAR:INDEX=0"}</definedName>
    <definedName name="_19__FDSAUDITLINK__" localSheetId="4" hidden="1">{"fdsup://directions/FAT Viewer?action=UPDATE&amp;creator=factset&amp;DYN_ARGS=TRUE&amp;DOC_NAME=FAT:FQL_AUDITING_CLIENT_TEMPLATE.FAT&amp;display_string=Audit&amp;VAR:KEY=WFILGVEPEB&amp;VAR:QUERY=RkZfU0FMRVMoTFRNLDQwNjMzKQ==&amp;WINDOW=FIRST_POPUP&amp;HEIGHT=450&amp;WIDTH=450&amp;START_MAXIMIZED=","FALSE&amp;VAR:CALENDAR=US&amp;VAR:SYMBOL=JACK&amp;VAR:INDEX=0"}</definedName>
    <definedName name="_19__FDSAUDITLINK__" localSheetId="3" hidden="1">{"fdsup://directions/FAT Viewer?action=UPDATE&amp;creator=factset&amp;DYN_ARGS=TRUE&amp;DOC_NAME=FAT:FQL_AUDITING_CLIENT_TEMPLATE.FAT&amp;display_string=Audit&amp;VAR:KEY=WFILGVEPEB&amp;VAR:QUERY=RkZfU0FMRVMoTFRNLDQwNjMzKQ==&amp;WINDOW=FIRST_POPUP&amp;HEIGHT=450&amp;WIDTH=450&amp;START_MAXIMIZED=","FALSE&amp;VAR:CALENDAR=US&amp;VAR:SYMBOL=JACK&amp;VAR:INDEX=0"}</definedName>
    <definedName name="_19__FDSAUDITLINK__" localSheetId="1" hidden="1">{"fdsup://directions/FAT Viewer?action=UPDATE&amp;creator=factset&amp;DYN_ARGS=TRUE&amp;DOC_NAME=FAT:FQL_AUDITING_CLIENT_TEMPLATE.FAT&amp;display_string=Audit&amp;VAR:KEY=WFILGVEPEB&amp;VAR:QUERY=RkZfU0FMRVMoTFRNLDQwNjMzKQ==&amp;WINDOW=FIRST_POPUP&amp;HEIGHT=450&amp;WIDTH=450&amp;START_MAXIMIZED=","FALSE&amp;VAR:CALENDAR=US&amp;VAR:SYMBOL=JACK&amp;VAR:INDEX=0"}</definedName>
    <definedName name="_19__FDSAUDITLINK__" localSheetId="0" hidden="1">{"fdsup://directions/FAT Viewer?action=UPDATE&amp;creator=factset&amp;DYN_ARGS=TRUE&amp;DOC_NAME=FAT:FQL_AUDITING_CLIENT_TEMPLATE.FAT&amp;display_string=Audit&amp;VAR:KEY=WFILGVEPEB&amp;VAR:QUERY=RkZfU0FMRVMoTFRNLDQwNjMzKQ==&amp;WINDOW=FIRST_POPUP&amp;HEIGHT=450&amp;WIDTH=450&amp;START_MAXIMIZED=","FALSE&amp;VAR:CALENDAR=US&amp;VAR:SYMBOL=JACK&amp;VAR:INDEX=0"}</definedName>
    <definedName name="_19__FDSAUDITLINK__" hidden="1">{"fdsup://directions/FAT Viewer?action=UPDATE&amp;creator=factset&amp;DYN_ARGS=TRUE&amp;DOC_NAME=FAT:FQL_AUDITING_CLIENT_TEMPLATE.FAT&amp;display_string=Audit&amp;VAR:KEY=WFILGVEPEB&amp;VAR:QUERY=RkZfU0FMRVMoTFRNLDQwNjMzKQ==&amp;WINDOW=FIRST_POPUP&amp;HEIGHT=450&amp;WIDTH=450&amp;START_MAXIMIZED=","FALSE&amp;VAR:CALENDAR=US&amp;VAR:SYMBOL=JACK&amp;VAR:INDEX=0"}</definedName>
    <definedName name="_190__FDSAUDITLINK__" localSheetId="2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_190__FDSAUDITLINK__" localSheetId="4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_190__FDSAUDITLINK__" localSheetId="3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_190__FDSAUDITLINK__" localSheetId="1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_190__FDSAUDITLINK__" localSheetId="0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_190__FDSAUDITLINK__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_191__FDSAUDITLINK__" localSheetId="2" hidden="1">{"fdsup://directions/FAT Viewer?action=UPDATE&amp;creator=factset&amp;DYN_ARGS=TRUE&amp;DOC_NAME=FAT:FQL_AUDITING_CLIENT_TEMPLATE.FAT&amp;display_string=Audit&amp;VAR:KEY=CTOLEBQLKH&amp;VAR:QUERY=RkZfU0FMRVMoTFRNLDQwOTk5KQ==&amp;WINDOW=FIRST_POPUP&amp;HEIGHT=450&amp;WIDTH=450&amp;START_MAXIMIZED=","FALSE&amp;VAR:CALENDAR=US&amp;VAR:SYMBOL=BOBE&amp;VAR:INDEX=0"}</definedName>
    <definedName name="_191__FDSAUDITLINK__" localSheetId="4" hidden="1">{"fdsup://directions/FAT Viewer?action=UPDATE&amp;creator=factset&amp;DYN_ARGS=TRUE&amp;DOC_NAME=FAT:FQL_AUDITING_CLIENT_TEMPLATE.FAT&amp;display_string=Audit&amp;VAR:KEY=CTOLEBQLKH&amp;VAR:QUERY=RkZfU0FMRVMoTFRNLDQwOTk5KQ==&amp;WINDOW=FIRST_POPUP&amp;HEIGHT=450&amp;WIDTH=450&amp;START_MAXIMIZED=","FALSE&amp;VAR:CALENDAR=US&amp;VAR:SYMBOL=BOBE&amp;VAR:INDEX=0"}</definedName>
    <definedName name="_191__FDSAUDITLINK__" localSheetId="3" hidden="1">{"fdsup://directions/FAT Viewer?action=UPDATE&amp;creator=factset&amp;DYN_ARGS=TRUE&amp;DOC_NAME=FAT:FQL_AUDITING_CLIENT_TEMPLATE.FAT&amp;display_string=Audit&amp;VAR:KEY=CTOLEBQLKH&amp;VAR:QUERY=RkZfU0FMRVMoTFRNLDQwOTk5KQ==&amp;WINDOW=FIRST_POPUP&amp;HEIGHT=450&amp;WIDTH=450&amp;START_MAXIMIZED=","FALSE&amp;VAR:CALENDAR=US&amp;VAR:SYMBOL=BOBE&amp;VAR:INDEX=0"}</definedName>
    <definedName name="_191__FDSAUDITLINK__" localSheetId="1" hidden="1">{"fdsup://directions/FAT Viewer?action=UPDATE&amp;creator=factset&amp;DYN_ARGS=TRUE&amp;DOC_NAME=FAT:FQL_AUDITING_CLIENT_TEMPLATE.FAT&amp;display_string=Audit&amp;VAR:KEY=CTOLEBQLKH&amp;VAR:QUERY=RkZfU0FMRVMoTFRNLDQwOTk5KQ==&amp;WINDOW=FIRST_POPUP&amp;HEIGHT=450&amp;WIDTH=450&amp;START_MAXIMIZED=","FALSE&amp;VAR:CALENDAR=US&amp;VAR:SYMBOL=BOBE&amp;VAR:INDEX=0"}</definedName>
    <definedName name="_191__FDSAUDITLINK__" localSheetId="0" hidden="1">{"fdsup://directions/FAT Viewer?action=UPDATE&amp;creator=factset&amp;DYN_ARGS=TRUE&amp;DOC_NAME=FAT:FQL_AUDITING_CLIENT_TEMPLATE.FAT&amp;display_string=Audit&amp;VAR:KEY=CTOLEBQLKH&amp;VAR:QUERY=RkZfU0FMRVMoTFRNLDQwOTk5KQ==&amp;WINDOW=FIRST_POPUP&amp;HEIGHT=450&amp;WIDTH=450&amp;START_MAXIMIZED=","FALSE&amp;VAR:CALENDAR=US&amp;VAR:SYMBOL=BOBE&amp;VAR:INDEX=0"}</definedName>
    <definedName name="_191__FDSAUDITLINK__" hidden="1">{"fdsup://directions/FAT Viewer?action=UPDATE&amp;creator=factset&amp;DYN_ARGS=TRUE&amp;DOC_NAME=FAT:FQL_AUDITING_CLIENT_TEMPLATE.FAT&amp;display_string=Audit&amp;VAR:KEY=CTOLEBQLKH&amp;VAR:QUERY=RkZfU0FMRVMoTFRNLDQwOTk5KQ==&amp;WINDOW=FIRST_POPUP&amp;HEIGHT=450&amp;WIDTH=450&amp;START_MAXIMIZED=","FALSE&amp;VAR:CALENDAR=US&amp;VAR:SYMBOL=BOBE&amp;VAR:INDEX=0"}</definedName>
    <definedName name="_193__FDSAUDITLINK__" localSheetId="2" hidden="1">{"fdsup://directions/FAT Viewer?action=UPDATE&amp;creator=factset&amp;DYN_ARGS=TRUE&amp;DOC_NAME=FAT:FQL_AUDITING_CLIENT_TEMPLATE.FAT&amp;display_string=Audit&amp;VAR:KEY=FQBCNQRARG&amp;VAR:QUERY=RkZfRU5UUlBSX1ZBTF9FQklUREFfT1BFUihBTk4sNDA1NDMp&amp;WINDOW=FIRST_POPUP&amp;HEIGHT=450&amp;WIDTH=","450&amp;START_MAXIMIZED=FALSE&amp;VAR:CALENDAR=US&amp;VAR:SYMBOL=CEC&amp;VAR:INDEX=0"}</definedName>
    <definedName name="_193__FDSAUDITLINK__" localSheetId="4" hidden="1">{"fdsup://directions/FAT Viewer?action=UPDATE&amp;creator=factset&amp;DYN_ARGS=TRUE&amp;DOC_NAME=FAT:FQL_AUDITING_CLIENT_TEMPLATE.FAT&amp;display_string=Audit&amp;VAR:KEY=FQBCNQRARG&amp;VAR:QUERY=RkZfRU5UUlBSX1ZBTF9FQklUREFfT1BFUihBTk4sNDA1NDMp&amp;WINDOW=FIRST_POPUP&amp;HEIGHT=450&amp;WIDTH=","450&amp;START_MAXIMIZED=FALSE&amp;VAR:CALENDAR=US&amp;VAR:SYMBOL=CEC&amp;VAR:INDEX=0"}</definedName>
    <definedName name="_193__FDSAUDITLINK__" localSheetId="3" hidden="1">{"fdsup://directions/FAT Viewer?action=UPDATE&amp;creator=factset&amp;DYN_ARGS=TRUE&amp;DOC_NAME=FAT:FQL_AUDITING_CLIENT_TEMPLATE.FAT&amp;display_string=Audit&amp;VAR:KEY=FQBCNQRARG&amp;VAR:QUERY=RkZfRU5UUlBSX1ZBTF9FQklUREFfT1BFUihBTk4sNDA1NDMp&amp;WINDOW=FIRST_POPUP&amp;HEIGHT=450&amp;WIDTH=","450&amp;START_MAXIMIZED=FALSE&amp;VAR:CALENDAR=US&amp;VAR:SYMBOL=CEC&amp;VAR:INDEX=0"}</definedName>
    <definedName name="_193__FDSAUDITLINK__" localSheetId="1" hidden="1">{"fdsup://directions/FAT Viewer?action=UPDATE&amp;creator=factset&amp;DYN_ARGS=TRUE&amp;DOC_NAME=FAT:FQL_AUDITING_CLIENT_TEMPLATE.FAT&amp;display_string=Audit&amp;VAR:KEY=FQBCNQRARG&amp;VAR:QUERY=RkZfRU5UUlBSX1ZBTF9FQklUREFfT1BFUihBTk4sNDA1NDMp&amp;WINDOW=FIRST_POPUP&amp;HEIGHT=450&amp;WIDTH=","450&amp;START_MAXIMIZED=FALSE&amp;VAR:CALENDAR=US&amp;VAR:SYMBOL=CEC&amp;VAR:INDEX=0"}</definedName>
    <definedName name="_193__FDSAUDITLINK__" localSheetId="0" hidden="1">{"fdsup://directions/FAT Viewer?action=UPDATE&amp;creator=factset&amp;DYN_ARGS=TRUE&amp;DOC_NAME=FAT:FQL_AUDITING_CLIENT_TEMPLATE.FAT&amp;display_string=Audit&amp;VAR:KEY=FQBCNQRARG&amp;VAR:QUERY=RkZfRU5UUlBSX1ZBTF9FQklUREFfT1BFUihBTk4sNDA1NDMp&amp;WINDOW=FIRST_POPUP&amp;HEIGHT=450&amp;WIDTH=","450&amp;START_MAXIMIZED=FALSE&amp;VAR:CALENDAR=US&amp;VAR:SYMBOL=CEC&amp;VAR:INDEX=0"}</definedName>
    <definedName name="_193__FDSAUDITLINK__" hidden="1">{"fdsup://directions/FAT Viewer?action=UPDATE&amp;creator=factset&amp;DYN_ARGS=TRUE&amp;DOC_NAME=FAT:FQL_AUDITING_CLIENT_TEMPLATE.FAT&amp;display_string=Audit&amp;VAR:KEY=FQBCNQRARG&amp;VAR:QUERY=RkZfRU5UUlBSX1ZBTF9FQklUREFfT1BFUihBTk4sNDA1NDMp&amp;WINDOW=FIRST_POPUP&amp;HEIGHT=450&amp;WIDTH=","450&amp;START_MAXIMIZED=FALSE&amp;VAR:CALENDAR=US&amp;VAR:SYMBOL=CEC&amp;VAR:INDEX=0"}</definedName>
    <definedName name="_194__FDSAUDITLINK__" localSheetId="2" hidden="1">{"fdsup://directions/FAT Viewer?action=UPDATE&amp;creator=factset&amp;DYN_ARGS=TRUE&amp;DOC_NAME=FAT:FQL_AUDITING_CLIENT_TEMPLATE.FAT&amp;display_string=Audit&amp;VAR:KEY=PUTSHORAVU&amp;VAR:QUERY=RkZfRU5UUlBSX1ZBTF9FQklUREFfT1BFUihBTk4sNDA1NDMp&amp;WINDOW=FIRST_POPUP&amp;HEIGHT=450&amp;WIDTH=","450&amp;START_MAXIMIZED=FALSE&amp;VAR:CALENDAR=US&amp;VAR:SYMBOL=DIN&amp;VAR:INDEX=0"}</definedName>
    <definedName name="_194__FDSAUDITLINK__" localSheetId="4" hidden="1">{"fdsup://directions/FAT Viewer?action=UPDATE&amp;creator=factset&amp;DYN_ARGS=TRUE&amp;DOC_NAME=FAT:FQL_AUDITING_CLIENT_TEMPLATE.FAT&amp;display_string=Audit&amp;VAR:KEY=PUTSHORAVU&amp;VAR:QUERY=RkZfRU5UUlBSX1ZBTF9FQklUREFfT1BFUihBTk4sNDA1NDMp&amp;WINDOW=FIRST_POPUP&amp;HEIGHT=450&amp;WIDTH=","450&amp;START_MAXIMIZED=FALSE&amp;VAR:CALENDAR=US&amp;VAR:SYMBOL=DIN&amp;VAR:INDEX=0"}</definedName>
    <definedName name="_194__FDSAUDITLINK__" localSheetId="3" hidden="1">{"fdsup://directions/FAT Viewer?action=UPDATE&amp;creator=factset&amp;DYN_ARGS=TRUE&amp;DOC_NAME=FAT:FQL_AUDITING_CLIENT_TEMPLATE.FAT&amp;display_string=Audit&amp;VAR:KEY=PUTSHORAVU&amp;VAR:QUERY=RkZfRU5UUlBSX1ZBTF9FQklUREFfT1BFUihBTk4sNDA1NDMp&amp;WINDOW=FIRST_POPUP&amp;HEIGHT=450&amp;WIDTH=","450&amp;START_MAXIMIZED=FALSE&amp;VAR:CALENDAR=US&amp;VAR:SYMBOL=DIN&amp;VAR:INDEX=0"}</definedName>
    <definedName name="_194__FDSAUDITLINK__" localSheetId="1" hidden="1">{"fdsup://directions/FAT Viewer?action=UPDATE&amp;creator=factset&amp;DYN_ARGS=TRUE&amp;DOC_NAME=FAT:FQL_AUDITING_CLIENT_TEMPLATE.FAT&amp;display_string=Audit&amp;VAR:KEY=PUTSHORAVU&amp;VAR:QUERY=RkZfRU5UUlBSX1ZBTF9FQklUREFfT1BFUihBTk4sNDA1NDMp&amp;WINDOW=FIRST_POPUP&amp;HEIGHT=450&amp;WIDTH=","450&amp;START_MAXIMIZED=FALSE&amp;VAR:CALENDAR=US&amp;VAR:SYMBOL=DIN&amp;VAR:INDEX=0"}</definedName>
    <definedName name="_194__FDSAUDITLINK__" localSheetId="0" hidden="1">{"fdsup://directions/FAT Viewer?action=UPDATE&amp;creator=factset&amp;DYN_ARGS=TRUE&amp;DOC_NAME=FAT:FQL_AUDITING_CLIENT_TEMPLATE.FAT&amp;display_string=Audit&amp;VAR:KEY=PUTSHORAVU&amp;VAR:QUERY=RkZfRU5UUlBSX1ZBTF9FQklUREFfT1BFUihBTk4sNDA1NDMp&amp;WINDOW=FIRST_POPUP&amp;HEIGHT=450&amp;WIDTH=","450&amp;START_MAXIMIZED=FALSE&amp;VAR:CALENDAR=US&amp;VAR:SYMBOL=DIN&amp;VAR:INDEX=0"}</definedName>
    <definedName name="_194__FDSAUDITLINK__" hidden="1">{"fdsup://directions/FAT Viewer?action=UPDATE&amp;creator=factset&amp;DYN_ARGS=TRUE&amp;DOC_NAME=FAT:FQL_AUDITING_CLIENT_TEMPLATE.FAT&amp;display_string=Audit&amp;VAR:KEY=PUTSHORAVU&amp;VAR:QUERY=RkZfRU5UUlBSX1ZBTF9FQklUREFfT1BFUihBTk4sNDA1NDMp&amp;WINDOW=FIRST_POPUP&amp;HEIGHT=450&amp;WIDTH=","450&amp;START_MAXIMIZED=FALSE&amp;VAR:CALENDAR=US&amp;VAR:SYMBOL=DIN&amp;VAR:INDEX=0"}</definedName>
    <definedName name="_196__FDSAUDITLINK__" localSheetId="2" hidden="1">{"fdsup://directions/FAT Viewer?action=UPDATE&amp;creator=factset&amp;DYN_ARGS=TRUE&amp;DOC_NAME=FAT:FQL_AUDITING_CLIENT_TEMPLATE.FAT&amp;display_string=Audit&amp;VAR:KEY=QTMLWPYNAJ&amp;VAR:QUERY=RkZfU0FMRVMoTFRNLDQwNjMzKQ==&amp;WINDOW=FIRST_POPUP&amp;HEIGHT=450&amp;WIDTH=450&amp;START_MAXIMIZED=","FALSE&amp;VAR:CALENDAR=US&amp;VAR:SYMBOL=BWLD&amp;VAR:INDEX=0"}</definedName>
    <definedName name="_196__FDSAUDITLINK__" localSheetId="4" hidden="1">{"fdsup://directions/FAT Viewer?action=UPDATE&amp;creator=factset&amp;DYN_ARGS=TRUE&amp;DOC_NAME=FAT:FQL_AUDITING_CLIENT_TEMPLATE.FAT&amp;display_string=Audit&amp;VAR:KEY=QTMLWPYNAJ&amp;VAR:QUERY=RkZfU0FMRVMoTFRNLDQwNjMzKQ==&amp;WINDOW=FIRST_POPUP&amp;HEIGHT=450&amp;WIDTH=450&amp;START_MAXIMIZED=","FALSE&amp;VAR:CALENDAR=US&amp;VAR:SYMBOL=BWLD&amp;VAR:INDEX=0"}</definedName>
    <definedName name="_196__FDSAUDITLINK__" localSheetId="3" hidden="1">{"fdsup://directions/FAT Viewer?action=UPDATE&amp;creator=factset&amp;DYN_ARGS=TRUE&amp;DOC_NAME=FAT:FQL_AUDITING_CLIENT_TEMPLATE.FAT&amp;display_string=Audit&amp;VAR:KEY=QTMLWPYNAJ&amp;VAR:QUERY=RkZfU0FMRVMoTFRNLDQwNjMzKQ==&amp;WINDOW=FIRST_POPUP&amp;HEIGHT=450&amp;WIDTH=450&amp;START_MAXIMIZED=","FALSE&amp;VAR:CALENDAR=US&amp;VAR:SYMBOL=BWLD&amp;VAR:INDEX=0"}</definedName>
    <definedName name="_196__FDSAUDITLINK__" localSheetId="1" hidden="1">{"fdsup://directions/FAT Viewer?action=UPDATE&amp;creator=factset&amp;DYN_ARGS=TRUE&amp;DOC_NAME=FAT:FQL_AUDITING_CLIENT_TEMPLATE.FAT&amp;display_string=Audit&amp;VAR:KEY=QTMLWPYNAJ&amp;VAR:QUERY=RkZfU0FMRVMoTFRNLDQwNjMzKQ==&amp;WINDOW=FIRST_POPUP&amp;HEIGHT=450&amp;WIDTH=450&amp;START_MAXIMIZED=","FALSE&amp;VAR:CALENDAR=US&amp;VAR:SYMBOL=BWLD&amp;VAR:INDEX=0"}</definedName>
    <definedName name="_196__FDSAUDITLINK__" localSheetId="0" hidden="1">{"fdsup://directions/FAT Viewer?action=UPDATE&amp;creator=factset&amp;DYN_ARGS=TRUE&amp;DOC_NAME=FAT:FQL_AUDITING_CLIENT_TEMPLATE.FAT&amp;display_string=Audit&amp;VAR:KEY=QTMLWPYNAJ&amp;VAR:QUERY=RkZfU0FMRVMoTFRNLDQwNjMzKQ==&amp;WINDOW=FIRST_POPUP&amp;HEIGHT=450&amp;WIDTH=450&amp;START_MAXIMIZED=","FALSE&amp;VAR:CALENDAR=US&amp;VAR:SYMBOL=BWLD&amp;VAR:INDEX=0"}</definedName>
    <definedName name="_196__FDSAUDITLINK__" hidden="1">{"fdsup://directions/FAT Viewer?action=UPDATE&amp;creator=factset&amp;DYN_ARGS=TRUE&amp;DOC_NAME=FAT:FQL_AUDITING_CLIENT_TEMPLATE.FAT&amp;display_string=Audit&amp;VAR:KEY=QTMLWPYNAJ&amp;VAR:QUERY=RkZfU0FMRVMoTFRNLDQwNjMzKQ==&amp;WINDOW=FIRST_POPUP&amp;HEIGHT=450&amp;WIDTH=450&amp;START_MAXIMIZED=","FALSE&amp;VAR:CALENDAR=US&amp;VAR:SYMBOL=BWLD&amp;VAR:INDEX=0"}</definedName>
    <definedName name="_197__FDSAUDITLINK__" localSheetId="2" hidden="1">{"fdsup://directions/FAT Viewer?action=UPDATE&amp;creator=factset&amp;DYN_ARGS=TRUE&amp;DOC_NAME=FAT:FQL_AUDITING_CLIENT_TEMPLATE.FAT&amp;display_string=Audit&amp;VAR:KEY=CBSBKNQPWF&amp;VAR:QUERY=RkZfRU5UUlBSX1ZBTF9FQklUREFfT1BFUihDQUwsTk9XKQ==&amp;WINDOW=FIRST_POPUP&amp;HEIGHT=450&amp;WIDTH=","450&amp;START_MAXIMIZED=FALSE&amp;VAR:CALENDAR=US&amp;VAR:SYMBOL=PZZA&amp;VAR:INDEX=0"}</definedName>
    <definedName name="_197__FDSAUDITLINK__" localSheetId="4" hidden="1">{"fdsup://directions/FAT Viewer?action=UPDATE&amp;creator=factset&amp;DYN_ARGS=TRUE&amp;DOC_NAME=FAT:FQL_AUDITING_CLIENT_TEMPLATE.FAT&amp;display_string=Audit&amp;VAR:KEY=CBSBKNQPWF&amp;VAR:QUERY=RkZfRU5UUlBSX1ZBTF9FQklUREFfT1BFUihDQUwsTk9XKQ==&amp;WINDOW=FIRST_POPUP&amp;HEIGHT=450&amp;WIDTH=","450&amp;START_MAXIMIZED=FALSE&amp;VAR:CALENDAR=US&amp;VAR:SYMBOL=PZZA&amp;VAR:INDEX=0"}</definedName>
    <definedName name="_197__FDSAUDITLINK__" localSheetId="3" hidden="1">{"fdsup://directions/FAT Viewer?action=UPDATE&amp;creator=factset&amp;DYN_ARGS=TRUE&amp;DOC_NAME=FAT:FQL_AUDITING_CLIENT_TEMPLATE.FAT&amp;display_string=Audit&amp;VAR:KEY=CBSBKNQPWF&amp;VAR:QUERY=RkZfRU5UUlBSX1ZBTF9FQklUREFfT1BFUihDQUwsTk9XKQ==&amp;WINDOW=FIRST_POPUP&amp;HEIGHT=450&amp;WIDTH=","450&amp;START_MAXIMIZED=FALSE&amp;VAR:CALENDAR=US&amp;VAR:SYMBOL=PZZA&amp;VAR:INDEX=0"}</definedName>
    <definedName name="_197__FDSAUDITLINK__" localSheetId="1" hidden="1">{"fdsup://directions/FAT Viewer?action=UPDATE&amp;creator=factset&amp;DYN_ARGS=TRUE&amp;DOC_NAME=FAT:FQL_AUDITING_CLIENT_TEMPLATE.FAT&amp;display_string=Audit&amp;VAR:KEY=CBSBKNQPWF&amp;VAR:QUERY=RkZfRU5UUlBSX1ZBTF9FQklUREFfT1BFUihDQUwsTk9XKQ==&amp;WINDOW=FIRST_POPUP&amp;HEIGHT=450&amp;WIDTH=","450&amp;START_MAXIMIZED=FALSE&amp;VAR:CALENDAR=US&amp;VAR:SYMBOL=PZZA&amp;VAR:INDEX=0"}</definedName>
    <definedName name="_197__FDSAUDITLINK__" localSheetId="0" hidden="1">{"fdsup://directions/FAT Viewer?action=UPDATE&amp;creator=factset&amp;DYN_ARGS=TRUE&amp;DOC_NAME=FAT:FQL_AUDITING_CLIENT_TEMPLATE.FAT&amp;display_string=Audit&amp;VAR:KEY=CBSBKNQPWF&amp;VAR:QUERY=RkZfRU5UUlBSX1ZBTF9FQklUREFfT1BFUihDQUwsTk9XKQ==&amp;WINDOW=FIRST_POPUP&amp;HEIGHT=450&amp;WIDTH=","450&amp;START_MAXIMIZED=FALSE&amp;VAR:CALENDAR=US&amp;VAR:SYMBOL=PZZA&amp;VAR:INDEX=0"}</definedName>
    <definedName name="_197__FDSAUDITLINK__" hidden="1">{"fdsup://directions/FAT Viewer?action=UPDATE&amp;creator=factset&amp;DYN_ARGS=TRUE&amp;DOC_NAME=FAT:FQL_AUDITING_CLIENT_TEMPLATE.FAT&amp;display_string=Audit&amp;VAR:KEY=CBSBKNQPWF&amp;VAR:QUERY=RkZfRU5UUlBSX1ZBTF9FQklUREFfT1BFUihDQUwsTk9XKQ==&amp;WINDOW=FIRST_POPUP&amp;HEIGHT=450&amp;WIDTH=","450&amp;START_MAXIMIZED=FALSE&amp;VAR:CALENDAR=US&amp;VAR:SYMBOL=PZZA&amp;VAR:INDEX=0"}</definedName>
    <definedName name="_198__FDSAUDITLINK__" localSheetId="2" hidden="1">{"fdsup://directions/FAT Viewer?action=UPDATE&amp;creator=factset&amp;DYN_ARGS=TRUE&amp;DOC_NAME=FAT:FQL_AUDITING_CLIENT_TEMPLATE.FAT&amp;display_string=Audit&amp;VAR:KEY=JMZYRWZOHA&amp;VAR:QUERY=RkZfRU5UUlBSX1ZBTF9FQklUREFfT1BFUihBTk4sNDA1NDMp&amp;WINDOW=FIRST_POPUP&amp;HEIGHT=450&amp;WIDTH=","450&amp;START_MAXIMIZED=FALSE&amp;VAR:CALENDAR=US&amp;VAR:SYMBOL=BAGL&amp;VAR:INDEX=0"}</definedName>
    <definedName name="_198__FDSAUDITLINK__" localSheetId="4" hidden="1">{"fdsup://directions/FAT Viewer?action=UPDATE&amp;creator=factset&amp;DYN_ARGS=TRUE&amp;DOC_NAME=FAT:FQL_AUDITING_CLIENT_TEMPLATE.FAT&amp;display_string=Audit&amp;VAR:KEY=JMZYRWZOHA&amp;VAR:QUERY=RkZfRU5UUlBSX1ZBTF9FQklUREFfT1BFUihBTk4sNDA1NDMp&amp;WINDOW=FIRST_POPUP&amp;HEIGHT=450&amp;WIDTH=","450&amp;START_MAXIMIZED=FALSE&amp;VAR:CALENDAR=US&amp;VAR:SYMBOL=BAGL&amp;VAR:INDEX=0"}</definedName>
    <definedName name="_198__FDSAUDITLINK__" localSheetId="3" hidden="1">{"fdsup://directions/FAT Viewer?action=UPDATE&amp;creator=factset&amp;DYN_ARGS=TRUE&amp;DOC_NAME=FAT:FQL_AUDITING_CLIENT_TEMPLATE.FAT&amp;display_string=Audit&amp;VAR:KEY=JMZYRWZOHA&amp;VAR:QUERY=RkZfRU5UUlBSX1ZBTF9FQklUREFfT1BFUihBTk4sNDA1NDMp&amp;WINDOW=FIRST_POPUP&amp;HEIGHT=450&amp;WIDTH=","450&amp;START_MAXIMIZED=FALSE&amp;VAR:CALENDAR=US&amp;VAR:SYMBOL=BAGL&amp;VAR:INDEX=0"}</definedName>
    <definedName name="_198__FDSAUDITLINK__" localSheetId="1" hidden="1">{"fdsup://directions/FAT Viewer?action=UPDATE&amp;creator=factset&amp;DYN_ARGS=TRUE&amp;DOC_NAME=FAT:FQL_AUDITING_CLIENT_TEMPLATE.FAT&amp;display_string=Audit&amp;VAR:KEY=JMZYRWZOHA&amp;VAR:QUERY=RkZfRU5UUlBSX1ZBTF9FQklUREFfT1BFUihBTk4sNDA1NDMp&amp;WINDOW=FIRST_POPUP&amp;HEIGHT=450&amp;WIDTH=","450&amp;START_MAXIMIZED=FALSE&amp;VAR:CALENDAR=US&amp;VAR:SYMBOL=BAGL&amp;VAR:INDEX=0"}</definedName>
    <definedName name="_198__FDSAUDITLINK__" localSheetId="0" hidden="1">{"fdsup://directions/FAT Viewer?action=UPDATE&amp;creator=factset&amp;DYN_ARGS=TRUE&amp;DOC_NAME=FAT:FQL_AUDITING_CLIENT_TEMPLATE.FAT&amp;display_string=Audit&amp;VAR:KEY=JMZYRWZOHA&amp;VAR:QUERY=RkZfRU5UUlBSX1ZBTF9FQklUREFfT1BFUihBTk4sNDA1NDMp&amp;WINDOW=FIRST_POPUP&amp;HEIGHT=450&amp;WIDTH=","450&amp;START_MAXIMIZED=FALSE&amp;VAR:CALENDAR=US&amp;VAR:SYMBOL=BAGL&amp;VAR:INDEX=0"}</definedName>
    <definedName name="_198__FDSAUDITLINK__" hidden="1">{"fdsup://directions/FAT Viewer?action=UPDATE&amp;creator=factset&amp;DYN_ARGS=TRUE&amp;DOC_NAME=FAT:FQL_AUDITING_CLIENT_TEMPLATE.FAT&amp;display_string=Audit&amp;VAR:KEY=JMZYRWZOHA&amp;VAR:QUERY=RkZfRU5UUlBSX1ZBTF9FQklUREFfT1BFUihBTk4sNDA1NDMp&amp;WINDOW=FIRST_POPUP&amp;HEIGHT=450&amp;WIDTH=","450&amp;START_MAXIMIZED=FALSE&amp;VAR:CALENDAR=US&amp;VAR:SYMBOL=BAGL&amp;VAR:INDEX=0"}</definedName>
    <definedName name="_199__FDSAUDITLINK__" localSheetId="2" hidden="1">{"fdsup://directions/FAT Viewer?action=UPDATE&amp;creator=factset&amp;DYN_ARGS=TRUE&amp;DOC_NAME=FAT:FQL_AUDITING_CLIENT_TEMPLATE.FAT&amp;display_string=Audit&amp;VAR:KEY=VEVOJGXATC&amp;VAR:QUERY=RkZfRU5UUlBSX1ZBTF9FQklUREFfT1BFUihBTk4sNDA1NDMp&amp;WINDOW=FIRST_POPUP&amp;HEIGHT=450&amp;WIDTH=","450&amp;START_MAXIMIZED=FALSE&amp;VAR:CALENDAR=US&amp;VAR:SYMBOL=DRI&amp;VAR:INDEX=0"}</definedName>
    <definedName name="_199__FDSAUDITLINK__" localSheetId="4" hidden="1">{"fdsup://directions/FAT Viewer?action=UPDATE&amp;creator=factset&amp;DYN_ARGS=TRUE&amp;DOC_NAME=FAT:FQL_AUDITING_CLIENT_TEMPLATE.FAT&amp;display_string=Audit&amp;VAR:KEY=VEVOJGXATC&amp;VAR:QUERY=RkZfRU5UUlBSX1ZBTF9FQklUREFfT1BFUihBTk4sNDA1NDMp&amp;WINDOW=FIRST_POPUP&amp;HEIGHT=450&amp;WIDTH=","450&amp;START_MAXIMIZED=FALSE&amp;VAR:CALENDAR=US&amp;VAR:SYMBOL=DRI&amp;VAR:INDEX=0"}</definedName>
    <definedName name="_199__FDSAUDITLINK__" localSheetId="3" hidden="1">{"fdsup://directions/FAT Viewer?action=UPDATE&amp;creator=factset&amp;DYN_ARGS=TRUE&amp;DOC_NAME=FAT:FQL_AUDITING_CLIENT_TEMPLATE.FAT&amp;display_string=Audit&amp;VAR:KEY=VEVOJGXATC&amp;VAR:QUERY=RkZfRU5UUlBSX1ZBTF9FQklUREFfT1BFUihBTk4sNDA1NDMp&amp;WINDOW=FIRST_POPUP&amp;HEIGHT=450&amp;WIDTH=","450&amp;START_MAXIMIZED=FALSE&amp;VAR:CALENDAR=US&amp;VAR:SYMBOL=DRI&amp;VAR:INDEX=0"}</definedName>
    <definedName name="_199__FDSAUDITLINK__" localSheetId="1" hidden="1">{"fdsup://directions/FAT Viewer?action=UPDATE&amp;creator=factset&amp;DYN_ARGS=TRUE&amp;DOC_NAME=FAT:FQL_AUDITING_CLIENT_TEMPLATE.FAT&amp;display_string=Audit&amp;VAR:KEY=VEVOJGXATC&amp;VAR:QUERY=RkZfRU5UUlBSX1ZBTF9FQklUREFfT1BFUihBTk4sNDA1NDMp&amp;WINDOW=FIRST_POPUP&amp;HEIGHT=450&amp;WIDTH=","450&amp;START_MAXIMIZED=FALSE&amp;VAR:CALENDAR=US&amp;VAR:SYMBOL=DRI&amp;VAR:INDEX=0"}</definedName>
    <definedName name="_199__FDSAUDITLINK__" localSheetId="0" hidden="1">{"fdsup://directions/FAT Viewer?action=UPDATE&amp;creator=factset&amp;DYN_ARGS=TRUE&amp;DOC_NAME=FAT:FQL_AUDITING_CLIENT_TEMPLATE.FAT&amp;display_string=Audit&amp;VAR:KEY=VEVOJGXATC&amp;VAR:QUERY=RkZfRU5UUlBSX1ZBTF9FQklUREFfT1BFUihBTk4sNDA1NDMp&amp;WINDOW=FIRST_POPUP&amp;HEIGHT=450&amp;WIDTH=","450&amp;START_MAXIMIZED=FALSE&amp;VAR:CALENDAR=US&amp;VAR:SYMBOL=DRI&amp;VAR:INDEX=0"}</definedName>
    <definedName name="_199__FDSAUDITLINK__" hidden="1">{"fdsup://directions/FAT Viewer?action=UPDATE&amp;creator=factset&amp;DYN_ARGS=TRUE&amp;DOC_NAME=FAT:FQL_AUDITING_CLIENT_TEMPLATE.FAT&amp;display_string=Audit&amp;VAR:KEY=VEVOJGXATC&amp;VAR:QUERY=RkZfRU5UUlBSX1ZBTF9FQklUREFfT1BFUihBTk4sNDA1NDMp&amp;WINDOW=FIRST_POPUP&amp;HEIGHT=450&amp;WIDTH=","450&amp;START_MAXIMIZED=FALSE&amp;VAR:CALENDAR=US&amp;VAR:SYMBOL=DRI&amp;VAR:INDEX=0"}</definedName>
    <definedName name="_19ktp.KtWM_5_1">1</definedName>
    <definedName name="_1Excel_BuiltIn_Print_Titles_4_1_1">(#REF!,#REF!)</definedName>
    <definedName name="_2__123Graph_ACHART_2" hidden="1">#REF!</definedName>
    <definedName name="_2__123Graph_ACHART_3" hidden="1">#REF!</definedName>
    <definedName name="_2__123Graph_BCHART_9" localSheetId="2" hidden="1">#REF!</definedName>
    <definedName name="_2__123Graph_BCHART_9" localSheetId="4" hidden="1">#REF!</definedName>
    <definedName name="_2__123Graph_BCHART_9" localSheetId="3" hidden="1">#REF!</definedName>
    <definedName name="_2__123Graph_BCHART_9" localSheetId="1" hidden="1">#REF!</definedName>
    <definedName name="_2__123Graph_BCHART_9" localSheetId="0" hidden="1">#REF!</definedName>
    <definedName name="_2__123Graph_BCHART_9" hidden="1">#REF!</definedName>
    <definedName name="_2__123Graph_XCHART_1" hidden="1">#REF!</definedName>
    <definedName name="_2__FDSAUDITLINK__" localSheetId="2" hidden="1">{"fdsup://Directions/FactSet Auditing Viewer?action=AUDIT_VALUE&amp;DB=129&amp;ID1=46636710&amp;VALUEID=01001&amp;SDATE=2011&amp;PERIODTYPE=ANN_STD&amp;SCFT=3&amp;window=popup_no_bar&amp;width=385&amp;height=120&amp;START_MAXIMIZED=FALSE&amp;creator=factset&amp;display_string=Audit"}</definedName>
    <definedName name="_2__FDSAUDITLINK__" localSheetId="4" hidden="1">{"fdsup://Directions/FactSet Auditing Viewer?action=AUDIT_VALUE&amp;DB=129&amp;ID1=46636710&amp;VALUEID=01001&amp;SDATE=2011&amp;PERIODTYPE=ANN_STD&amp;SCFT=3&amp;window=popup_no_bar&amp;width=385&amp;height=120&amp;START_MAXIMIZED=FALSE&amp;creator=factset&amp;display_string=Audit"}</definedName>
    <definedName name="_2__FDSAUDITLINK__" localSheetId="3" hidden="1">{"fdsup://Directions/FactSet Auditing Viewer?action=AUDIT_VALUE&amp;DB=129&amp;ID1=46636710&amp;VALUEID=01001&amp;SDATE=2011&amp;PERIODTYPE=ANN_STD&amp;SCFT=3&amp;window=popup_no_bar&amp;width=385&amp;height=120&amp;START_MAXIMIZED=FALSE&amp;creator=factset&amp;display_string=Audit"}</definedName>
    <definedName name="_2__FDSAUDITLINK__" localSheetId="1" hidden="1">{"fdsup://Directions/FactSet Auditing Viewer?action=AUDIT_VALUE&amp;DB=129&amp;ID1=46636710&amp;VALUEID=01001&amp;SDATE=2011&amp;PERIODTYPE=ANN_STD&amp;SCFT=3&amp;window=popup_no_bar&amp;width=385&amp;height=120&amp;START_MAXIMIZED=FALSE&amp;creator=factset&amp;display_string=Audit"}</definedName>
    <definedName name="_2__FDSAUDITLINK__" localSheetId="0" hidden="1">{"fdsup://Directions/FactSet Auditing Viewer?action=AUDIT_VALUE&amp;DB=129&amp;ID1=46636710&amp;VALUEID=01001&amp;SDATE=2011&amp;PERIODTYPE=ANN_STD&amp;SCFT=3&amp;window=popup_no_bar&amp;width=385&amp;height=120&amp;START_MAXIMIZED=FALSE&amp;creator=factset&amp;display_string=Audit"}</definedName>
    <definedName name="_2__FDSAUDITLINK__" hidden="1">{"fdsup://Directions/FactSet Auditing Viewer?action=AUDIT_VALUE&amp;DB=129&amp;ID1=46636710&amp;VALUEID=01001&amp;SDATE=2011&amp;PERIODTYPE=ANN_STD&amp;SCFT=3&amp;window=popup_no_bar&amp;width=385&amp;height=120&amp;START_MAXIMIZED=FALSE&amp;creator=factset&amp;display_string=Audit"}</definedName>
    <definedName name="_20__123Graph_DCHART_2" hidden="1">#REF!</definedName>
    <definedName name="_20__123Graph_XCHART_3" localSheetId="2" hidden="1">#REF!</definedName>
    <definedName name="_20__123Graph_XCHART_3" localSheetId="4" hidden="1">#REF!</definedName>
    <definedName name="_20__123Graph_XCHART_3" localSheetId="3" hidden="1">#REF!</definedName>
    <definedName name="_20__123Graph_XCHART_3" localSheetId="1" hidden="1">#REF!</definedName>
    <definedName name="_20__123Graph_XCHART_3" localSheetId="0" hidden="1">#REF!</definedName>
    <definedName name="_20__123Graph_XCHART_3" hidden="1">#REF!</definedName>
    <definedName name="_20__FDSAUDITLINK__" localSheetId="2" hidden="1">{"fdsup://directions/FAT Viewer?action=UPDATE&amp;creator=factset&amp;DYN_ARGS=TRUE&amp;DOC_NAME=FAT:FQL_AUDITING_CLIENT_TEMPLATE.FAT&amp;display_string=Audit&amp;VAR:KEY=MXYLODWJEV&amp;VAR:QUERY=RkZfRU5UUlBSX1ZBTF9FQklUREFfT1BFUihDQUwsTk9XKQ==&amp;WINDOW=FIRST_POPUP&amp;HEIGHT=450&amp;WIDTH=","450&amp;START_MAXIMIZED=FALSE&amp;VAR:CALENDAR=US&amp;VAR:SYMBOL=BBRG&amp;VAR:INDEX=0"}</definedName>
    <definedName name="_20__FDSAUDITLINK__" localSheetId="4" hidden="1">{"fdsup://directions/FAT Viewer?action=UPDATE&amp;creator=factset&amp;DYN_ARGS=TRUE&amp;DOC_NAME=FAT:FQL_AUDITING_CLIENT_TEMPLATE.FAT&amp;display_string=Audit&amp;VAR:KEY=MXYLODWJEV&amp;VAR:QUERY=RkZfRU5UUlBSX1ZBTF9FQklUREFfT1BFUihDQUwsTk9XKQ==&amp;WINDOW=FIRST_POPUP&amp;HEIGHT=450&amp;WIDTH=","450&amp;START_MAXIMIZED=FALSE&amp;VAR:CALENDAR=US&amp;VAR:SYMBOL=BBRG&amp;VAR:INDEX=0"}</definedName>
    <definedName name="_20__FDSAUDITLINK__" localSheetId="3" hidden="1">{"fdsup://directions/FAT Viewer?action=UPDATE&amp;creator=factset&amp;DYN_ARGS=TRUE&amp;DOC_NAME=FAT:FQL_AUDITING_CLIENT_TEMPLATE.FAT&amp;display_string=Audit&amp;VAR:KEY=MXYLODWJEV&amp;VAR:QUERY=RkZfRU5UUlBSX1ZBTF9FQklUREFfT1BFUihDQUwsTk9XKQ==&amp;WINDOW=FIRST_POPUP&amp;HEIGHT=450&amp;WIDTH=","450&amp;START_MAXIMIZED=FALSE&amp;VAR:CALENDAR=US&amp;VAR:SYMBOL=BBRG&amp;VAR:INDEX=0"}</definedName>
    <definedName name="_20__FDSAUDITLINK__" localSheetId="1" hidden="1">{"fdsup://directions/FAT Viewer?action=UPDATE&amp;creator=factset&amp;DYN_ARGS=TRUE&amp;DOC_NAME=FAT:FQL_AUDITING_CLIENT_TEMPLATE.FAT&amp;display_string=Audit&amp;VAR:KEY=MXYLODWJEV&amp;VAR:QUERY=RkZfRU5UUlBSX1ZBTF9FQklUREFfT1BFUihDQUwsTk9XKQ==&amp;WINDOW=FIRST_POPUP&amp;HEIGHT=450&amp;WIDTH=","450&amp;START_MAXIMIZED=FALSE&amp;VAR:CALENDAR=US&amp;VAR:SYMBOL=BBRG&amp;VAR:INDEX=0"}</definedName>
    <definedName name="_20__FDSAUDITLINK__" localSheetId="0" hidden="1">{"fdsup://directions/FAT Viewer?action=UPDATE&amp;creator=factset&amp;DYN_ARGS=TRUE&amp;DOC_NAME=FAT:FQL_AUDITING_CLIENT_TEMPLATE.FAT&amp;display_string=Audit&amp;VAR:KEY=MXYLODWJEV&amp;VAR:QUERY=RkZfRU5UUlBSX1ZBTF9FQklUREFfT1BFUihDQUwsTk9XKQ==&amp;WINDOW=FIRST_POPUP&amp;HEIGHT=450&amp;WIDTH=","450&amp;START_MAXIMIZED=FALSE&amp;VAR:CALENDAR=US&amp;VAR:SYMBOL=BBRG&amp;VAR:INDEX=0"}</definedName>
    <definedName name="_20__FDSAUDITLINK__" hidden="1">{"fdsup://directions/FAT Viewer?action=UPDATE&amp;creator=factset&amp;DYN_ARGS=TRUE&amp;DOC_NAME=FAT:FQL_AUDITING_CLIENT_TEMPLATE.FAT&amp;display_string=Audit&amp;VAR:KEY=MXYLODWJEV&amp;VAR:QUERY=RkZfRU5UUlBSX1ZBTF9FQklUREFfT1BFUihDQUwsTk9XKQ==&amp;WINDOW=FIRST_POPUP&amp;HEIGHT=450&amp;WIDTH=","450&amp;START_MAXIMIZED=FALSE&amp;VAR:CALENDAR=US&amp;VAR:SYMBOL=BBRG&amp;VAR:INDEX=0"}</definedName>
    <definedName name="_200__FDSAUDITLINK__" localSheetId="2" hidden="1">{"fdsup://directions/FAT Viewer?action=UPDATE&amp;creator=factset&amp;DYN_ARGS=TRUE&amp;DOC_NAME=FAT:FQL_AUDITING_CLIENT_TEMPLATE.FAT&amp;display_string=Audit&amp;VAR:KEY=ZSZOBQRYTW&amp;VAR:QUERY=RkZfRU5UUlBSX1ZBTF9FQklUREFfT1BFUihBTk4sNDA1NDMp&amp;WINDOW=FIRST_POPUP&amp;HEIGHT=450&amp;WIDTH=","450&amp;START_MAXIMIZED=FALSE&amp;VAR:CALENDAR=US&amp;VAR:SYMBOL=PNRA&amp;VAR:INDEX=0"}</definedName>
    <definedName name="_200__FDSAUDITLINK__" localSheetId="4" hidden="1">{"fdsup://directions/FAT Viewer?action=UPDATE&amp;creator=factset&amp;DYN_ARGS=TRUE&amp;DOC_NAME=FAT:FQL_AUDITING_CLIENT_TEMPLATE.FAT&amp;display_string=Audit&amp;VAR:KEY=ZSZOBQRYTW&amp;VAR:QUERY=RkZfRU5UUlBSX1ZBTF9FQklUREFfT1BFUihBTk4sNDA1NDMp&amp;WINDOW=FIRST_POPUP&amp;HEIGHT=450&amp;WIDTH=","450&amp;START_MAXIMIZED=FALSE&amp;VAR:CALENDAR=US&amp;VAR:SYMBOL=PNRA&amp;VAR:INDEX=0"}</definedName>
    <definedName name="_200__FDSAUDITLINK__" localSheetId="3" hidden="1">{"fdsup://directions/FAT Viewer?action=UPDATE&amp;creator=factset&amp;DYN_ARGS=TRUE&amp;DOC_NAME=FAT:FQL_AUDITING_CLIENT_TEMPLATE.FAT&amp;display_string=Audit&amp;VAR:KEY=ZSZOBQRYTW&amp;VAR:QUERY=RkZfRU5UUlBSX1ZBTF9FQklUREFfT1BFUihBTk4sNDA1NDMp&amp;WINDOW=FIRST_POPUP&amp;HEIGHT=450&amp;WIDTH=","450&amp;START_MAXIMIZED=FALSE&amp;VAR:CALENDAR=US&amp;VAR:SYMBOL=PNRA&amp;VAR:INDEX=0"}</definedName>
    <definedName name="_200__FDSAUDITLINK__" localSheetId="1" hidden="1">{"fdsup://directions/FAT Viewer?action=UPDATE&amp;creator=factset&amp;DYN_ARGS=TRUE&amp;DOC_NAME=FAT:FQL_AUDITING_CLIENT_TEMPLATE.FAT&amp;display_string=Audit&amp;VAR:KEY=ZSZOBQRYTW&amp;VAR:QUERY=RkZfRU5UUlBSX1ZBTF9FQklUREFfT1BFUihBTk4sNDA1NDMp&amp;WINDOW=FIRST_POPUP&amp;HEIGHT=450&amp;WIDTH=","450&amp;START_MAXIMIZED=FALSE&amp;VAR:CALENDAR=US&amp;VAR:SYMBOL=PNRA&amp;VAR:INDEX=0"}</definedName>
    <definedName name="_200__FDSAUDITLINK__" localSheetId="0" hidden="1">{"fdsup://directions/FAT Viewer?action=UPDATE&amp;creator=factset&amp;DYN_ARGS=TRUE&amp;DOC_NAME=FAT:FQL_AUDITING_CLIENT_TEMPLATE.FAT&amp;display_string=Audit&amp;VAR:KEY=ZSZOBQRYTW&amp;VAR:QUERY=RkZfRU5UUlBSX1ZBTF9FQklUREFfT1BFUihBTk4sNDA1NDMp&amp;WINDOW=FIRST_POPUP&amp;HEIGHT=450&amp;WIDTH=","450&amp;START_MAXIMIZED=FALSE&amp;VAR:CALENDAR=US&amp;VAR:SYMBOL=PNRA&amp;VAR:INDEX=0"}</definedName>
    <definedName name="_200__FDSAUDITLINK__" hidden="1">{"fdsup://directions/FAT Viewer?action=UPDATE&amp;creator=factset&amp;DYN_ARGS=TRUE&amp;DOC_NAME=FAT:FQL_AUDITING_CLIENT_TEMPLATE.FAT&amp;display_string=Audit&amp;VAR:KEY=ZSZOBQRYTW&amp;VAR:QUERY=RkZfRU5UUlBSX1ZBTF9FQklUREFfT1BFUihBTk4sNDA1NDMp&amp;WINDOW=FIRST_POPUP&amp;HEIGHT=450&amp;WIDTH=","450&amp;START_MAXIMIZED=FALSE&amp;VAR:CALENDAR=US&amp;VAR:SYMBOL=PNRA&amp;VAR:INDEX=0"}</definedName>
    <definedName name="_201__FDSAUDITLINK__" localSheetId="2" hidden="1">{"fdsup://directions/FAT Viewer?action=UPDATE&amp;creator=factset&amp;DYN_ARGS=TRUE&amp;DOC_NAME=FAT:FQL_AUDITING_CLIENT_TEMPLATE.FAT&amp;display_string=Audit&amp;VAR:KEY=WLITMNWVYN&amp;VAR:QUERY=RkZfU0FMRVMoTFRNLDQwNjMzKQ==&amp;WINDOW=FIRST_POPUP&amp;HEIGHT=450&amp;WIDTH=450&amp;START_MAXIMIZED=","FALSE&amp;VAR:CALENDAR=US&amp;VAR:SYMBOL=BOBE&amp;VAR:INDEX=0"}</definedName>
    <definedName name="_201__FDSAUDITLINK__" localSheetId="4" hidden="1">{"fdsup://directions/FAT Viewer?action=UPDATE&amp;creator=factset&amp;DYN_ARGS=TRUE&amp;DOC_NAME=FAT:FQL_AUDITING_CLIENT_TEMPLATE.FAT&amp;display_string=Audit&amp;VAR:KEY=WLITMNWVYN&amp;VAR:QUERY=RkZfU0FMRVMoTFRNLDQwNjMzKQ==&amp;WINDOW=FIRST_POPUP&amp;HEIGHT=450&amp;WIDTH=450&amp;START_MAXIMIZED=","FALSE&amp;VAR:CALENDAR=US&amp;VAR:SYMBOL=BOBE&amp;VAR:INDEX=0"}</definedName>
    <definedName name="_201__FDSAUDITLINK__" localSheetId="3" hidden="1">{"fdsup://directions/FAT Viewer?action=UPDATE&amp;creator=factset&amp;DYN_ARGS=TRUE&amp;DOC_NAME=FAT:FQL_AUDITING_CLIENT_TEMPLATE.FAT&amp;display_string=Audit&amp;VAR:KEY=WLITMNWVYN&amp;VAR:QUERY=RkZfU0FMRVMoTFRNLDQwNjMzKQ==&amp;WINDOW=FIRST_POPUP&amp;HEIGHT=450&amp;WIDTH=450&amp;START_MAXIMIZED=","FALSE&amp;VAR:CALENDAR=US&amp;VAR:SYMBOL=BOBE&amp;VAR:INDEX=0"}</definedName>
    <definedName name="_201__FDSAUDITLINK__" localSheetId="1" hidden="1">{"fdsup://directions/FAT Viewer?action=UPDATE&amp;creator=factset&amp;DYN_ARGS=TRUE&amp;DOC_NAME=FAT:FQL_AUDITING_CLIENT_TEMPLATE.FAT&amp;display_string=Audit&amp;VAR:KEY=WLITMNWVYN&amp;VAR:QUERY=RkZfU0FMRVMoTFRNLDQwNjMzKQ==&amp;WINDOW=FIRST_POPUP&amp;HEIGHT=450&amp;WIDTH=450&amp;START_MAXIMIZED=","FALSE&amp;VAR:CALENDAR=US&amp;VAR:SYMBOL=BOBE&amp;VAR:INDEX=0"}</definedName>
    <definedName name="_201__FDSAUDITLINK__" localSheetId="0" hidden="1">{"fdsup://directions/FAT Viewer?action=UPDATE&amp;creator=factset&amp;DYN_ARGS=TRUE&amp;DOC_NAME=FAT:FQL_AUDITING_CLIENT_TEMPLATE.FAT&amp;display_string=Audit&amp;VAR:KEY=WLITMNWVYN&amp;VAR:QUERY=RkZfU0FMRVMoTFRNLDQwNjMzKQ==&amp;WINDOW=FIRST_POPUP&amp;HEIGHT=450&amp;WIDTH=450&amp;START_MAXIMIZED=","FALSE&amp;VAR:CALENDAR=US&amp;VAR:SYMBOL=BOBE&amp;VAR:INDEX=0"}</definedName>
    <definedName name="_201__FDSAUDITLINK__" hidden="1">{"fdsup://directions/FAT Viewer?action=UPDATE&amp;creator=factset&amp;DYN_ARGS=TRUE&amp;DOC_NAME=FAT:FQL_AUDITING_CLIENT_TEMPLATE.FAT&amp;display_string=Audit&amp;VAR:KEY=WLITMNWVYN&amp;VAR:QUERY=RkZfU0FMRVMoTFRNLDQwNjMzKQ==&amp;WINDOW=FIRST_POPUP&amp;HEIGHT=450&amp;WIDTH=450&amp;START_MAXIMIZED=","FALSE&amp;VAR:CALENDAR=US&amp;VAR:SYMBOL=BOBE&amp;VAR:INDEX=0"}</definedName>
    <definedName name="_203__FDSAUDITLINK__" localSheetId="2" hidden="1">{"fdsup://directions/FAT Viewer?action=UPDATE&amp;creator=factset&amp;DYN_ARGS=TRUE&amp;DOC_NAME=FAT:FQL_AUDITING_CLIENT_TEMPLATE.FAT&amp;display_string=Audit&amp;VAR:KEY=IBYHMPQXGN&amp;VAR:QUERY=RkZfU0FMRVMoTFRNLDQwNjMzKQ==&amp;WINDOW=FIRST_POPUP&amp;HEIGHT=450&amp;WIDTH=450&amp;START_MAXIMIZED=","FALSE&amp;VAR:CALENDAR=US&amp;VAR:SYMBOL=CEC&amp;VAR:INDEX=0"}</definedName>
    <definedName name="_203__FDSAUDITLINK__" localSheetId="4" hidden="1">{"fdsup://directions/FAT Viewer?action=UPDATE&amp;creator=factset&amp;DYN_ARGS=TRUE&amp;DOC_NAME=FAT:FQL_AUDITING_CLIENT_TEMPLATE.FAT&amp;display_string=Audit&amp;VAR:KEY=IBYHMPQXGN&amp;VAR:QUERY=RkZfU0FMRVMoTFRNLDQwNjMzKQ==&amp;WINDOW=FIRST_POPUP&amp;HEIGHT=450&amp;WIDTH=450&amp;START_MAXIMIZED=","FALSE&amp;VAR:CALENDAR=US&amp;VAR:SYMBOL=CEC&amp;VAR:INDEX=0"}</definedName>
    <definedName name="_203__FDSAUDITLINK__" localSheetId="3" hidden="1">{"fdsup://directions/FAT Viewer?action=UPDATE&amp;creator=factset&amp;DYN_ARGS=TRUE&amp;DOC_NAME=FAT:FQL_AUDITING_CLIENT_TEMPLATE.FAT&amp;display_string=Audit&amp;VAR:KEY=IBYHMPQXGN&amp;VAR:QUERY=RkZfU0FMRVMoTFRNLDQwNjMzKQ==&amp;WINDOW=FIRST_POPUP&amp;HEIGHT=450&amp;WIDTH=450&amp;START_MAXIMIZED=","FALSE&amp;VAR:CALENDAR=US&amp;VAR:SYMBOL=CEC&amp;VAR:INDEX=0"}</definedName>
    <definedName name="_203__FDSAUDITLINK__" localSheetId="1" hidden="1">{"fdsup://directions/FAT Viewer?action=UPDATE&amp;creator=factset&amp;DYN_ARGS=TRUE&amp;DOC_NAME=FAT:FQL_AUDITING_CLIENT_TEMPLATE.FAT&amp;display_string=Audit&amp;VAR:KEY=IBYHMPQXGN&amp;VAR:QUERY=RkZfU0FMRVMoTFRNLDQwNjMzKQ==&amp;WINDOW=FIRST_POPUP&amp;HEIGHT=450&amp;WIDTH=450&amp;START_MAXIMIZED=","FALSE&amp;VAR:CALENDAR=US&amp;VAR:SYMBOL=CEC&amp;VAR:INDEX=0"}</definedName>
    <definedName name="_203__FDSAUDITLINK__" localSheetId="0" hidden="1">{"fdsup://directions/FAT Viewer?action=UPDATE&amp;creator=factset&amp;DYN_ARGS=TRUE&amp;DOC_NAME=FAT:FQL_AUDITING_CLIENT_TEMPLATE.FAT&amp;display_string=Audit&amp;VAR:KEY=IBYHMPQXGN&amp;VAR:QUERY=RkZfU0FMRVMoTFRNLDQwNjMzKQ==&amp;WINDOW=FIRST_POPUP&amp;HEIGHT=450&amp;WIDTH=450&amp;START_MAXIMIZED=","FALSE&amp;VAR:CALENDAR=US&amp;VAR:SYMBOL=CEC&amp;VAR:INDEX=0"}</definedName>
    <definedName name="_203__FDSAUDITLINK__" hidden="1">{"fdsup://directions/FAT Viewer?action=UPDATE&amp;creator=factset&amp;DYN_ARGS=TRUE&amp;DOC_NAME=FAT:FQL_AUDITING_CLIENT_TEMPLATE.FAT&amp;display_string=Audit&amp;VAR:KEY=IBYHMPQXGN&amp;VAR:QUERY=RkZfU0FMRVMoTFRNLDQwNjMzKQ==&amp;WINDOW=FIRST_POPUP&amp;HEIGHT=450&amp;WIDTH=450&amp;START_MAXIMIZED=","FALSE&amp;VAR:CALENDAR=US&amp;VAR:SYMBOL=CEC&amp;VAR:INDEX=0"}</definedName>
    <definedName name="_204__FDSAUDITLINK__" localSheetId="2" hidden="1">{"fdsup://directions/FAT Viewer?action=UPDATE&amp;creator=factset&amp;DYN_ARGS=TRUE&amp;DOC_NAME=FAT:FQL_AUDITING_CLIENT_TEMPLATE.FAT&amp;display_string=Audit&amp;VAR:KEY=SJUBWRIJCD&amp;VAR:QUERY=RkZfU0FMRVMoTFRNLDQwOTk5KQ==&amp;WINDOW=FIRST_POPUP&amp;HEIGHT=450&amp;WIDTH=450&amp;START_MAXIMIZED=","FALSE&amp;VAR:CALENDAR=US&amp;VAR:SYMBOL=RT&amp;VAR:INDEX=0"}</definedName>
    <definedName name="_204__FDSAUDITLINK__" localSheetId="4" hidden="1">{"fdsup://directions/FAT Viewer?action=UPDATE&amp;creator=factset&amp;DYN_ARGS=TRUE&amp;DOC_NAME=FAT:FQL_AUDITING_CLIENT_TEMPLATE.FAT&amp;display_string=Audit&amp;VAR:KEY=SJUBWRIJCD&amp;VAR:QUERY=RkZfU0FMRVMoTFRNLDQwOTk5KQ==&amp;WINDOW=FIRST_POPUP&amp;HEIGHT=450&amp;WIDTH=450&amp;START_MAXIMIZED=","FALSE&amp;VAR:CALENDAR=US&amp;VAR:SYMBOL=RT&amp;VAR:INDEX=0"}</definedName>
    <definedName name="_204__FDSAUDITLINK__" localSheetId="3" hidden="1">{"fdsup://directions/FAT Viewer?action=UPDATE&amp;creator=factset&amp;DYN_ARGS=TRUE&amp;DOC_NAME=FAT:FQL_AUDITING_CLIENT_TEMPLATE.FAT&amp;display_string=Audit&amp;VAR:KEY=SJUBWRIJCD&amp;VAR:QUERY=RkZfU0FMRVMoTFRNLDQwOTk5KQ==&amp;WINDOW=FIRST_POPUP&amp;HEIGHT=450&amp;WIDTH=450&amp;START_MAXIMIZED=","FALSE&amp;VAR:CALENDAR=US&amp;VAR:SYMBOL=RT&amp;VAR:INDEX=0"}</definedName>
    <definedName name="_204__FDSAUDITLINK__" localSheetId="1" hidden="1">{"fdsup://directions/FAT Viewer?action=UPDATE&amp;creator=factset&amp;DYN_ARGS=TRUE&amp;DOC_NAME=FAT:FQL_AUDITING_CLIENT_TEMPLATE.FAT&amp;display_string=Audit&amp;VAR:KEY=SJUBWRIJCD&amp;VAR:QUERY=RkZfU0FMRVMoTFRNLDQwOTk5KQ==&amp;WINDOW=FIRST_POPUP&amp;HEIGHT=450&amp;WIDTH=450&amp;START_MAXIMIZED=","FALSE&amp;VAR:CALENDAR=US&amp;VAR:SYMBOL=RT&amp;VAR:INDEX=0"}</definedName>
    <definedName name="_204__FDSAUDITLINK__" localSheetId="0" hidden="1">{"fdsup://directions/FAT Viewer?action=UPDATE&amp;creator=factset&amp;DYN_ARGS=TRUE&amp;DOC_NAME=FAT:FQL_AUDITING_CLIENT_TEMPLATE.FAT&amp;display_string=Audit&amp;VAR:KEY=SJUBWRIJCD&amp;VAR:QUERY=RkZfU0FMRVMoTFRNLDQwOTk5KQ==&amp;WINDOW=FIRST_POPUP&amp;HEIGHT=450&amp;WIDTH=450&amp;START_MAXIMIZED=","FALSE&amp;VAR:CALENDAR=US&amp;VAR:SYMBOL=RT&amp;VAR:INDEX=0"}</definedName>
    <definedName name="_204__FDSAUDITLINK__" hidden="1">{"fdsup://directions/FAT Viewer?action=UPDATE&amp;creator=factset&amp;DYN_ARGS=TRUE&amp;DOC_NAME=FAT:FQL_AUDITING_CLIENT_TEMPLATE.FAT&amp;display_string=Audit&amp;VAR:KEY=SJUBWRIJCD&amp;VAR:QUERY=RkZfU0FMRVMoTFRNLDQwOTk5KQ==&amp;WINDOW=FIRST_POPUP&amp;HEIGHT=450&amp;WIDTH=450&amp;START_MAXIMIZED=","FALSE&amp;VAR:CALENDAR=US&amp;VAR:SYMBOL=RT&amp;VAR:INDEX=0"}</definedName>
    <definedName name="_205__FDSAUDITLINK__" localSheetId="2" hidden="1">{"fdsup://directions/FAT Viewer?action=UPDATE&amp;creator=factset&amp;DYN_ARGS=TRUE&amp;DOC_NAME=FAT:FQL_AUDITING_CLIENT_TEMPLATE.FAT&amp;display_string=Audit&amp;VAR:KEY=SRWXSZIFUP&amp;VAR:QUERY=RkZfU0FMRVMoTFRNLDQwNjMzKQ==&amp;WINDOW=FIRST_POPUP&amp;HEIGHT=450&amp;WIDTH=450&amp;START_MAXIMIZED=","FALSE&amp;VAR:CALENDAR=US&amp;VAR:SYMBOL=CBOU&amp;VAR:INDEX=0"}</definedName>
    <definedName name="_205__FDSAUDITLINK__" localSheetId="4" hidden="1">{"fdsup://directions/FAT Viewer?action=UPDATE&amp;creator=factset&amp;DYN_ARGS=TRUE&amp;DOC_NAME=FAT:FQL_AUDITING_CLIENT_TEMPLATE.FAT&amp;display_string=Audit&amp;VAR:KEY=SRWXSZIFUP&amp;VAR:QUERY=RkZfU0FMRVMoTFRNLDQwNjMzKQ==&amp;WINDOW=FIRST_POPUP&amp;HEIGHT=450&amp;WIDTH=450&amp;START_MAXIMIZED=","FALSE&amp;VAR:CALENDAR=US&amp;VAR:SYMBOL=CBOU&amp;VAR:INDEX=0"}</definedName>
    <definedName name="_205__FDSAUDITLINK__" localSheetId="3" hidden="1">{"fdsup://directions/FAT Viewer?action=UPDATE&amp;creator=factset&amp;DYN_ARGS=TRUE&amp;DOC_NAME=FAT:FQL_AUDITING_CLIENT_TEMPLATE.FAT&amp;display_string=Audit&amp;VAR:KEY=SRWXSZIFUP&amp;VAR:QUERY=RkZfU0FMRVMoTFRNLDQwNjMzKQ==&amp;WINDOW=FIRST_POPUP&amp;HEIGHT=450&amp;WIDTH=450&amp;START_MAXIMIZED=","FALSE&amp;VAR:CALENDAR=US&amp;VAR:SYMBOL=CBOU&amp;VAR:INDEX=0"}</definedName>
    <definedName name="_205__FDSAUDITLINK__" localSheetId="1" hidden="1">{"fdsup://directions/FAT Viewer?action=UPDATE&amp;creator=factset&amp;DYN_ARGS=TRUE&amp;DOC_NAME=FAT:FQL_AUDITING_CLIENT_TEMPLATE.FAT&amp;display_string=Audit&amp;VAR:KEY=SRWXSZIFUP&amp;VAR:QUERY=RkZfU0FMRVMoTFRNLDQwNjMzKQ==&amp;WINDOW=FIRST_POPUP&amp;HEIGHT=450&amp;WIDTH=450&amp;START_MAXIMIZED=","FALSE&amp;VAR:CALENDAR=US&amp;VAR:SYMBOL=CBOU&amp;VAR:INDEX=0"}</definedName>
    <definedName name="_205__FDSAUDITLINK__" localSheetId="0" hidden="1">{"fdsup://directions/FAT Viewer?action=UPDATE&amp;creator=factset&amp;DYN_ARGS=TRUE&amp;DOC_NAME=FAT:FQL_AUDITING_CLIENT_TEMPLATE.FAT&amp;display_string=Audit&amp;VAR:KEY=SRWXSZIFUP&amp;VAR:QUERY=RkZfU0FMRVMoTFRNLDQwNjMzKQ==&amp;WINDOW=FIRST_POPUP&amp;HEIGHT=450&amp;WIDTH=450&amp;START_MAXIMIZED=","FALSE&amp;VAR:CALENDAR=US&amp;VAR:SYMBOL=CBOU&amp;VAR:INDEX=0"}</definedName>
    <definedName name="_205__FDSAUDITLINK__" hidden="1">{"fdsup://directions/FAT Viewer?action=UPDATE&amp;creator=factset&amp;DYN_ARGS=TRUE&amp;DOC_NAME=FAT:FQL_AUDITING_CLIENT_TEMPLATE.FAT&amp;display_string=Audit&amp;VAR:KEY=SRWXSZIFUP&amp;VAR:QUERY=RkZfU0FMRVMoTFRNLDQwNjMzKQ==&amp;WINDOW=FIRST_POPUP&amp;HEIGHT=450&amp;WIDTH=450&amp;START_MAXIMIZED=","FALSE&amp;VAR:CALENDAR=US&amp;VAR:SYMBOL=CBOU&amp;VAR:INDEX=0"}</definedName>
    <definedName name="_206__FDSAUDITLINK__" localSheetId="2" hidden="1">{"fdsup://directions/FAT Viewer?action=UPDATE&amp;creator=factset&amp;DYN_ARGS=TRUE&amp;DOC_NAME=FAT:FQL_AUDITING_CLIENT_TEMPLATE.FAT&amp;display_string=Audit&amp;VAR:KEY=DEVIZSJGJY&amp;VAR:QUERY=RkZfRU5UUlBSX1ZBTF9FQklUREFfT1BFUihBTk4sNDA1NDMp&amp;WINDOW=FIRST_POPUP&amp;HEIGHT=450&amp;WIDTH=","450&amp;START_MAXIMIZED=FALSE&amp;VAR:CALENDAR=US&amp;VAR:SYMBOL=RRGB&amp;VAR:INDEX=0"}</definedName>
    <definedName name="_206__FDSAUDITLINK__" localSheetId="4" hidden="1">{"fdsup://directions/FAT Viewer?action=UPDATE&amp;creator=factset&amp;DYN_ARGS=TRUE&amp;DOC_NAME=FAT:FQL_AUDITING_CLIENT_TEMPLATE.FAT&amp;display_string=Audit&amp;VAR:KEY=DEVIZSJGJY&amp;VAR:QUERY=RkZfRU5UUlBSX1ZBTF9FQklUREFfT1BFUihBTk4sNDA1NDMp&amp;WINDOW=FIRST_POPUP&amp;HEIGHT=450&amp;WIDTH=","450&amp;START_MAXIMIZED=FALSE&amp;VAR:CALENDAR=US&amp;VAR:SYMBOL=RRGB&amp;VAR:INDEX=0"}</definedName>
    <definedName name="_206__FDSAUDITLINK__" localSheetId="3" hidden="1">{"fdsup://directions/FAT Viewer?action=UPDATE&amp;creator=factset&amp;DYN_ARGS=TRUE&amp;DOC_NAME=FAT:FQL_AUDITING_CLIENT_TEMPLATE.FAT&amp;display_string=Audit&amp;VAR:KEY=DEVIZSJGJY&amp;VAR:QUERY=RkZfRU5UUlBSX1ZBTF9FQklUREFfT1BFUihBTk4sNDA1NDMp&amp;WINDOW=FIRST_POPUP&amp;HEIGHT=450&amp;WIDTH=","450&amp;START_MAXIMIZED=FALSE&amp;VAR:CALENDAR=US&amp;VAR:SYMBOL=RRGB&amp;VAR:INDEX=0"}</definedName>
    <definedName name="_206__FDSAUDITLINK__" localSheetId="1" hidden="1">{"fdsup://directions/FAT Viewer?action=UPDATE&amp;creator=factset&amp;DYN_ARGS=TRUE&amp;DOC_NAME=FAT:FQL_AUDITING_CLIENT_TEMPLATE.FAT&amp;display_string=Audit&amp;VAR:KEY=DEVIZSJGJY&amp;VAR:QUERY=RkZfRU5UUlBSX1ZBTF9FQklUREFfT1BFUihBTk4sNDA1NDMp&amp;WINDOW=FIRST_POPUP&amp;HEIGHT=450&amp;WIDTH=","450&amp;START_MAXIMIZED=FALSE&amp;VAR:CALENDAR=US&amp;VAR:SYMBOL=RRGB&amp;VAR:INDEX=0"}</definedName>
    <definedName name="_206__FDSAUDITLINK__" localSheetId="0" hidden="1">{"fdsup://directions/FAT Viewer?action=UPDATE&amp;creator=factset&amp;DYN_ARGS=TRUE&amp;DOC_NAME=FAT:FQL_AUDITING_CLIENT_TEMPLATE.FAT&amp;display_string=Audit&amp;VAR:KEY=DEVIZSJGJY&amp;VAR:QUERY=RkZfRU5UUlBSX1ZBTF9FQklUREFfT1BFUihBTk4sNDA1NDMp&amp;WINDOW=FIRST_POPUP&amp;HEIGHT=450&amp;WIDTH=","450&amp;START_MAXIMIZED=FALSE&amp;VAR:CALENDAR=US&amp;VAR:SYMBOL=RRGB&amp;VAR:INDEX=0"}</definedName>
    <definedName name="_206__FDSAUDITLINK__" hidden="1">{"fdsup://directions/FAT Viewer?action=UPDATE&amp;creator=factset&amp;DYN_ARGS=TRUE&amp;DOC_NAME=FAT:FQL_AUDITING_CLIENT_TEMPLATE.FAT&amp;display_string=Audit&amp;VAR:KEY=DEVIZSJGJY&amp;VAR:QUERY=RkZfRU5UUlBSX1ZBTF9FQklUREFfT1BFUihBTk4sNDA1NDMp&amp;WINDOW=FIRST_POPUP&amp;HEIGHT=450&amp;WIDTH=","450&amp;START_MAXIMIZED=FALSE&amp;VAR:CALENDAR=US&amp;VAR:SYMBOL=RRGB&amp;VAR:INDEX=0"}</definedName>
    <definedName name="_207__FDSAUDITLINK__" localSheetId="2" hidden="1">{"fdsup://Directions/FactSet Auditing Viewer?action=AUDIT_VALUE&amp;DB=129&amp;ID1=24869P10&amp;VALUEID=01001&amp;SDATE=2011&amp;PERIODTYPE=ANN_STD&amp;SCFT=3&amp;window=popup_no_bar&amp;width=385&amp;height=120&amp;START_MAXIMIZED=FALSE&amp;creator=factset&amp;display_string=Audit"}</definedName>
    <definedName name="_207__FDSAUDITLINK__" localSheetId="4" hidden="1">{"fdsup://Directions/FactSet Auditing Viewer?action=AUDIT_VALUE&amp;DB=129&amp;ID1=24869P10&amp;VALUEID=01001&amp;SDATE=2011&amp;PERIODTYPE=ANN_STD&amp;SCFT=3&amp;window=popup_no_bar&amp;width=385&amp;height=120&amp;START_MAXIMIZED=FALSE&amp;creator=factset&amp;display_string=Audit"}</definedName>
    <definedName name="_207__FDSAUDITLINK__" localSheetId="3" hidden="1">{"fdsup://Directions/FactSet Auditing Viewer?action=AUDIT_VALUE&amp;DB=129&amp;ID1=24869P10&amp;VALUEID=01001&amp;SDATE=2011&amp;PERIODTYPE=ANN_STD&amp;SCFT=3&amp;window=popup_no_bar&amp;width=385&amp;height=120&amp;START_MAXIMIZED=FALSE&amp;creator=factset&amp;display_string=Audit"}</definedName>
    <definedName name="_207__FDSAUDITLINK__" localSheetId="1" hidden="1">{"fdsup://Directions/FactSet Auditing Viewer?action=AUDIT_VALUE&amp;DB=129&amp;ID1=24869P10&amp;VALUEID=01001&amp;SDATE=2011&amp;PERIODTYPE=ANN_STD&amp;SCFT=3&amp;window=popup_no_bar&amp;width=385&amp;height=120&amp;START_MAXIMIZED=FALSE&amp;creator=factset&amp;display_string=Audit"}</definedName>
    <definedName name="_207__FDSAUDITLINK__" localSheetId="0" hidden="1">{"fdsup://Directions/FactSet Auditing Viewer?action=AUDIT_VALUE&amp;DB=129&amp;ID1=24869P10&amp;VALUEID=01001&amp;SDATE=2011&amp;PERIODTYPE=ANN_STD&amp;SCFT=3&amp;window=popup_no_bar&amp;width=385&amp;height=120&amp;START_MAXIMIZED=FALSE&amp;creator=factset&amp;display_string=Audit"}</definedName>
    <definedName name="_207__FDSAUDITLINK__" hidden="1">{"fdsup://Directions/FactSet Auditing Viewer?action=AUDIT_VALUE&amp;DB=129&amp;ID1=24869P10&amp;VALUEID=01001&amp;SDATE=2011&amp;PERIODTYPE=ANN_STD&amp;SCFT=3&amp;window=popup_no_bar&amp;width=385&amp;height=120&amp;START_MAXIMIZED=FALSE&amp;creator=factset&amp;display_string=Audit"}</definedName>
    <definedName name="_209__FDSAUDITLINK__" localSheetId="2" hidden="1">{"fdsup://directions/FAT Viewer?action=UPDATE&amp;creator=factset&amp;DYN_ARGS=TRUE&amp;DOC_NAME=FAT:FQL_AUDITING_CLIENT_TEMPLATE.FAT&amp;display_string=Audit&amp;VAR:KEY=SNAJKTUXAN&amp;VAR:QUERY=RkZfU0FMRVMoTFRNLDQwOTk5KQ==&amp;WINDOW=FIRST_POPUP&amp;HEIGHT=450&amp;WIDTH=450&amp;START_MAXIMIZED=","FALSE&amp;VAR:CALENDAR=US&amp;VAR:SYMBOL=SONC&amp;VAR:INDEX=0"}</definedName>
    <definedName name="_209__FDSAUDITLINK__" localSheetId="4" hidden="1">{"fdsup://directions/FAT Viewer?action=UPDATE&amp;creator=factset&amp;DYN_ARGS=TRUE&amp;DOC_NAME=FAT:FQL_AUDITING_CLIENT_TEMPLATE.FAT&amp;display_string=Audit&amp;VAR:KEY=SNAJKTUXAN&amp;VAR:QUERY=RkZfU0FMRVMoTFRNLDQwOTk5KQ==&amp;WINDOW=FIRST_POPUP&amp;HEIGHT=450&amp;WIDTH=450&amp;START_MAXIMIZED=","FALSE&amp;VAR:CALENDAR=US&amp;VAR:SYMBOL=SONC&amp;VAR:INDEX=0"}</definedName>
    <definedName name="_209__FDSAUDITLINK__" localSheetId="3" hidden="1">{"fdsup://directions/FAT Viewer?action=UPDATE&amp;creator=factset&amp;DYN_ARGS=TRUE&amp;DOC_NAME=FAT:FQL_AUDITING_CLIENT_TEMPLATE.FAT&amp;display_string=Audit&amp;VAR:KEY=SNAJKTUXAN&amp;VAR:QUERY=RkZfU0FMRVMoTFRNLDQwOTk5KQ==&amp;WINDOW=FIRST_POPUP&amp;HEIGHT=450&amp;WIDTH=450&amp;START_MAXIMIZED=","FALSE&amp;VAR:CALENDAR=US&amp;VAR:SYMBOL=SONC&amp;VAR:INDEX=0"}</definedName>
    <definedName name="_209__FDSAUDITLINK__" localSheetId="1" hidden="1">{"fdsup://directions/FAT Viewer?action=UPDATE&amp;creator=factset&amp;DYN_ARGS=TRUE&amp;DOC_NAME=FAT:FQL_AUDITING_CLIENT_TEMPLATE.FAT&amp;display_string=Audit&amp;VAR:KEY=SNAJKTUXAN&amp;VAR:QUERY=RkZfU0FMRVMoTFRNLDQwOTk5KQ==&amp;WINDOW=FIRST_POPUP&amp;HEIGHT=450&amp;WIDTH=450&amp;START_MAXIMIZED=","FALSE&amp;VAR:CALENDAR=US&amp;VAR:SYMBOL=SONC&amp;VAR:INDEX=0"}</definedName>
    <definedName name="_209__FDSAUDITLINK__" localSheetId="0" hidden="1">{"fdsup://directions/FAT Viewer?action=UPDATE&amp;creator=factset&amp;DYN_ARGS=TRUE&amp;DOC_NAME=FAT:FQL_AUDITING_CLIENT_TEMPLATE.FAT&amp;display_string=Audit&amp;VAR:KEY=SNAJKTUXAN&amp;VAR:QUERY=RkZfU0FMRVMoTFRNLDQwOTk5KQ==&amp;WINDOW=FIRST_POPUP&amp;HEIGHT=450&amp;WIDTH=450&amp;START_MAXIMIZED=","FALSE&amp;VAR:CALENDAR=US&amp;VAR:SYMBOL=SONC&amp;VAR:INDEX=0"}</definedName>
    <definedName name="_209__FDSAUDITLINK__" hidden="1">{"fdsup://directions/FAT Viewer?action=UPDATE&amp;creator=factset&amp;DYN_ARGS=TRUE&amp;DOC_NAME=FAT:FQL_AUDITING_CLIENT_TEMPLATE.FAT&amp;display_string=Audit&amp;VAR:KEY=SNAJKTUXAN&amp;VAR:QUERY=RkZfU0FMRVMoTFRNLDQwOTk5KQ==&amp;WINDOW=FIRST_POPUP&amp;HEIGHT=450&amp;WIDTH=450&amp;START_MAXIMIZED=","FALSE&amp;VAR:CALENDAR=US&amp;VAR:SYMBOL=SONC&amp;VAR:INDEX=0"}</definedName>
    <definedName name="_20ktp.KtWM_6_1">1</definedName>
    <definedName name="_21__123Graph_DCHART_3" hidden="1">#REF!</definedName>
    <definedName name="_21__123Graph_XCHART_4" localSheetId="2" hidden="1">#REF!</definedName>
    <definedName name="_21__123Graph_XCHART_4" localSheetId="4" hidden="1">#REF!</definedName>
    <definedName name="_21__123Graph_XCHART_4" localSheetId="3" hidden="1">#REF!</definedName>
    <definedName name="_21__123Graph_XCHART_4" localSheetId="1" hidden="1">#REF!</definedName>
    <definedName name="_21__123Graph_XCHART_4" localSheetId="0" hidden="1">#REF!</definedName>
    <definedName name="_21__123Graph_XCHART_4" hidden="1">#REF!</definedName>
    <definedName name="_21__FDSAUDITLINK__" localSheetId="2" hidden="1">{"fdsup://directions/FAT Viewer?action=UPDATE&amp;creator=factset&amp;DYN_ARGS=TRUE&amp;DOC_NAME=FAT:FQL_AUDITING_CLIENT_TEMPLATE.FAT&amp;display_string=Audit&amp;VAR:KEY=RSDEJYXEPE&amp;VAR:QUERY=RkZfU0FMRVMoTFRNLDQwNjMzKQ==&amp;WINDOW=FIRST_POPUP&amp;HEIGHT=450&amp;WIDTH=450&amp;START_MAXIMIZED=","FALSE&amp;VAR:CALENDAR=US&amp;VAR:SYMBOL=DIN&amp;VAR:INDEX=0"}</definedName>
    <definedName name="_21__FDSAUDITLINK__" localSheetId="4" hidden="1">{"fdsup://directions/FAT Viewer?action=UPDATE&amp;creator=factset&amp;DYN_ARGS=TRUE&amp;DOC_NAME=FAT:FQL_AUDITING_CLIENT_TEMPLATE.FAT&amp;display_string=Audit&amp;VAR:KEY=RSDEJYXEPE&amp;VAR:QUERY=RkZfU0FMRVMoTFRNLDQwNjMzKQ==&amp;WINDOW=FIRST_POPUP&amp;HEIGHT=450&amp;WIDTH=450&amp;START_MAXIMIZED=","FALSE&amp;VAR:CALENDAR=US&amp;VAR:SYMBOL=DIN&amp;VAR:INDEX=0"}</definedName>
    <definedName name="_21__FDSAUDITLINK__" localSheetId="3" hidden="1">{"fdsup://directions/FAT Viewer?action=UPDATE&amp;creator=factset&amp;DYN_ARGS=TRUE&amp;DOC_NAME=FAT:FQL_AUDITING_CLIENT_TEMPLATE.FAT&amp;display_string=Audit&amp;VAR:KEY=RSDEJYXEPE&amp;VAR:QUERY=RkZfU0FMRVMoTFRNLDQwNjMzKQ==&amp;WINDOW=FIRST_POPUP&amp;HEIGHT=450&amp;WIDTH=450&amp;START_MAXIMIZED=","FALSE&amp;VAR:CALENDAR=US&amp;VAR:SYMBOL=DIN&amp;VAR:INDEX=0"}</definedName>
    <definedName name="_21__FDSAUDITLINK__" localSheetId="1" hidden="1">{"fdsup://directions/FAT Viewer?action=UPDATE&amp;creator=factset&amp;DYN_ARGS=TRUE&amp;DOC_NAME=FAT:FQL_AUDITING_CLIENT_TEMPLATE.FAT&amp;display_string=Audit&amp;VAR:KEY=RSDEJYXEPE&amp;VAR:QUERY=RkZfU0FMRVMoTFRNLDQwNjMzKQ==&amp;WINDOW=FIRST_POPUP&amp;HEIGHT=450&amp;WIDTH=450&amp;START_MAXIMIZED=","FALSE&amp;VAR:CALENDAR=US&amp;VAR:SYMBOL=DIN&amp;VAR:INDEX=0"}</definedName>
    <definedName name="_21__FDSAUDITLINK__" localSheetId="0" hidden="1">{"fdsup://directions/FAT Viewer?action=UPDATE&amp;creator=factset&amp;DYN_ARGS=TRUE&amp;DOC_NAME=FAT:FQL_AUDITING_CLIENT_TEMPLATE.FAT&amp;display_string=Audit&amp;VAR:KEY=RSDEJYXEPE&amp;VAR:QUERY=RkZfU0FMRVMoTFRNLDQwNjMzKQ==&amp;WINDOW=FIRST_POPUP&amp;HEIGHT=450&amp;WIDTH=450&amp;START_MAXIMIZED=","FALSE&amp;VAR:CALENDAR=US&amp;VAR:SYMBOL=DIN&amp;VAR:INDEX=0"}</definedName>
    <definedName name="_21__FDSAUDITLINK__" hidden="1">{"fdsup://directions/FAT Viewer?action=UPDATE&amp;creator=factset&amp;DYN_ARGS=TRUE&amp;DOC_NAME=FAT:FQL_AUDITING_CLIENT_TEMPLATE.FAT&amp;display_string=Audit&amp;VAR:KEY=RSDEJYXEPE&amp;VAR:QUERY=RkZfU0FMRVMoTFRNLDQwNjMzKQ==&amp;WINDOW=FIRST_POPUP&amp;HEIGHT=450&amp;WIDTH=450&amp;START_MAXIMIZED=","FALSE&amp;VAR:CALENDAR=US&amp;VAR:SYMBOL=DIN&amp;VAR:INDEX=0"}</definedName>
    <definedName name="_210__FDSAUDITLINK__" localSheetId="2" hidden="1">{"fdsup://directions/FAT Viewer?action=UPDATE&amp;creator=factset&amp;DYN_ARGS=TRUE&amp;DOC_NAME=FAT:FQL_AUDITING_CLIENT_TEMPLATE.FAT&amp;display_string=Audit&amp;VAR:KEY=PWXGLGFEDK&amp;VAR:QUERY=RkZfRU5UUlBSX1ZBTF9FQklUREFfT1BFUihBTk4sNDA1NDMp&amp;WINDOW=FIRST_POPUP&amp;HEIGHT=450&amp;WIDTH=","450&amp;START_MAXIMIZED=FALSE&amp;VAR:CALENDAR=US&amp;VAR:SYMBOL=MCD&amp;VAR:INDEX=0"}</definedName>
    <definedName name="_210__FDSAUDITLINK__" localSheetId="4" hidden="1">{"fdsup://directions/FAT Viewer?action=UPDATE&amp;creator=factset&amp;DYN_ARGS=TRUE&amp;DOC_NAME=FAT:FQL_AUDITING_CLIENT_TEMPLATE.FAT&amp;display_string=Audit&amp;VAR:KEY=PWXGLGFEDK&amp;VAR:QUERY=RkZfRU5UUlBSX1ZBTF9FQklUREFfT1BFUihBTk4sNDA1NDMp&amp;WINDOW=FIRST_POPUP&amp;HEIGHT=450&amp;WIDTH=","450&amp;START_MAXIMIZED=FALSE&amp;VAR:CALENDAR=US&amp;VAR:SYMBOL=MCD&amp;VAR:INDEX=0"}</definedName>
    <definedName name="_210__FDSAUDITLINK__" localSheetId="3" hidden="1">{"fdsup://directions/FAT Viewer?action=UPDATE&amp;creator=factset&amp;DYN_ARGS=TRUE&amp;DOC_NAME=FAT:FQL_AUDITING_CLIENT_TEMPLATE.FAT&amp;display_string=Audit&amp;VAR:KEY=PWXGLGFEDK&amp;VAR:QUERY=RkZfRU5UUlBSX1ZBTF9FQklUREFfT1BFUihBTk4sNDA1NDMp&amp;WINDOW=FIRST_POPUP&amp;HEIGHT=450&amp;WIDTH=","450&amp;START_MAXIMIZED=FALSE&amp;VAR:CALENDAR=US&amp;VAR:SYMBOL=MCD&amp;VAR:INDEX=0"}</definedName>
    <definedName name="_210__FDSAUDITLINK__" localSheetId="1" hidden="1">{"fdsup://directions/FAT Viewer?action=UPDATE&amp;creator=factset&amp;DYN_ARGS=TRUE&amp;DOC_NAME=FAT:FQL_AUDITING_CLIENT_TEMPLATE.FAT&amp;display_string=Audit&amp;VAR:KEY=PWXGLGFEDK&amp;VAR:QUERY=RkZfRU5UUlBSX1ZBTF9FQklUREFfT1BFUihBTk4sNDA1NDMp&amp;WINDOW=FIRST_POPUP&amp;HEIGHT=450&amp;WIDTH=","450&amp;START_MAXIMIZED=FALSE&amp;VAR:CALENDAR=US&amp;VAR:SYMBOL=MCD&amp;VAR:INDEX=0"}</definedName>
    <definedName name="_210__FDSAUDITLINK__" localSheetId="0" hidden="1">{"fdsup://directions/FAT Viewer?action=UPDATE&amp;creator=factset&amp;DYN_ARGS=TRUE&amp;DOC_NAME=FAT:FQL_AUDITING_CLIENT_TEMPLATE.FAT&amp;display_string=Audit&amp;VAR:KEY=PWXGLGFEDK&amp;VAR:QUERY=RkZfRU5UUlBSX1ZBTF9FQklUREFfT1BFUihBTk4sNDA1NDMp&amp;WINDOW=FIRST_POPUP&amp;HEIGHT=450&amp;WIDTH=","450&amp;START_MAXIMIZED=FALSE&amp;VAR:CALENDAR=US&amp;VAR:SYMBOL=MCD&amp;VAR:INDEX=0"}</definedName>
    <definedName name="_210__FDSAUDITLINK__" hidden="1">{"fdsup://directions/FAT Viewer?action=UPDATE&amp;creator=factset&amp;DYN_ARGS=TRUE&amp;DOC_NAME=FAT:FQL_AUDITING_CLIENT_TEMPLATE.FAT&amp;display_string=Audit&amp;VAR:KEY=PWXGLGFEDK&amp;VAR:QUERY=RkZfRU5UUlBSX1ZBTF9FQklUREFfT1BFUihBTk4sNDA1NDMp&amp;WINDOW=FIRST_POPUP&amp;HEIGHT=450&amp;WIDTH=","450&amp;START_MAXIMIZED=FALSE&amp;VAR:CALENDAR=US&amp;VAR:SYMBOL=MCD&amp;VAR:INDEX=0"}</definedName>
    <definedName name="_211__FDSAUDITLINK__" localSheetId="2" hidden="1">{"fdsup://directions/FAT Viewer?action=UPDATE&amp;creator=factset&amp;DYN_ARGS=TRUE&amp;DOC_NAME=FAT:FQL_AUDITING_CLIENT_TEMPLATE.FAT&amp;display_string=Audit&amp;VAR:KEY=NWBCVOVOVY&amp;VAR:QUERY=RkZfRU5UUlBSX1ZBTF9FQklUREFfT1BFUihBTk4sNDA5MDgp&amp;WINDOW=FIRST_POPUP&amp;HEIGHT=450&amp;WIDTH=","450&amp;START_MAXIMIZED=FALSE&amp;VAR:CALENDAR=US&amp;VAR:SYMBOL=DNKN&amp;VAR:INDEX=0"}</definedName>
    <definedName name="_211__FDSAUDITLINK__" localSheetId="4" hidden="1">{"fdsup://directions/FAT Viewer?action=UPDATE&amp;creator=factset&amp;DYN_ARGS=TRUE&amp;DOC_NAME=FAT:FQL_AUDITING_CLIENT_TEMPLATE.FAT&amp;display_string=Audit&amp;VAR:KEY=NWBCVOVOVY&amp;VAR:QUERY=RkZfRU5UUlBSX1ZBTF9FQklUREFfT1BFUihBTk4sNDA5MDgp&amp;WINDOW=FIRST_POPUP&amp;HEIGHT=450&amp;WIDTH=","450&amp;START_MAXIMIZED=FALSE&amp;VAR:CALENDAR=US&amp;VAR:SYMBOL=DNKN&amp;VAR:INDEX=0"}</definedName>
    <definedName name="_211__FDSAUDITLINK__" localSheetId="3" hidden="1">{"fdsup://directions/FAT Viewer?action=UPDATE&amp;creator=factset&amp;DYN_ARGS=TRUE&amp;DOC_NAME=FAT:FQL_AUDITING_CLIENT_TEMPLATE.FAT&amp;display_string=Audit&amp;VAR:KEY=NWBCVOVOVY&amp;VAR:QUERY=RkZfRU5UUlBSX1ZBTF9FQklUREFfT1BFUihBTk4sNDA5MDgp&amp;WINDOW=FIRST_POPUP&amp;HEIGHT=450&amp;WIDTH=","450&amp;START_MAXIMIZED=FALSE&amp;VAR:CALENDAR=US&amp;VAR:SYMBOL=DNKN&amp;VAR:INDEX=0"}</definedName>
    <definedName name="_211__FDSAUDITLINK__" localSheetId="1" hidden="1">{"fdsup://directions/FAT Viewer?action=UPDATE&amp;creator=factset&amp;DYN_ARGS=TRUE&amp;DOC_NAME=FAT:FQL_AUDITING_CLIENT_TEMPLATE.FAT&amp;display_string=Audit&amp;VAR:KEY=NWBCVOVOVY&amp;VAR:QUERY=RkZfRU5UUlBSX1ZBTF9FQklUREFfT1BFUihBTk4sNDA5MDgp&amp;WINDOW=FIRST_POPUP&amp;HEIGHT=450&amp;WIDTH=","450&amp;START_MAXIMIZED=FALSE&amp;VAR:CALENDAR=US&amp;VAR:SYMBOL=DNKN&amp;VAR:INDEX=0"}</definedName>
    <definedName name="_211__FDSAUDITLINK__" localSheetId="0" hidden="1">{"fdsup://directions/FAT Viewer?action=UPDATE&amp;creator=factset&amp;DYN_ARGS=TRUE&amp;DOC_NAME=FAT:FQL_AUDITING_CLIENT_TEMPLATE.FAT&amp;display_string=Audit&amp;VAR:KEY=NWBCVOVOVY&amp;VAR:QUERY=RkZfRU5UUlBSX1ZBTF9FQklUREFfT1BFUihBTk4sNDA5MDgp&amp;WINDOW=FIRST_POPUP&amp;HEIGHT=450&amp;WIDTH=","450&amp;START_MAXIMIZED=FALSE&amp;VAR:CALENDAR=US&amp;VAR:SYMBOL=DNKN&amp;VAR:INDEX=0"}</definedName>
    <definedName name="_211__FDSAUDITLINK__" hidden="1">{"fdsup://directions/FAT Viewer?action=UPDATE&amp;creator=factset&amp;DYN_ARGS=TRUE&amp;DOC_NAME=FAT:FQL_AUDITING_CLIENT_TEMPLATE.FAT&amp;display_string=Audit&amp;VAR:KEY=NWBCVOVOVY&amp;VAR:QUERY=RkZfRU5UUlBSX1ZBTF9FQklUREFfT1BFUihBTk4sNDA5MDgp&amp;WINDOW=FIRST_POPUP&amp;HEIGHT=450&amp;WIDTH=","450&amp;START_MAXIMIZED=FALSE&amp;VAR:CALENDAR=US&amp;VAR:SYMBOL=DNKN&amp;VAR:INDEX=0"}</definedName>
    <definedName name="_212__FDSAUDITLINK__" localSheetId="2" hidden="1">{"fdsup://directions/FAT Viewer?action=UPDATE&amp;creator=factset&amp;DYN_ARGS=TRUE&amp;DOC_NAME=FAT:FQL_AUDITING_CLIENT_TEMPLATE.FAT&amp;display_string=Audit&amp;VAR:KEY=UTIFMDWNCX&amp;VAR:QUERY=RkZfU0FMRVMoTFRNLDQwNjMzKQ==&amp;WINDOW=FIRST_POPUP&amp;HEIGHT=450&amp;WIDTH=450&amp;START_MAXIMIZED=","FALSE&amp;VAR:CALENDAR=US&amp;VAR:SYMBOL=EAT&amp;VAR:INDEX=0"}</definedName>
    <definedName name="_212__FDSAUDITLINK__" localSheetId="4" hidden="1">{"fdsup://directions/FAT Viewer?action=UPDATE&amp;creator=factset&amp;DYN_ARGS=TRUE&amp;DOC_NAME=FAT:FQL_AUDITING_CLIENT_TEMPLATE.FAT&amp;display_string=Audit&amp;VAR:KEY=UTIFMDWNCX&amp;VAR:QUERY=RkZfU0FMRVMoTFRNLDQwNjMzKQ==&amp;WINDOW=FIRST_POPUP&amp;HEIGHT=450&amp;WIDTH=450&amp;START_MAXIMIZED=","FALSE&amp;VAR:CALENDAR=US&amp;VAR:SYMBOL=EAT&amp;VAR:INDEX=0"}</definedName>
    <definedName name="_212__FDSAUDITLINK__" localSheetId="3" hidden="1">{"fdsup://directions/FAT Viewer?action=UPDATE&amp;creator=factset&amp;DYN_ARGS=TRUE&amp;DOC_NAME=FAT:FQL_AUDITING_CLIENT_TEMPLATE.FAT&amp;display_string=Audit&amp;VAR:KEY=UTIFMDWNCX&amp;VAR:QUERY=RkZfU0FMRVMoTFRNLDQwNjMzKQ==&amp;WINDOW=FIRST_POPUP&amp;HEIGHT=450&amp;WIDTH=450&amp;START_MAXIMIZED=","FALSE&amp;VAR:CALENDAR=US&amp;VAR:SYMBOL=EAT&amp;VAR:INDEX=0"}</definedName>
    <definedName name="_212__FDSAUDITLINK__" localSheetId="1" hidden="1">{"fdsup://directions/FAT Viewer?action=UPDATE&amp;creator=factset&amp;DYN_ARGS=TRUE&amp;DOC_NAME=FAT:FQL_AUDITING_CLIENT_TEMPLATE.FAT&amp;display_string=Audit&amp;VAR:KEY=UTIFMDWNCX&amp;VAR:QUERY=RkZfU0FMRVMoTFRNLDQwNjMzKQ==&amp;WINDOW=FIRST_POPUP&amp;HEIGHT=450&amp;WIDTH=450&amp;START_MAXIMIZED=","FALSE&amp;VAR:CALENDAR=US&amp;VAR:SYMBOL=EAT&amp;VAR:INDEX=0"}</definedName>
    <definedName name="_212__FDSAUDITLINK__" localSheetId="0" hidden="1">{"fdsup://directions/FAT Viewer?action=UPDATE&amp;creator=factset&amp;DYN_ARGS=TRUE&amp;DOC_NAME=FAT:FQL_AUDITING_CLIENT_TEMPLATE.FAT&amp;display_string=Audit&amp;VAR:KEY=UTIFMDWNCX&amp;VAR:QUERY=RkZfU0FMRVMoTFRNLDQwNjMzKQ==&amp;WINDOW=FIRST_POPUP&amp;HEIGHT=450&amp;WIDTH=450&amp;START_MAXIMIZED=","FALSE&amp;VAR:CALENDAR=US&amp;VAR:SYMBOL=EAT&amp;VAR:INDEX=0"}</definedName>
    <definedName name="_212__FDSAUDITLINK__" hidden="1">{"fdsup://directions/FAT Viewer?action=UPDATE&amp;creator=factset&amp;DYN_ARGS=TRUE&amp;DOC_NAME=FAT:FQL_AUDITING_CLIENT_TEMPLATE.FAT&amp;display_string=Audit&amp;VAR:KEY=UTIFMDWNCX&amp;VAR:QUERY=RkZfU0FMRVMoTFRNLDQwNjMzKQ==&amp;WINDOW=FIRST_POPUP&amp;HEIGHT=450&amp;WIDTH=450&amp;START_MAXIMIZED=","FALSE&amp;VAR:CALENDAR=US&amp;VAR:SYMBOL=EAT&amp;VAR:INDEX=0"}</definedName>
    <definedName name="_213__FDSAUDITLINK__" localSheetId="2" hidden="1">{"fdsup://directions/FAT Viewer?action=UPDATE&amp;creator=factset&amp;DYN_ARGS=TRUE&amp;DOC_NAME=FAT:FQL_AUDITING_CLIENT_TEMPLATE.FAT&amp;display_string=Audit&amp;VAR:KEY=AJKTYLUXAH&amp;VAR:QUERY=RkZfRU5UUlBSX1ZBTF9FQklUREFfT1BFUihDQUwsTk9XKQ==&amp;WINDOW=FIRST_POPUP&amp;HEIGHT=450&amp;WIDTH=","450&amp;START_MAXIMIZED=FALSE&amp;VAR:CALENDAR=US&amp;VAR:SYMBOL=BWLD&amp;VAR:INDEX=0"}</definedName>
    <definedName name="_213__FDSAUDITLINK__" localSheetId="4" hidden="1">{"fdsup://directions/FAT Viewer?action=UPDATE&amp;creator=factset&amp;DYN_ARGS=TRUE&amp;DOC_NAME=FAT:FQL_AUDITING_CLIENT_TEMPLATE.FAT&amp;display_string=Audit&amp;VAR:KEY=AJKTYLUXAH&amp;VAR:QUERY=RkZfRU5UUlBSX1ZBTF9FQklUREFfT1BFUihDQUwsTk9XKQ==&amp;WINDOW=FIRST_POPUP&amp;HEIGHT=450&amp;WIDTH=","450&amp;START_MAXIMIZED=FALSE&amp;VAR:CALENDAR=US&amp;VAR:SYMBOL=BWLD&amp;VAR:INDEX=0"}</definedName>
    <definedName name="_213__FDSAUDITLINK__" localSheetId="3" hidden="1">{"fdsup://directions/FAT Viewer?action=UPDATE&amp;creator=factset&amp;DYN_ARGS=TRUE&amp;DOC_NAME=FAT:FQL_AUDITING_CLIENT_TEMPLATE.FAT&amp;display_string=Audit&amp;VAR:KEY=AJKTYLUXAH&amp;VAR:QUERY=RkZfRU5UUlBSX1ZBTF9FQklUREFfT1BFUihDQUwsTk9XKQ==&amp;WINDOW=FIRST_POPUP&amp;HEIGHT=450&amp;WIDTH=","450&amp;START_MAXIMIZED=FALSE&amp;VAR:CALENDAR=US&amp;VAR:SYMBOL=BWLD&amp;VAR:INDEX=0"}</definedName>
    <definedName name="_213__FDSAUDITLINK__" localSheetId="1" hidden="1">{"fdsup://directions/FAT Viewer?action=UPDATE&amp;creator=factset&amp;DYN_ARGS=TRUE&amp;DOC_NAME=FAT:FQL_AUDITING_CLIENT_TEMPLATE.FAT&amp;display_string=Audit&amp;VAR:KEY=AJKTYLUXAH&amp;VAR:QUERY=RkZfRU5UUlBSX1ZBTF9FQklUREFfT1BFUihDQUwsTk9XKQ==&amp;WINDOW=FIRST_POPUP&amp;HEIGHT=450&amp;WIDTH=","450&amp;START_MAXIMIZED=FALSE&amp;VAR:CALENDAR=US&amp;VAR:SYMBOL=BWLD&amp;VAR:INDEX=0"}</definedName>
    <definedName name="_213__FDSAUDITLINK__" localSheetId="0" hidden="1">{"fdsup://directions/FAT Viewer?action=UPDATE&amp;creator=factset&amp;DYN_ARGS=TRUE&amp;DOC_NAME=FAT:FQL_AUDITING_CLIENT_TEMPLATE.FAT&amp;display_string=Audit&amp;VAR:KEY=AJKTYLUXAH&amp;VAR:QUERY=RkZfRU5UUlBSX1ZBTF9FQklUREFfT1BFUihDQUwsTk9XKQ==&amp;WINDOW=FIRST_POPUP&amp;HEIGHT=450&amp;WIDTH=","450&amp;START_MAXIMIZED=FALSE&amp;VAR:CALENDAR=US&amp;VAR:SYMBOL=BWLD&amp;VAR:INDEX=0"}</definedName>
    <definedName name="_213__FDSAUDITLINK__" hidden="1">{"fdsup://directions/FAT Viewer?action=UPDATE&amp;creator=factset&amp;DYN_ARGS=TRUE&amp;DOC_NAME=FAT:FQL_AUDITING_CLIENT_TEMPLATE.FAT&amp;display_string=Audit&amp;VAR:KEY=AJKTYLUXAH&amp;VAR:QUERY=RkZfRU5UUlBSX1ZBTF9FQklUREFfT1BFUihDQUwsTk9XKQ==&amp;WINDOW=FIRST_POPUP&amp;HEIGHT=450&amp;WIDTH=","450&amp;START_MAXIMIZED=FALSE&amp;VAR:CALENDAR=US&amp;VAR:SYMBOL=BWLD&amp;VAR:INDEX=0"}</definedName>
    <definedName name="_214__FDSAUDITLINK__" localSheetId="2" hidden="1">{"fdsup://directions/FAT Viewer?action=UPDATE&amp;creator=factset&amp;DYN_ARGS=TRUE&amp;DOC_NAME=FAT:FQL_AUDITING_CLIENT_TEMPLATE.FAT&amp;display_string=Audit&amp;VAR:KEY=QVYNWVMPIJ&amp;VAR:QUERY=RkZfRU5UUlBSX1ZBTF9FQklUREFfT1BFUihDQUwsTk9XKQ==&amp;WINDOW=FIRST_POPUP&amp;HEIGHT=450&amp;WIDTH=","450&amp;START_MAXIMIZED=FALSE&amp;VAR:CALENDAR=US&amp;VAR:SYMBOL=DRI&amp;VAR:INDEX=0"}</definedName>
    <definedName name="_214__FDSAUDITLINK__" localSheetId="4" hidden="1">{"fdsup://directions/FAT Viewer?action=UPDATE&amp;creator=factset&amp;DYN_ARGS=TRUE&amp;DOC_NAME=FAT:FQL_AUDITING_CLIENT_TEMPLATE.FAT&amp;display_string=Audit&amp;VAR:KEY=QVYNWVMPIJ&amp;VAR:QUERY=RkZfRU5UUlBSX1ZBTF9FQklUREFfT1BFUihDQUwsTk9XKQ==&amp;WINDOW=FIRST_POPUP&amp;HEIGHT=450&amp;WIDTH=","450&amp;START_MAXIMIZED=FALSE&amp;VAR:CALENDAR=US&amp;VAR:SYMBOL=DRI&amp;VAR:INDEX=0"}</definedName>
    <definedName name="_214__FDSAUDITLINK__" localSheetId="3" hidden="1">{"fdsup://directions/FAT Viewer?action=UPDATE&amp;creator=factset&amp;DYN_ARGS=TRUE&amp;DOC_NAME=FAT:FQL_AUDITING_CLIENT_TEMPLATE.FAT&amp;display_string=Audit&amp;VAR:KEY=QVYNWVMPIJ&amp;VAR:QUERY=RkZfRU5UUlBSX1ZBTF9FQklUREFfT1BFUihDQUwsTk9XKQ==&amp;WINDOW=FIRST_POPUP&amp;HEIGHT=450&amp;WIDTH=","450&amp;START_MAXIMIZED=FALSE&amp;VAR:CALENDAR=US&amp;VAR:SYMBOL=DRI&amp;VAR:INDEX=0"}</definedName>
    <definedName name="_214__FDSAUDITLINK__" localSheetId="1" hidden="1">{"fdsup://directions/FAT Viewer?action=UPDATE&amp;creator=factset&amp;DYN_ARGS=TRUE&amp;DOC_NAME=FAT:FQL_AUDITING_CLIENT_TEMPLATE.FAT&amp;display_string=Audit&amp;VAR:KEY=QVYNWVMPIJ&amp;VAR:QUERY=RkZfRU5UUlBSX1ZBTF9FQklUREFfT1BFUihDQUwsTk9XKQ==&amp;WINDOW=FIRST_POPUP&amp;HEIGHT=450&amp;WIDTH=","450&amp;START_MAXIMIZED=FALSE&amp;VAR:CALENDAR=US&amp;VAR:SYMBOL=DRI&amp;VAR:INDEX=0"}</definedName>
    <definedName name="_214__FDSAUDITLINK__" localSheetId="0" hidden="1">{"fdsup://directions/FAT Viewer?action=UPDATE&amp;creator=factset&amp;DYN_ARGS=TRUE&amp;DOC_NAME=FAT:FQL_AUDITING_CLIENT_TEMPLATE.FAT&amp;display_string=Audit&amp;VAR:KEY=QVYNWVMPIJ&amp;VAR:QUERY=RkZfRU5UUlBSX1ZBTF9FQklUREFfT1BFUihDQUwsTk9XKQ==&amp;WINDOW=FIRST_POPUP&amp;HEIGHT=450&amp;WIDTH=","450&amp;START_MAXIMIZED=FALSE&amp;VAR:CALENDAR=US&amp;VAR:SYMBOL=DRI&amp;VAR:INDEX=0"}</definedName>
    <definedName name="_214__FDSAUDITLINK__" hidden="1">{"fdsup://directions/FAT Viewer?action=UPDATE&amp;creator=factset&amp;DYN_ARGS=TRUE&amp;DOC_NAME=FAT:FQL_AUDITING_CLIENT_TEMPLATE.FAT&amp;display_string=Audit&amp;VAR:KEY=QVYNWVMPIJ&amp;VAR:QUERY=RkZfRU5UUlBSX1ZBTF9FQklUREFfT1BFUihDQUwsTk9XKQ==&amp;WINDOW=FIRST_POPUP&amp;HEIGHT=450&amp;WIDTH=","450&amp;START_MAXIMIZED=FALSE&amp;VAR:CALENDAR=US&amp;VAR:SYMBOL=DRI&amp;VAR:INDEX=0"}</definedName>
    <definedName name="_215__FDSAUDITLINK__" localSheetId="2" hidden="1">{"fdsup://directions/FAT Viewer?action=UPDATE&amp;creator=factset&amp;DYN_ARGS=TRUE&amp;DOC_NAME=FAT:FQL_AUDITING_CLIENT_TEMPLATE.FAT&amp;display_string=Audit&amp;VAR:KEY=KVYPMPGHCN&amp;VAR:QUERY=RkZfU0FMRVMoTFRNLDQwNjMzKQ==&amp;WINDOW=FIRST_POPUP&amp;HEIGHT=450&amp;WIDTH=450&amp;START_MAXIMIZED=","FALSE&amp;VAR:CALENDAR=US&amp;VAR:SYMBOL=TAST&amp;VAR:INDEX=0"}</definedName>
    <definedName name="_215__FDSAUDITLINK__" localSheetId="4" hidden="1">{"fdsup://directions/FAT Viewer?action=UPDATE&amp;creator=factset&amp;DYN_ARGS=TRUE&amp;DOC_NAME=FAT:FQL_AUDITING_CLIENT_TEMPLATE.FAT&amp;display_string=Audit&amp;VAR:KEY=KVYPMPGHCN&amp;VAR:QUERY=RkZfU0FMRVMoTFRNLDQwNjMzKQ==&amp;WINDOW=FIRST_POPUP&amp;HEIGHT=450&amp;WIDTH=450&amp;START_MAXIMIZED=","FALSE&amp;VAR:CALENDAR=US&amp;VAR:SYMBOL=TAST&amp;VAR:INDEX=0"}</definedName>
    <definedName name="_215__FDSAUDITLINK__" localSheetId="3" hidden="1">{"fdsup://directions/FAT Viewer?action=UPDATE&amp;creator=factset&amp;DYN_ARGS=TRUE&amp;DOC_NAME=FAT:FQL_AUDITING_CLIENT_TEMPLATE.FAT&amp;display_string=Audit&amp;VAR:KEY=KVYPMPGHCN&amp;VAR:QUERY=RkZfU0FMRVMoTFRNLDQwNjMzKQ==&amp;WINDOW=FIRST_POPUP&amp;HEIGHT=450&amp;WIDTH=450&amp;START_MAXIMIZED=","FALSE&amp;VAR:CALENDAR=US&amp;VAR:SYMBOL=TAST&amp;VAR:INDEX=0"}</definedName>
    <definedName name="_215__FDSAUDITLINK__" localSheetId="1" hidden="1">{"fdsup://directions/FAT Viewer?action=UPDATE&amp;creator=factset&amp;DYN_ARGS=TRUE&amp;DOC_NAME=FAT:FQL_AUDITING_CLIENT_TEMPLATE.FAT&amp;display_string=Audit&amp;VAR:KEY=KVYPMPGHCN&amp;VAR:QUERY=RkZfU0FMRVMoTFRNLDQwNjMzKQ==&amp;WINDOW=FIRST_POPUP&amp;HEIGHT=450&amp;WIDTH=450&amp;START_MAXIMIZED=","FALSE&amp;VAR:CALENDAR=US&amp;VAR:SYMBOL=TAST&amp;VAR:INDEX=0"}</definedName>
    <definedName name="_215__FDSAUDITLINK__" localSheetId="0" hidden="1">{"fdsup://directions/FAT Viewer?action=UPDATE&amp;creator=factset&amp;DYN_ARGS=TRUE&amp;DOC_NAME=FAT:FQL_AUDITING_CLIENT_TEMPLATE.FAT&amp;display_string=Audit&amp;VAR:KEY=KVYPMPGHCN&amp;VAR:QUERY=RkZfU0FMRVMoTFRNLDQwNjMzKQ==&amp;WINDOW=FIRST_POPUP&amp;HEIGHT=450&amp;WIDTH=450&amp;START_MAXIMIZED=","FALSE&amp;VAR:CALENDAR=US&amp;VAR:SYMBOL=TAST&amp;VAR:INDEX=0"}</definedName>
    <definedName name="_215__FDSAUDITLINK__" hidden="1">{"fdsup://directions/FAT Viewer?action=UPDATE&amp;creator=factset&amp;DYN_ARGS=TRUE&amp;DOC_NAME=FAT:FQL_AUDITING_CLIENT_TEMPLATE.FAT&amp;display_string=Audit&amp;VAR:KEY=KVYPMPGHCN&amp;VAR:QUERY=RkZfU0FMRVMoTFRNLDQwNjMzKQ==&amp;WINDOW=FIRST_POPUP&amp;HEIGHT=450&amp;WIDTH=450&amp;START_MAXIMIZED=","FALSE&amp;VAR:CALENDAR=US&amp;VAR:SYMBOL=TAST&amp;VAR:INDEX=0"}</definedName>
    <definedName name="_216__FDSAUDITLINK__" localSheetId="2" hidden="1">{"fdsup://directions/FAT Viewer?action=UPDATE&amp;creator=factset&amp;DYN_ARGS=TRUE&amp;DOC_NAME=FAT:FQL_AUDITING_CLIENT_TEMPLATE.FAT&amp;display_string=Audit&amp;VAR:KEY=VAVOPOFQLW&amp;VAR:QUERY=RkZfRU5UUlBSX1ZBTF9FQklUREFfT1BFUihBTk4sNDA1NDMp&amp;WINDOW=FIRST_POPUP&amp;HEIGHT=450&amp;WIDTH=","450&amp;START_MAXIMIZED=FALSE&amp;VAR:CALENDAR=US&amp;VAR:SYMBOL=BWLD&amp;VAR:INDEX=0"}</definedName>
    <definedName name="_216__FDSAUDITLINK__" localSheetId="4" hidden="1">{"fdsup://directions/FAT Viewer?action=UPDATE&amp;creator=factset&amp;DYN_ARGS=TRUE&amp;DOC_NAME=FAT:FQL_AUDITING_CLIENT_TEMPLATE.FAT&amp;display_string=Audit&amp;VAR:KEY=VAVOPOFQLW&amp;VAR:QUERY=RkZfRU5UUlBSX1ZBTF9FQklUREFfT1BFUihBTk4sNDA1NDMp&amp;WINDOW=FIRST_POPUP&amp;HEIGHT=450&amp;WIDTH=","450&amp;START_MAXIMIZED=FALSE&amp;VAR:CALENDAR=US&amp;VAR:SYMBOL=BWLD&amp;VAR:INDEX=0"}</definedName>
    <definedName name="_216__FDSAUDITLINK__" localSheetId="3" hidden="1">{"fdsup://directions/FAT Viewer?action=UPDATE&amp;creator=factset&amp;DYN_ARGS=TRUE&amp;DOC_NAME=FAT:FQL_AUDITING_CLIENT_TEMPLATE.FAT&amp;display_string=Audit&amp;VAR:KEY=VAVOPOFQLW&amp;VAR:QUERY=RkZfRU5UUlBSX1ZBTF9FQklUREFfT1BFUihBTk4sNDA1NDMp&amp;WINDOW=FIRST_POPUP&amp;HEIGHT=450&amp;WIDTH=","450&amp;START_MAXIMIZED=FALSE&amp;VAR:CALENDAR=US&amp;VAR:SYMBOL=BWLD&amp;VAR:INDEX=0"}</definedName>
    <definedName name="_216__FDSAUDITLINK__" localSheetId="1" hidden="1">{"fdsup://directions/FAT Viewer?action=UPDATE&amp;creator=factset&amp;DYN_ARGS=TRUE&amp;DOC_NAME=FAT:FQL_AUDITING_CLIENT_TEMPLATE.FAT&amp;display_string=Audit&amp;VAR:KEY=VAVOPOFQLW&amp;VAR:QUERY=RkZfRU5UUlBSX1ZBTF9FQklUREFfT1BFUihBTk4sNDA1NDMp&amp;WINDOW=FIRST_POPUP&amp;HEIGHT=450&amp;WIDTH=","450&amp;START_MAXIMIZED=FALSE&amp;VAR:CALENDAR=US&amp;VAR:SYMBOL=BWLD&amp;VAR:INDEX=0"}</definedName>
    <definedName name="_216__FDSAUDITLINK__" localSheetId="0" hidden="1">{"fdsup://directions/FAT Viewer?action=UPDATE&amp;creator=factset&amp;DYN_ARGS=TRUE&amp;DOC_NAME=FAT:FQL_AUDITING_CLIENT_TEMPLATE.FAT&amp;display_string=Audit&amp;VAR:KEY=VAVOPOFQLW&amp;VAR:QUERY=RkZfRU5UUlBSX1ZBTF9FQklUREFfT1BFUihBTk4sNDA1NDMp&amp;WINDOW=FIRST_POPUP&amp;HEIGHT=450&amp;WIDTH=","450&amp;START_MAXIMIZED=FALSE&amp;VAR:CALENDAR=US&amp;VAR:SYMBOL=BWLD&amp;VAR:INDEX=0"}</definedName>
    <definedName name="_216__FDSAUDITLINK__" hidden="1">{"fdsup://directions/FAT Viewer?action=UPDATE&amp;creator=factset&amp;DYN_ARGS=TRUE&amp;DOC_NAME=FAT:FQL_AUDITING_CLIENT_TEMPLATE.FAT&amp;display_string=Audit&amp;VAR:KEY=VAVOPOFQLW&amp;VAR:QUERY=RkZfRU5UUlBSX1ZBTF9FQklUREFfT1BFUihBTk4sNDA1NDMp&amp;WINDOW=FIRST_POPUP&amp;HEIGHT=450&amp;WIDTH=","450&amp;START_MAXIMIZED=FALSE&amp;VAR:CALENDAR=US&amp;VAR:SYMBOL=BWLD&amp;VAR:INDEX=0"}</definedName>
    <definedName name="_217__FDSAUDITLINK__" localSheetId="2" hidden="1">{"fdsup://directions/FAT Viewer?action=UPDATE&amp;creator=factset&amp;DYN_ARGS=TRUE&amp;DOC_NAME=FAT:FQL_AUDITING_CLIENT_TEMPLATE.FAT&amp;display_string=Audit&amp;VAR:KEY=MXYLODWJEV&amp;VAR:QUERY=RkZfRU5UUlBSX1ZBTF9FQklUREFfT1BFUihDQUwsTk9XKQ==&amp;WINDOW=FIRST_POPUP&amp;HEIGHT=450&amp;WIDTH=","450&amp;START_MAXIMIZED=FALSE&amp;VAR:CALENDAR=US&amp;VAR:SYMBOL=BBRG&amp;VAR:INDEX=0"}</definedName>
    <definedName name="_217__FDSAUDITLINK__" localSheetId="4" hidden="1">{"fdsup://directions/FAT Viewer?action=UPDATE&amp;creator=factset&amp;DYN_ARGS=TRUE&amp;DOC_NAME=FAT:FQL_AUDITING_CLIENT_TEMPLATE.FAT&amp;display_string=Audit&amp;VAR:KEY=MXYLODWJEV&amp;VAR:QUERY=RkZfRU5UUlBSX1ZBTF9FQklUREFfT1BFUihDQUwsTk9XKQ==&amp;WINDOW=FIRST_POPUP&amp;HEIGHT=450&amp;WIDTH=","450&amp;START_MAXIMIZED=FALSE&amp;VAR:CALENDAR=US&amp;VAR:SYMBOL=BBRG&amp;VAR:INDEX=0"}</definedName>
    <definedName name="_217__FDSAUDITLINK__" localSheetId="3" hidden="1">{"fdsup://directions/FAT Viewer?action=UPDATE&amp;creator=factset&amp;DYN_ARGS=TRUE&amp;DOC_NAME=FAT:FQL_AUDITING_CLIENT_TEMPLATE.FAT&amp;display_string=Audit&amp;VAR:KEY=MXYLODWJEV&amp;VAR:QUERY=RkZfRU5UUlBSX1ZBTF9FQklUREFfT1BFUihDQUwsTk9XKQ==&amp;WINDOW=FIRST_POPUP&amp;HEIGHT=450&amp;WIDTH=","450&amp;START_MAXIMIZED=FALSE&amp;VAR:CALENDAR=US&amp;VAR:SYMBOL=BBRG&amp;VAR:INDEX=0"}</definedName>
    <definedName name="_217__FDSAUDITLINK__" localSheetId="1" hidden="1">{"fdsup://directions/FAT Viewer?action=UPDATE&amp;creator=factset&amp;DYN_ARGS=TRUE&amp;DOC_NAME=FAT:FQL_AUDITING_CLIENT_TEMPLATE.FAT&amp;display_string=Audit&amp;VAR:KEY=MXYLODWJEV&amp;VAR:QUERY=RkZfRU5UUlBSX1ZBTF9FQklUREFfT1BFUihDQUwsTk9XKQ==&amp;WINDOW=FIRST_POPUP&amp;HEIGHT=450&amp;WIDTH=","450&amp;START_MAXIMIZED=FALSE&amp;VAR:CALENDAR=US&amp;VAR:SYMBOL=BBRG&amp;VAR:INDEX=0"}</definedName>
    <definedName name="_217__FDSAUDITLINK__" localSheetId="0" hidden="1">{"fdsup://directions/FAT Viewer?action=UPDATE&amp;creator=factset&amp;DYN_ARGS=TRUE&amp;DOC_NAME=FAT:FQL_AUDITING_CLIENT_TEMPLATE.FAT&amp;display_string=Audit&amp;VAR:KEY=MXYLODWJEV&amp;VAR:QUERY=RkZfRU5UUlBSX1ZBTF9FQklUREFfT1BFUihDQUwsTk9XKQ==&amp;WINDOW=FIRST_POPUP&amp;HEIGHT=450&amp;WIDTH=","450&amp;START_MAXIMIZED=FALSE&amp;VAR:CALENDAR=US&amp;VAR:SYMBOL=BBRG&amp;VAR:INDEX=0"}</definedName>
    <definedName name="_217__FDSAUDITLINK__" hidden="1">{"fdsup://directions/FAT Viewer?action=UPDATE&amp;creator=factset&amp;DYN_ARGS=TRUE&amp;DOC_NAME=FAT:FQL_AUDITING_CLIENT_TEMPLATE.FAT&amp;display_string=Audit&amp;VAR:KEY=MXYLODWJEV&amp;VAR:QUERY=RkZfRU5UUlBSX1ZBTF9FQklUREFfT1BFUihDQUwsTk9XKQ==&amp;WINDOW=FIRST_POPUP&amp;HEIGHT=450&amp;WIDTH=","450&amp;START_MAXIMIZED=FALSE&amp;VAR:CALENDAR=US&amp;VAR:SYMBOL=BBRG&amp;VAR:INDEX=0"}</definedName>
    <definedName name="_21ktp.KtWM_7_1">1</definedName>
    <definedName name="_22__123Graph_XCHART_9" localSheetId="2" hidden="1">#REF!</definedName>
    <definedName name="_22__123Graph_XCHART_9" localSheetId="4" hidden="1">#REF!</definedName>
    <definedName name="_22__123Graph_XCHART_9" localSheetId="3" hidden="1">#REF!</definedName>
    <definedName name="_22__123Graph_XCHART_9" localSheetId="1" hidden="1">#REF!</definedName>
    <definedName name="_22__123Graph_XCHART_9" localSheetId="0" hidden="1">#REF!</definedName>
    <definedName name="_22__123Graph_XCHART_9" hidden="1">#REF!</definedName>
    <definedName name="_22__FDSAUDITLINK__" localSheetId="2" hidden="1">{"fdsup://directions/FAT Viewer?action=UPDATE&amp;creator=factset&amp;DYN_ARGS=TRUE&amp;DOC_NAME=FAT:FQL_AUDITING_CLIENT_TEMPLATE.FAT&amp;display_string=Audit&amp;VAR:KEY=ONYFYLGJOH&amp;VAR:QUERY=RkZfU0FMRVMoTFRNLDQwNjMzKQ==&amp;WINDOW=FIRST_POPUP&amp;HEIGHT=450&amp;WIDTH=450&amp;START_MAXIMIZED=","FALSE&amp;VAR:CALENDAR=US&amp;VAR:SYMBOL=YUM&amp;VAR:INDEX=0"}</definedName>
    <definedName name="_22__FDSAUDITLINK__" localSheetId="4" hidden="1">{"fdsup://directions/FAT Viewer?action=UPDATE&amp;creator=factset&amp;DYN_ARGS=TRUE&amp;DOC_NAME=FAT:FQL_AUDITING_CLIENT_TEMPLATE.FAT&amp;display_string=Audit&amp;VAR:KEY=ONYFYLGJOH&amp;VAR:QUERY=RkZfU0FMRVMoTFRNLDQwNjMzKQ==&amp;WINDOW=FIRST_POPUP&amp;HEIGHT=450&amp;WIDTH=450&amp;START_MAXIMIZED=","FALSE&amp;VAR:CALENDAR=US&amp;VAR:SYMBOL=YUM&amp;VAR:INDEX=0"}</definedName>
    <definedName name="_22__FDSAUDITLINK__" localSheetId="3" hidden="1">{"fdsup://directions/FAT Viewer?action=UPDATE&amp;creator=factset&amp;DYN_ARGS=TRUE&amp;DOC_NAME=FAT:FQL_AUDITING_CLIENT_TEMPLATE.FAT&amp;display_string=Audit&amp;VAR:KEY=ONYFYLGJOH&amp;VAR:QUERY=RkZfU0FMRVMoTFRNLDQwNjMzKQ==&amp;WINDOW=FIRST_POPUP&amp;HEIGHT=450&amp;WIDTH=450&amp;START_MAXIMIZED=","FALSE&amp;VAR:CALENDAR=US&amp;VAR:SYMBOL=YUM&amp;VAR:INDEX=0"}</definedName>
    <definedName name="_22__FDSAUDITLINK__" localSheetId="1" hidden="1">{"fdsup://directions/FAT Viewer?action=UPDATE&amp;creator=factset&amp;DYN_ARGS=TRUE&amp;DOC_NAME=FAT:FQL_AUDITING_CLIENT_TEMPLATE.FAT&amp;display_string=Audit&amp;VAR:KEY=ONYFYLGJOH&amp;VAR:QUERY=RkZfU0FMRVMoTFRNLDQwNjMzKQ==&amp;WINDOW=FIRST_POPUP&amp;HEIGHT=450&amp;WIDTH=450&amp;START_MAXIMIZED=","FALSE&amp;VAR:CALENDAR=US&amp;VAR:SYMBOL=YUM&amp;VAR:INDEX=0"}</definedName>
    <definedName name="_22__FDSAUDITLINK__" localSheetId="0" hidden="1">{"fdsup://directions/FAT Viewer?action=UPDATE&amp;creator=factset&amp;DYN_ARGS=TRUE&amp;DOC_NAME=FAT:FQL_AUDITING_CLIENT_TEMPLATE.FAT&amp;display_string=Audit&amp;VAR:KEY=ONYFYLGJOH&amp;VAR:QUERY=RkZfU0FMRVMoTFRNLDQwNjMzKQ==&amp;WINDOW=FIRST_POPUP&amp;HEIGHT=450&amp;WIDTH=450&amp;START_MAXIMIZED=","FALSE&amp;VAR:CALENDAR=US&amp;VAR:SYMBOL=YUM&amp;VAR:INDEX=0"}</definedName>
    <definedName name="_22__FDSAUDITLINK__" hidden="1">{"fdsup://directions/FAT Viewer?action=UPDATE&amp;creator=factset&amp;DYN_ARGS=TRUE&amp;DOC_NAME=FAT:FQL_AUDITING_CLIENT_TEMPLATE.FAT&amp;display_string=Audit&amp;VAR:KEY=ONYFYLGJOH&amp;VAR:QUERY=RkZfU0FMRVMoTFRNLDQwNjMzKQ==&amp;WINDOW=FIRST_POPUP&amp;HEIGHT=450&amp;WIDTH=450&amp;START_MAXIMIZED=","FALSE&amp;VAR:CALENDAR=US&amp;VAR:SYMBOL=YUM&amp;VAR:INDEX=0"}</definedName>
    <definedName name="_22_Chart" hidden="1">#REF!</definedName>
    <definedName name="_22ktp.KtWM_8_1">1</definedName>
    <definedName name="_23__FDSAUDITLINK__" localSheetId="2" hidden="1">{"fdsup://directions/FAT Viewer?action=UPDATE&amp;creator=factset&amp;DYN_ARGS=TRUE&amp;DOC_NAME=FAT:FQL_AUDITING_CLIENT_TEMPLATE.FAT&amp;display_string=Audit&amp;VAR:KEY=WHWDKXQNOL&amp;VAR:QUERY=RkZfU0FMRVMoTFRNLDQwNjMzKQ==&amp;WINDOW=FIRST_POPUP&amp;HEIGHT=450&amp;WIDTH=450&amp;START_MAXIMIZED=","FALSE&amp;VAR:CALENDAR=US&amp;VAR:SYMBOL=PNRA&amp;VAR:INDEX=0"}</definedName>
    <definedName name="_23__FDSAUDITLINK__" localSheetId="4" hidden="1">{"fdsup://directions/FAT Viewer?action=UPDATE&amp;creator=factset&amp;DYN_ARGS=TRUE&amp;DOC_NAME=FAT:FQL_AUDITING_CLIENT_TEMPLATE.FAT&amp;display_string=Audit&amp;VAR:KEY=WHWDKXQNOL&amp;VAR:QUERY=RkZfU0FMRVMoTFRNLDQwNjMzKQ==&amp;WINDOW=FIRST_POPUP&amp;HEIGHT=450&amp;WIDTH=450&amp;START_MAXIMIZED=","FALSE&amp;VAR:CALENDAR=US&amp;VAR:SYMBOL=PNRA&amp;VAR:INDEX=0"}</definedName>
    <definedName name="_23__FDSAUDITLINK__" localSheetId="3" hidden="1">{"fdsup://directions/FAT Viewer?action=UPDATE&amp;creator=factset&amp;DYN_ARGS=TRUE&amp;DOC_NAME=FAT:FQL_AUDITING_CLIENT_TEMPLATE.FAT&amp;display_string=Audit&amp;VAR:KEY=WHWDKXQNOL&amp;VAR:QUERY=RkZfU0FMRVMoTFRNLDQwNjMzKQ==&amp;WINDOW=FIRST_POPUP&amp;HEIGHT=450&amp;WIDTH=450&amp;START_MAXIMIZED=","FALSE&amp;VAR:CALENDAR=US&amp;VAR:SYMBOL=PNRA&amp;VAR:INDEX=0"}</definedName>
    <definedName name="_23__FDSAUDITLINK__" localSheetId="1" hidden="1">{"fdsup://directions/FAT Viewer?action=UPDATE&amp;creator=factset&amp;DYN_ARGS=TRUE&amp;DOC_NAME=FAT:FQL_AUDITING_CLIENT_TEMPLATE.FAT&amp;display_string=Audit&amp;VAR:KEY=WHWDKXQNOL&amp;VAR:QUERY=RkZfU0FMRVMoTFRNLDQwNjMzKQ==&amp;WINDOW=FIRST_POPUP&amp;HEIGHT=450&amp;WIDTH=450&amp;START_MAXIMIZED=","FALSE&amp;VAR:CALENDAR=US&amp;VAR:SYMBOL=PNRA&amp;VAR:INDEX=0"}</definedName>
    <definedName name="_23__FDSAUDITLINK__" localSheetId="0" hidden="1">{"fdsup://directions/FAT Viewer?action=UPDATE&amp;creator=factset&amp;DYN_ARGS=TRUE&amp;DOC_NAME=FAT:FQL_AUDITING_CLIENT_TEMPLATE.FAT&amp;display_string=Audit&amp;VAR:KEY=WHWDKXQNOL&amp;VAR:QUERY=RkZfU0FMRVMoTFRNLDQwNjMzKQ==&amp;WINDOW=FIRST_POPUP&amp;HEIGHT=450&amp;WIDTH=450&amp;START_MAXIMIZED=","FALSE&amp;VAR:CALENDAR=US&amp;VAR:SYMBOL=PNRA&amp;VAR:INDEX=0"}</definedName>
    <definedName name="_23__FDSAUDITLINK__" hidden="1">{"fdsup://directions/FAT Viewer?action=UPDATE&amp;creator=factset&amp;DYN_ARGS=TRUE&amp;DOC_NAME=FAT:FQL_AUDITING_CLIENT_TEMPLATE.FAT&amp;display_string=Audit&amp;VAR:KEY=WHWDKXQNOL&amp;VAR:QUERY=RkZfU0FMRVMoTFRNLDQwNjMzKQ==&amp;WINDOW=FIRST_POPUP&amp;HEIGHT=450&amp;WIDTH=450&amp;START_MAXIMIZED=","FALSE&amp;VAR:CALENDAR=US&amp;VAR:SYMBOL=PNRA&amp;VAR:INDEX=0"}</definedName>
    <definedName name="_23ktp.KtWM_9_1">1</definedName>
    <definedName name="_24__123Graph_DCHART_9" localSheetId="2" hidden="1">#REF!</definedName>
    <definedName name="_24__123Graph_DCHART_9" localSheetId="4" hidden="1">#REF!</definedName>
    <definedName name="_24__123Graph_DCHART_9" localSheetId="3" hidden="1">#REF!</definedName>
    <definedName name="_24__123Graph_DCHART_9" localSheetId="1" hidden="1">#REF!</definedName>
    <definedName name="_24__123Graph_DCHART_9" localSheetId="0" hidden="1">#REF!</definedName>
    <definedName name="_24__123Graph_DCHART_9" hidden="1">#REF!</definedName>
    <definedName name="_24__FDSAUDITLINK__" localSheetId="2" hidden="1">{"fdsup://directions/FAT Viewer?action=UPDATE&amp;creator=factset&amp;DYN_ARGS=TRUE&amp;DOC_NAME=FAT:FQL_AUDITING_CLIENT_TEMPLATE.FAT&amp;display_string=Audit&amp;VAR:KEY=URIPCFCBKB&amp;VAR:QUERY=RkZfU0FMRVMoTFRNLDQwNjMzKQ==&amp;WINDOW=FIRST_POPUP&amp;HEIGHT=450&amp;WIDTH=450&amp;START_MAXIMIZED=","FALSE&amp;VAR:CALENDAR=US&amp;VAR:SYMBOL=MCD&amp;VAR:INDEX=0"}</definedName>
    <definedName name="_24__FDSAUDITLINK__" localSheetId="4" hidden="1">{"fdsup://directions/FAT Viewer?action=UPDATE&amp;creator=factset&amp;DYN_ARGS=TRUE&amp;DOC_NAME=FAT:FQL_AUDITING_CLIENT_TEMPLATE.FAT&amp;display_string=Audit&amp;VAR:KEY=URIPCFCBKB&amp;VAR:QUERY=RkZfU0FMRVMoTFRNLDQwNjMzKQ==&amp;WINDOW=FIRST_POPUP&amp;HEIGHT=450&amp;WIDTH=450&amp;START_MAXIMIZED=","FALSE&amp;VAR:CALENDAR=US&amp;VAR:SYMBOL=MCD&amp;VAR:INDEX=0"}</definedName>
    <definedName name="_24__FDSAUDITLINK__" localSheetId="3" hidden="1">{"fdsup://directions/FAT Viewer?action=UPDATE&amp;creator=factset&amp;DYN_ARGS=TRUE&amp;DOC_NAME=FAT:FQL_AUDITING_CLIENT_TEMPLATE.FAT&amp;display_string=Audit&amp;VAR:KEY=URIPCFCBKB&amp;VAR:QUERY=RkZfU0FMRVMoTFRNLDQwNjMzKQ==&amp;WINDOW=FIRST_POPUP&amp;HEIGHT=450&amp;WIDTH=450&amp;START_MAXIMIZED=","FALSE&amp;VAR:CALENDAR=US&amp;VAR:SYMBOL=MCD&amp;VAR:INDEX=0"}</definedName>
    <definedName name="_24__FDSAUDITLINK__" localSheetId="1" hidden="1">{"fdsup://directions/FAT Viewer?action=UPDATE&amp;creator=factset&amp;DYN_ARGS=TRUE&amp;DOC_NAME=FAT:FQL_AUDITING_CLIENT_TEMPLATE.FAT&amp;display_string=Audit&amp;VAR:KEY=URIPCFCBKB&amp;VAR:QUERY=RkZfU0FMRVMoTFRNLDQwNjMzKQ==&amp;WINDOW=FIRST_POPUP&amp;HEIGHT=450&amp;WIDTH=450&amp;START_MAXIMIZED=","FALSE&amp;VAR:CALENDAR=US&amp;VAR:SYMBOL=MCD&amp;VAR:INDEX=0"}</definedName>
    <definedName name="_24__FDSAUDITLINK__" localSheetId="0" hidden="1">{"fdsup://directions/FAT Viewer?action=UPDATE&amp;creator=factset&amp;DYN_ARGS=TRUE&amp;DOC_NAME=FAT:FQL_AUDITING_CLIENT_TEMPLATE.FAT&amp;display_string=Audit&amp;VAR:KEY=URIPCFCBKB&amp;VAR:QUERY=RkZfU0FMRVMoTFRNLDQwNjMzKQ==&amp;WINDOW=FIRST_POPUP&amp;HEIGHT=450&amp;WIDTH=450&amp;START_MAXIMIZED=","FALSE&amp;VAR:CALENDAR=US&amp;VAR:SYMBOL=MCD&amp;VAR:INDEX=0"}</definedName>
    <definedName name="_24__FDSAUDITLINK__" hidden="1">{"fdsup://directions/FAT Viewer?action=UPDATE&amp;creator=factset&amp;DYN_ARGS=TRUE&amp;DOC_NAME=FAT:FQL_AUDITING_CLIENT_TEMPLATE.FAT&amp;display_string=Audit&amp;VAR:KEY=URIPCFCBKB&amp;VAR:QUERY=RkZfU0FMRVMoTFRNLDQwNjMzKQ==&amp;WINDOW=FIRST_POPUP&amp;HEIGHT=450&amp;WIDTH=450&amp;START_MAXIMIZED=","FALSE&amp;VAR:CALENDAR=US&amp;VAR:SYMBOL=MCD&amp;VAR:INDEX=0"}</definedName>
    <definedName name="_24prm.DlugoscRoku_10_1">12</definedName>
    <definedName name="_25__123Graph_ECHART_3" hidden="1">#REF!</definedName>
    <definedName name="_25__FDSAUDITLINK__" localSheetId="2" hidden="1">{"fdsup://directions/FAT Viewer?action=UPDATE&amp;creator=factset&amp;DYN_ARGS=TRUE&amp;DOC_NAME=FAT:FQL_AUDITING_CLIENT_TEMPLATE.FAT&amp;display_string=Audit&amp;VAR:KEY=GNGNOTQLCR&amp;VAR:QUERY=RkZfU0FMRVMoTFRNLDQwOTk5KQ==&amp;WINDOW=FIRST_POPUP&amp;HEIGHT=450&amp;WIDTH=450&amp;START_MAXIMIZED=","FALSE&amp;VAR:CALENDAR=US&amp;VAR:SYMBOL=EAT&amp;VAR:INDEX=0"}</definedName>
    <definedName name="_25__FDSAUDITLINK__" localSheetId="4" hidden="1">{"fdsup://directions/FAT Viewer?action=UPDATE&amp;creator=factset&amp;DYN_ARGS=TRUE&amp;DOC_NAME=FAT:FQL_AUDITING_CLIENT_TEMPLATE.FAT&amp;display_string=Audit&amp;VAR:KEY=GNGNOTQLCR&amp;VAR:QUERY=RkZfU0FMRVMoTFRNLDQwOTk5KQ==&amp;WINDOW=FIRST_POPUP&amp;HEIGHT=450&amp;WIDTH=450&amp;START_MAXIMIZED=","FALSE&amp;VAR:CALENDAR=US&amp;VAR:SYMBOL=EAT&amp;VAR:INDEX=0"}</definedName>
    <definedName name="_25__FDSAUDITLINK__" localSheetId="3" hidden="1">{"fdsup://directions/FAT Viewer?action=UPDATE&amp;creator=factset&amp;DYN_ARGS=TRUE&amp;DOC_NAME=FAT:FQL_AUDITING_CLIENT_TEMPLATE.FAT&amp;display_string=Audit&amp;VAR:KEY=GNGNOTQLCR&amp;VAR:QUERY=RkZfU0FMRVMoTFRNLDQwOTk5KQ==&amp;WINDOW=FIRST_POPUP&amp;HEIGHT=450&amp;WIDTH=450&amp;START_MAXIMIZED=","FALSE&amp;VAR:CALENDAR=US&amp;VAR:SYMBOL=EAT&amp;VAR:INDEX=0"}</definedName>
    <definedName name="_25__FDSAUDITLINK__" localSheetId="1" hidden="1">{"fdsup://directions/FAT Viewer?action=UPDATE&amp;creator=factset&amp;DYN_ARGS=TRUE&amp;DOC_NAME=FAT:FQL_AUDITING_CLIENT_TEMPLATE.FAT&amp;display_string=Audit&amp;VAR:KEY=GNGNOTQLCR&amp;VAR:QUERY=RkZfU0FMRVMoTFRNLDQwOTk5KQ==&amp;WINDOW=FIRST_POPUP&amp;HEIGHT=450&amp;WIDTH=450&amp;START_MAXIMIZED=","FALSE&amp;VAR:CALENDAR=US&amp;VAR:SYMBOL=EAT&amp;VAR:INDEX=0"}</definedName>
    <definedName name="_25__FDSAUDITLINK__" localSheetId="0" hidden="1">{"fdsup://directions/FAT Viewer?action=UPDATE&amp;creator=factset&amp;DYN_ARGS=TRUE&amp;DOC_NAME=FAT:FQL_AUDITING_CLIENT_TEMPLATE.FAT&amp;display_string=Audit&amp;VAR:KEY=GNGNOTQLCR&amp;VAR:QUERY=RkZfU0FMRVMoTFRNLDQwOTk5KQ==&amp;WINDOW=FIRST_POPUP&amp;HEIGHT=450&amp;WIDTH=450&amp;START_MAXIMIZED=","FALSE&amp;VAR:CALENDAR=US&amp;VAR:SYMBOL=EAT&amp;VAR:INDEX=0"}</definedName>
    <definedName name="_25__FDSAUDITLINK__" hidden="1">{"fdsup://directions/FAT Viewer?action=UPDATE&amp;creator=factset&amp;DYN_ARGS=TRUE&amp;DOC_NAME=FAT:FQL_AUDITING_CLIENT_TEMPLATE.FAT&amp;display_string=Audit&amp;VAR:KEY=GNGNOTQLCR&amp;VAR:QUERY=RkZfU0FMRVMoTFRNLDQwOTk5KQ==&amp;WINDOW=FIRST_POPUP&amp;HEIGHT=450&amp;WIDTH=450&amp;START_MAXIMIZED=","FALSE&amp;VAR:CALENDAR=US&amp;VAR:SYMBOL=EAT&amp;VAR:INDEX=0"}</definedName>
    <definedName name="_25prm.DlugoscRoku_11_1">12</definedName>
    <definedName name="_26__123Graph_XCHART_1" hidden="1">#REF!</definedName>
    <definedName name="_26__FDSAUDITLINK__" localSheetId="2" hidden="1">{"fdsup://directions/FAT Viewer?action=UPDATE&amp;creator=factset&amp;DYN_ARGS=TRUE&amp;DOC_NAME=FAT:FQL_AUDITING_CLIENT_TEMPLATE.FAT&amp;display_string=Audit&amp;VAR:KEY=YFIPQTWPCF&amp;VAR:QUERY=RkZfU0FMRVMoTFRNLDQwOTk5KQ==&amp;WINDOW=FIRST_POPUP&amp;HEIGHT=450&amp;WIDTH=450&amp;START_MAXIMIZED=","FALSE&amp;VAR:CALENDAR=US&amp;VAR:SYMBOL=BWLD&amp;VAR:INDEX=0"}</definedName>
    <definedName name="_26__FDSAUDITLINK__" localSheetId="4" hidden="1">{"fdsup://directions/FAT Viewer?action=UPDATE&amp;creator=factset&amp;DYN_ARGS=TRUE&amp;DOC_NAME=FAT:FQL_AUDITING_CLIENT_TEMPLATE.FAT&amp;display_string=Audit&amp;VAR:KEY=YFIPQTWPCF&amp;VAR:QUERY=RkZfU0FMRVMoTFRNLDQwOTk5KQ==&amp;WINDOW=FIRST_POPUP&amp;HEIGHT=450&amp;WIDTH=450&amp;START_MAXIMIZED=","FALSE&amp;VAR:CALENDAR=US&amp;VAR:SYMBOL=BWLD&amp;VAR:INDEX=0"}</definedName>
    <definedName name="_26__FDSAUDITLINK__" localSheetId="3" hidden="1">{"fdsup://directions/FAT Viewer?action=UPDATE&amp;creator=factset&amp;DYN_ARGS=TRUE&amp;DOC_NAME=FAT:FQL_AUDITING_CLIENT_TEMPLATE.FAT&amp;display_string=Audit&amp;VAR:KEY=YFIPQTWPCF&amp;VAR:QUERY=RkZfU0FMRVMoTFRNLDQwOTk5KQ==&amp;WINDOW=FIRST_POPUP&amp;HEIGHT=450&amp;WIDTH=450&amp;START_MAXIMIZED=","FALSE&amp;VAR:CALENDAR=US&amp;VAR:SYMBOL=BWLD&amp;VAR:INDEX=0"}</definedName>
    <definedName name="_26__FDSAUDITLINK__" localSheetId="1" hidden="1">{"fdsup://directions/FAT Viewer?action=UPDATE&amp;creator=factset&amp;DYN_ARGS=TRUE&amp;DOC_NAME=FAT:FQL_AUDITING_CLIENT_TEMPLATE.FAT&amp;display_string=Audit&amp;VAR:KEY=YFIPQTWPCF&amp;VAR:QUERY=RkZfU0FMRVMoTFRNLDQwOTk5KQ==&amp;WINDOW=FIRST_POPUP&amp;HEIGHT=450&amp;WIDTH=450&amp;START_MAXIMIZED=","FALSE&amp;VAR:CALENDAR=US&amp;VAR:SYMBOL=BWLD&amp;VAR:INDEX=0"}</definedName>
    <definedName name="_26__FDSAUDITLINK__" localSheetId="0" hidden="1">{"fdsup://directions/FAT Viewer?action=UPDATE&amp;creator=factset&amp;DYN_ARGS=TRUE&amp;DOC_NAME=FAT:FQL_AUDITING_CLIENT_TEMPLATE.FAT&amp;display_string=Audit&amp;VAR:KEY=YFIPQTWPCF&amp;VAR:QUERY=RkZfU0FMRVMoTFRNLDQwOTk5KQ==&amp;WINDOW=FIRST_POPUP&amp;HEIGHT=450&amp;WIDTH=450&amp;START_MAXIMIZED=","FALSE&amp;VAR:CALENDAR=US&amp;VAR:SYMBOL=BWLD&amp;VAR:INDEX=0"}</definedName>
    <definedName name="_26__FDSAUDITLINK__" hidden="1">{"fdsup://directions/FAT Viewer?action=UPDATE&amp;creator=factset&amp;DYN_ARGS=TRUE&amp;DOC_NAME=FAT:FQL_AUDITING_CLIENT_TEMPLATE.FAT&amp;display_string=Audit&amp;VAR:KEY=YFIPQTWPCF&amp;VAR:QUERY=RkZfU0FMRVMoTFRNLDQwOTk5KQ==&amp;WINDOW=FIRST_POPUP&amp;HEIGHT=450&amp;WIDTH=450&amp;START_MAXIMIZED=","FALSE&amp;VAR:CALENDAR=US&amp;VAR:SYMBOL=BWLD&amp;VAR:INDEX=0"}</definedName>
    <definedName name="_26prm.DlugoscRoku_12_1">12</definedName>
    <definedName name="_27__123Graph_XCHART_2" hidden="1">#REF!</definedName>
    <definedName name="_27__FDSAUDITLINK__" localSheetId="2" hidden="1">{"fdsup://directions/FAT Viewer?action=UPDATE&amp;creator=factset&amp;DYN_ARGS=TRUE&amp;DOC_NAME=FAT:FQL_AUDITING_CLIENT_TEMPLATE.FAT&amp;display_string=Audit&amp;VAR:KEY=QBETSJKZAJ&amp;VAR:QUERY=RkZfU0FMRVMoTFRNLDQwNjMzKQ==&amp;WINDOW=FIRST_POPUP&amp;HEIGHT=450&amp;WIDTH=450&amp;START_MAXIMIZED=","FALSE&amp;VAR:CALENDAR=US&amp;VAR:SYMBOL=PZZA&amp;VAR:INDEX=0"}</definedName>
    <definedName name="_27__FDSAUDITLINK__" localSheetId="4" hidden="1">{"fdsup://directions/FAT Viewer?action=UPDATE&amp;creator=factset&amp;DYN_ARGS=TRUE&amp;DOC_NAME=FAT:FQL_AUDITING_CLIENT_TEMPLATE.FAT&amp;display_string=Audit&amp;VAR:KEY=QBETSJKZAJ&amp;VAR:QUERY=RkZfU0FMRVMoTFRNLDQwNjMzKQ==&amp;WINDOW=FIRST_POPUP&amp;HEIGHT=450&amp;WIDTH=450&amp;START_MAXIMIZED=","FALSE&amp;VAR:CALENDAR=US&amp;VAR:SYMBOL=PZZA&amp;VAR:INDEX=0"}</definedName>
    <definedName name="_27__FDSAUDITLINK__" localSheetId="3" hidden="1">{"fdsup://directions/FAT Viewer?action=UPDATE&amp;creator=factset&amp;DYN_ARGS=TRUE&amp;DOC_NAME=FAT:FQL_AUDITING_CLIENT_TEMPLATE.FAT&amp;display_string=Audit&amp;VAR:KEY=QBETSJKZAJ&amp;VAR:QUERY=RkZfU0FMRVMoTFRNLDQwNjMzKQ==&amp;WINDOW=FIRST_POPUP&amp;HEIGHT=450&amp;WIDTH=450&amp;START_MAXIMIZED=","FALSE&amp;VAR:CALENDAR=US&amp;VAR:SYMBOL=PZZA&amp;VAR:INDEX=0"}</definedName>
    <definedName name="_27__FDSAUDITLINK__" localSheetId="1" hidden="1">{"fdsup://directions/FAT Viewer?action=UPDATE&amp;creator=factset&amp;DYN_ARGS=TRUE&amp;DOC_NAME=FAT:FQL_AUDITING_CLIENT_TEMPLATE.FAT&amp;display_string=Audit&amp;VAR:KEY=QBETSJKZAJ&amp;VAR:QUERY=RkZfU0FMRVMoTFRNLDQwNjMzKQ==&amp;WINDOW=FIRST_POPUP&amp;HEIGHT=450&amp;WIDTH=450&amp;START_MAXIMIZED=","FALSE&amp;VAR:CALENDAR=US&amp;VAR:SYMBOL=PZZA&amp;VAR:INDEX=0"}</definedName>
    <definedName name="_27__FDSAUDITLINK__" localSheetId="0" hidden="1">{"fdsup://directions/FAT Viewer?action=UPDATE&amp;creator=factset&amp;DYN_ARGS=TRUE&amp;DOC_NAME=FAT:FQL_AUDITING_CLIENT_TEMPLATE.FAT&amp;display_string=Audit&amp;VAR:KEY=QBETSJKZAJ&amp;VAR:QUERY=RkZfU0FMRVMoTFRNLDQwNjMzKQ==&amp;WINDOW=FIRST_POPUP&amp;HEIGHT=450&amp;WIDTH=450&amp;START_MAXIMIZED=","FALSE&amp;VAR:CALENDAR=US&amp;VAR:SYMBOL=PZZA&amp;VAR:INDEX=0"}</definedName>
    <definedName name="_27__FDSAUDITLINK__" hidden="1">{"fdsup://directions/FAT Viewer?action=UPDATE&amp;creator=factset&amp;DYN_ARGS=TRUE&amp;DOC_NAME=FAT:FQL_AUDITING_CLIENT_TEMPLATE.FAT&amp;display_string=Audit&amp;VAR:KEY=QBETSJKZAJ&amp;VAR:QUERY=RkZfU0FMRVMoTFRNLDQwNjMzKQ==&amp;WINDOW=FIRST_POPUP&amp;HEIGHT=450&amp;WIDTH=450&amp;START_MAXIMIZED=","FALSE&amp;VAR:CALENDAR=US&amp;VAR:SYMBOL=PZZA&amp;VAR:INDEX=0"}</definedName>
    <definedName name="_27prm.DlugoscRoku_13_1">12</definedName>
    <definedName name="_28__FDSAUDITLINK__" localSheetId="2" hidden="1">{"fdsup://directions/FAT Viewer?action=UPDATE&amp;creator=factset&amp;DYN_ARGS=TRUE&amp;DOC_NAME=FAT:FQL_AUDITING_CLIENT_TEMPLATE.FAT&amp;display_string=Audit&amp;VAR:KEY=SJUBWRIJCD&amp;VAR:QUERY=RkZfU0FMRVMoTFRNLDQwOTk5KQ==&amp;WINDOW=FIRST_POPUP&amp;HEIGHT=450&amp;WIDTH=450&amp;START_MAXIMIZED=","FALSE&amp;VAR:CALENDAR=US&amp;VAR:SYMBOL=RT&amp;VAR:INDEX=0"}</definedName>
    <definedName name="_28__FDSAUDITLINK__" localSheetId="4" hidden="1">{"fdsup://directions/FAT Viewer?action=UPDATE&amp;creator=factset&amp;DYN_ARGS=TRUE&amp;DOC_NAME=FAT:FQL_AUDITING_CLIENT_TEMPLATE.FAT&amp;display_string=Audit&amp;VAR:KEY=SJUBWRIJCD&amp;VAR:QUERY=RkZfU0FMRVMoTFRNLDQwOTk5KQ==&amp;WINDOW=FIRST_POPUP&amp;HEIGHT=450&amp;WIDTH=450&amp;START_MAXIMIZED=","FALSE&amp;VAR:CALENDAR=US&amp;VAR:SYMBOL=RT&amp;VAR:INDEX=0"}</definedName>
    <definedName name="_28__FDSAUDITLINK__" localSheetId="3" hidden="1">{"fdsup://directions/FAT Viewer?action=UPDATE&amp;creator=factset&amp;DYN_ARGS=TRUE&amp;DOC_NAME=FAT:FQL_AUDITING_CLIENT_TEMPLATE.FAT&amp;display_string=Audit&amp;VAR:KEY=SJUBWRIJCD&amp;VAR:QUERY=RkZfU0FMRVMoTFRNLDQwOTk5KQ==&amp;WINDOW=FIRST_POPUP&amp;HEIGHT=450&amp;WIDTH=450&amp;START_MAXIMIZED=","FALSE&amp;VAR:CALENDAR=US&amp;VAR:SYMBOL=RT&amp;VAR:INDEX=0"}</definedName>
    <definedName name="_28__FDSAUDITLINK__" localSheetId="1" hidden="1">{"fdsup://directions/FAT Viewer?action=UPDATE&amp;creator=factset&amp;DYN_ARGS=TRUE&amp;DOC_NAME=FAT:FQL_AUDITING_CLIENT_TEMPLATE.FAT&amp;display_string=Audit&amp;VAR:KEY=SJUBWRIJCD&amp;VAR:QUERY=RkZfU0FMRVMoTFRNLDQwOTk5KQ==&amp;WINDOW=FIRST_POPUP&amp;HEIGHT=450&amp;WIDTH=450&amp;START_MAXIMIZED=","FALSE&amp;VAR:CALENDAR=US&amp;VAR:SYMBOL=RT&amp;VAR:INDEX=0"}</definedName>
    <definedName name="_28__FDSAUDITLINK__" localSheetId="0" hidden="1">{"fdsup://directions/FAT Viewer?action=UPDATE&amp;creator=factset&amp;DYN_ARGS=TRUE&amp;DOC_NAME=FAT:FQL_AUDITING_CLIENT_TEMPLATE.FAT&amp;display_string=Audit&amp;VAR:KEY=SJUBWRIJCD&amp;VAR:QUERY=RkZfU0FMRVMoTFRNLDQwOTk5KQ==&amp;WINDOW=FIRST_POPUP&amp;HEIGHT=450&amp;WIDTH=450&amp;START_MAXIMIZED=","FALSE&amp;VAR:CALENDAR=US&amp;VAR:SYMBOL=RT&amp;VAR:INDEX=0"}</definedName>
    <definedName name="_28__FDSAUDITLINK__" hidden="1">{"fdsup://directions/FAT Viewer?action=UPDATE&amp;creator=factset&amp;DYN_ARGS=TRUE&amp;DOC_NAME=FAT:FQL_AUDITING_CLIENT_TEMPLATE.FAT&amp;display_string=Audit&amp;VAR:KEY=SJUBWRIJCD&amp;VAR:QUERY=RkZfU0FMRVMoTFRNLDQwOTk5KQ==&amp;WINDOW=FIRST_POPUP&amp;HEIGHT=450&amp;WIDTH=450&amp;START_MAXIMIZED=","FALSE&amp;VAR:CALENDAR=US&amp;VAR:SYMBOL=RT&amp;VAR:INDEX=0"}</definedName>
    <definedName name="_28prm.DlugoscRoku_2_1">12</definedName>
    <definedName name="_29prm.DlugoscRoku_3_1">12</definedName>
    <definedName name="_2ktp.KtTyp_10_1">1</definedName>
    <definedName name="_3__123Graph_ACHART_3" hidden="1">#REF!</definedName>
    <definedName name="_3__123Graph_BCHART_1" localSheetId="2" hidden="1">#REF!</definedName>
    <definedName name="_3__123Graph_BCHART_1" localSheetId="4" hidden="1">#REF!</definedName>
    <definedName name="_3__123Graph_BCHART_1" localSheetId="3" hidden="1">#REF!</definedName>
    <definedName name="_3__123Graph_BCHART_1" localSheetId="1" hidden="1">#REF!</definedName>
    <definedName name="_3__123Graph_BCHART_1" localSheetId="0" hidden="1">#REF!</definedName>
    <definedName name="_3__123Graph_BCHART_1" hidden="1">#REF!</definedName>
    <definedName name="_3__123Graph_LBL_ACHART_9" localSheetId="2" hidden="1">#REF!</definedName>
    <definedName name="_3__123Graph_LBL_ACHART_9" localSheetId="4" hidden="1">#REF!</definedName>
    <definedName name="_3__123Graph_LBL_ACHART_9" localSheetId="3" hidden="1">#REF!</definedName>
    <definedName name="_3__123Graph_LBL_ACHART_9" localSheetId="1" hidden="1">#REF!</definedName>
    <definedName name="_3__123Graph_LBL_ACHART_9" localSheetId="0" hidden="1">#REF!</definedName>
    <definedName name="_3__123Graph_LBL_ACHART_9" hidden="1">#REF!</definedName>
    <definedName name="_3__FDSAUDITLINK__" localSheetId="2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3__FDSAUDITLINK__" localSheetId="4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3__FDSAUDITLINK__" localSheetId="3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3__FDSAUDITLINK__" localSheetId="1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3__FDSAUDITLINK__" localSheetId="0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3__FDSAUDITLINK__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30__123Graph_XCHART_3" localSheetId="2" hidden="1">#REF!</definedName>
    <definedName name="_30__123Graph_XCHART_3" localSheetId="4" hidden="1">#REF!</definedName>
    <definedName name="_30__123Graph_XCHART_3" localSheetId="3" hidden="1">#REF!</definedName>
    <definedName name="_30__123Graph_XCHART_3" localSheetId="1" hidden="1">#REF!</definedName>
    <definedName name="_30__123Graph_XCHART_3" localSheetId="0" hidden="1">#REF!</definedName>
    <definedName name="_30__123Graph_XCHART_3" hidden="1">#REF!</definedName>
    <definedName name="_30__FDSAUDITLINK__" localSheetId="2" hidden="1">{"fdsup://directions/FAT Viewer?action=UPDATE&amp;creator=factset&amp;DYN_ARGS=TRUE&amp;DOC_NAME=FAT:FQL_AUDITING_CLIENT_TEMPLATE.FAT&amp;display_string=Audit&amp;VAR:KEY=UVUBOLGTIF&amp;VAR:QUERY=RkZfRU5UUlBSX1ZBTF9FQklUREFfT1BFUihDQUwsTk9XKQ==&amp;WINDOW=FIRST_POPUP&amp;HEIGHT=450&amp;WIDTH=","450&amp;START_MAXIMIZED=FALSE&amp;VAR:CALENDAR=US&amp;VAR:SYMBOL=CEC&amp;VAR:INDEX=0"}</definedName>
    <definedName name="_30__FDSAUDITLINK__" localSheetId="4" hidden="1">{"fdsup://directions/FAT Viewer?action=UPDATE&amp;creator=factset&amp;DYN_ARGS=TRUE&amp;DOC_NAME=FAT:FQL_AUDITING_CLIENT_TEMPLATE.FAT&amp;display_string=Audit&amp;VAR:KEY=UVUBOLGTIF&amp;VAR:QUERY=RkZfRU5UUlBSX1ZBTF9FQklUREFfT1BFUihDQUwsTk9XKQ==&amp;WINDOW=FIRST_POPUP&amp;HEIGHT=450&amp;WIDTH=","450&amp;START_MAXIMIZED=FALSE&amp;VAR:CALENDAR=US&amp;VAR:SYMBOL=CEC&amp;VAR:INDEX=0"}</definedName>
    <definedName name="_30__FDSAUDITLINK__" localSheetId="3" hidden="1">{"fdsup://directions/FAT Viewer?action=UPDATE&amp;creator=factset&amp;DYN_ARGS=TRUE&amp;DOC_NAME=FAT:FQL_AUDITING_CLIENT_TEMPLATE.FAT&amp;display_string=Audit&amp;VAR:KEY=UVUBOLGTIF&amp;VAR:QUERY=RkZfRU5UUlBSX1ZBTF9FQklUREFfT1BFUihDQUwsTk9XKQ==&amp;WINDOW=FIRST_POPUP&amp;HEIGHT=450&amp;WIDTH=","450&amp;START_MAXIMIZED=FALSE&amp;VAR:CALENDAR=US&amp;VAR:SYMBOL=CEC&amp;VAR:INDEX=0"}</definedName>
    <definedName name="_30__FDSAUDITLINK__" localSheetId="1" hidden="1">{"fdsup://directions/FAT Viewer?action=UPDATE&amp;creator=factset&amp;DYN_ARGS=TRUE&amp;DOC_NAME=FAT:FQL_AUDITING_CLIENT_TEMPLATE.FAT&amp;display_string=Audit&amp;VAR:KEY=UVUBOLGTIF&amp;VAR:QUERY=RkZfRU5UUlBSX1ZBTF9FQklUREFfT1BFUihDQUwsTk9XKQ==&amp;WINDOW=FIRST_POPUP&amp;HEIGHT=450&amp;WIDTH=","450&amp;START_MAXIMIZED=FALSE&amp;VAR:CALENDAR=US&amp;VAR:SYMBOL=CEC&amp;VAR:INDEX=0"}</definedName>
    <definedName name="_30__FDSAUDITLINK__" localSheetId="0" hidden="1">{"fdsup://directions/FAT Viewer?action=UPDATE&amp;creator=factset&amp;DYN_ARGS=TRUE&amp;DOC_NAME=FAT:FQL_AUDITING_CLIENT_TEMPLATE.FAT&amp;display_string=Audit&amp;VAR:KEY=UVUBOLGTIF&amp;VAR:QUERY=RkZfRU5UUlBSX1ZBTF9FQklUREFfT1BFUihDQUwsTk9XKQ==&amp;WINDOW=FIRST_POPUP&amp;HEIGHT=450&amp;WIDTH=","450&amp;START_MAXIMIZED=FALSE&amp;VAR:CALENDAR=US&amp;VAR:SYMBOL=CEC&amp;VAR:INDEX=0"}</definedName>
    <definedName name="_30__FDSAUDITLINK__" hidden="1">{"fdsup://directions/FAT Viewer?action=UPDATE&amp;creator=factset&amp;DYN_ARGS=TRUE&amp;DOC_NAME=FAT:FQL_AUDITING_CLIENT_TEMPLATE.FAT&amp;display_string=Audit&amp;VAR:KEY=UVUBOLGTIF&amp;VAR:QUERY=RkZfRU5UUlBSX1ZBTF9FQklUREFfT1BFUihDQUwsTk9XKQ==&amp;WINDOW=FIRST_POPUP&amp;HEIGHT=450&amp;WIDTH=","450&amp;START_MAXIMIZED=FALSE&amp;VAR:CALENDAR=US&amp;VAR:SYMBOL=CEC&amp;VAR:INDEX=0"}</definedName>
    <definedName name="_30prm.DlugoscRoku_5_1">12</definedName>
    <definedName name="_31__FDSAUDITLINK__" localSheetId="2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31__FDSAUDITLINK__" localSheetId="4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31__FDSAUDITLINK__" localSheetId="3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31__FDSAUDITLINK__" localSheetId="1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31__FDSAUDITLINK__" localSheetId="0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31__FDSAUDITLINK__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31prm.DlugoscRoku_6_1">12</definedName>
    <definedName name="_32__FDSAUDITLINK__" localSheetId="2" hidden="1">{"fdsup://directions/FAT Viewer?action=UPDATE&amp;creator=factset&amp;DYN_ARGS=TRUE&amp;DOC_NAME=FAT:FQL_AUDITING_CLIENT_TEMPLATE.FAT&amp;display_string=Audit&amp;VAR:KEY=IBYHMPQXGN&amp;VAR:QUERY=RkZfU0FMRVMoTFRNLDQwNjMzKQ==&amp;WINDOW=FIRST_POPUP&amp;HEIGHT=450&amp;WIDTH=450&amp;START_MAXIMIZED=","FALSE&amp;VAR:CALENDAR=US&amp;VAR:SYMBOL=CEC&amp;VAR:INDEX=0"}</definedName>
    <definedName name="_32__FDSAUDITLINK__" localSheetId="4" hidden="1">{"fdsup://directions/FAT Viewer?action=UPDATE&amp;creator=factset&amp;DYN_ARGS=TRUE&amp;DOC_NAME=FAT:FQL_AUDITING_CLIENT_TEMPLATE.FAT&amp;display_string=Audit&amp;VAR:KEY=IBYHMPQXGN&amp;VAR:QUERY=RkZfU0FMRVMoTFRNLDQwNjMzKQ==&amp;WINDOW=FIRST_POPUP&amp;HEIGHT=450&amp;WIDTH=450&amp;START_MAXIMIZED=","FALSE&amp;VAR:CALENDAR=US&amp;VAR:SYMBOL=CEC&amp;VAR:INDEX=0"}</definedName>
    <definedName name="_32__FDSAUDITLINK__" localSheetId="3" hidden="1">{"fdsup://directions/FAT Viewer?action=UPDATE&amp;creator=factset&amp;DYN_ARGS=TRUE&amp;DOC_NAME=FAT:FQL_AUDITING_CLIENT_TEMPLATE.FAT&amp;display_string=Audit&amp;VAR:KEY=IBYHMPQXGN&amp;VAR:QUERY=RkZfU0FMRVMoTFRNLDQwNjMzKQ==&amp;WINDOW=FIRST_POPUP&amp;HEIGHT=450&amp;WIDTH=450&amp;START_MAXIMIZED=","FALSE&amp;VAR:CALENDAR=US&amp;VAR:SYMBOL=CEC&amp;VAR:INDEX=0"}</definedName>
    <definedName name="_32__FDSAUDITLINK__" localSheetId="1" hidden="1">{"fdsup://directions/FAT Viewer?action=UPDATE&amp;creator=factset&amp;DYN_ARGS=TRUE&amp;DOC_NAME=FAT:FQL_AUDITING_CLIENT_TEMPLATE.FAT&amp;display_string=Audit&amp;VAR:KEY=IBYHMPQXGN&amp;VAR:QUERY=RkZfU0FMRVMoTFRNLDQwNjMzKQ==&amp;WINDOW=FIRST_POPUP&amp;HEIGHT=450&amp;WIDTH=450&amp;START_MAXIMIZED=","FALSE&amp;VAR:CALENDAR=US&amp;VAR:SYMBOL=CEC&amp;VAR:INDEX=0"}</definedName>
    <definedName name="_32__FDSAUDITLINK__" localSheetId="0" hidden="1">{"fdsup://directions/FAT Viewer?action=UPDATE&amp;creator=factset&amp;DYN_ARGS=TRUE&amp;DOC_NAME=FAT:FQL_AUDITING_CLIENT_TEMPLATE.FAT&amp;display_string=Audit&amp;VAR:KEY=IBYHMPQXGN&amp;VAR:QUERY=RkZfU0FMRVMoTFRNLDQwNjMzKQ==&amp;WINDOW=FIRST_POPUP&amp;HEIGHT=450&amp;WIDTH=450&amp;START_MAXIMIZED=","FALSE&amp;VAR:CALENDAR=US&amp;VAR:SYMBOL=CEC&amp;VAR:INDEX=0"}</definedName>
    <definedName name="_32__FDSAUDITLINK__" hidden="1">{"fdsup://directions/FAT Viewer?action=UPDATE&amp;creator=factset&amp;DYN_ARGS=TRUE&amp;DOC_NAME=FAT:FQL_AUDITING_CLIENT_TEMPLATE.FAT&amp;display_string=Audit&amp;VAR:KEY=IBYHMPQXGN&amp;VAR:QUERY=RkZfU0FMRVMoTFRNLDQwNjMzKQ==&amp;WINDOW=FIRST_POPUP&amp;HEIGHT=450&amp;WIDTH=450&amp;START_MAXIMIZED=","FALSE&amp;VAR:CALENDAR=US&amp;VAR:SYMBOL=CEC&amp;VAR:INDEX=0"}</definedName>
    <definedName name="_32prm.DlugoscRoku_7_1">12</definedName>
    <definedName name="_33__123Graph_XCHART_4" localSheetId="2" hidden="1">#REF!</definedName>
    <definedName name="_33__123Graph_XCHART_4" localSheetId="4" hidden="1">#REF!</definedName>
    <definedName name="_33__123Graph_XCHART_4" localSheetId="3" hidden="1">#REF!</definedName>
    <definedName name="_33__123Graph_XCHART_4" localSheetId="1" hidden="1">#REF!</definedName>
    <definedName name="_33__123Graph_XCHART_4" localSheetId="0" hidden="1">#REF!</definedName>
    <definedName name="_33__123Graph_XCHART_4" hidden="1">#REF!</definedName>
    <definedName name="_33__FDSAUDITLINK__" localSheetId="2" hidden="1">{"fdsup://Directions/FactSet Auditing Viewer?action=AUDIT_VALUE&amp;DB=129&amp;ID1=88268110&amp;VALUEID=01001&amp;SDATE=2011&amp;PERIODTYPE=ANN_STD&amp;SCFT=3&amp;window=popup_no_bar&amp;width=385&amp;height=120&amp;START_MAXIMIZED=FALSE&amp;creator=factset&amp;display_string=Audit"}</definedName>
    <definedName name="_33__FDSAUDITLINK__" localSheetId="4" hidden="1">{"fdsup://Directions/FactSet Auditing Viewer?action=AUDIT_VALUE&amp;DB=129&amp;ID1=88268110&amp;VALUEID=01001&amp;SDATE=2011&amp;PERIODTYPE=ANN_STD&amp;SCFT=3&amp;window=popup_no_bar&amp;width=385&amp;height=120&amp;START_MAXIMIZED=FALSE&amp;creator=factset&amp;display_string=Audit"}</definedName>
    <definedName name="_33__FDSAUDITLINK__" localSheetId="3" hidden="1">{"fdsup://Directions/FactSet Auditing Viewer?action=AUDIT_VALUE&amp;DB=129&amp;ID1=88268110&amp;VALUEID=01001&amp;SDATE=2011&amp;PERIODTYPE=ANN_STD&amp;SCFT=3&amp;window=popup_no_bar&amp;width=385&amp;height=120&amp;START_MAXIMIZED=FALSE&amp;creator=factset&amp;display_string=Audit"}</definedName>
    <definedName name="_33__FDSAUDITLINK__" localSheetId="1" hidden="1">{"fdsup://Directions/FactSet Auditing Viewer?action=AUDIT_VALUE&amp;DB=129&amp;ID1=88268110&amp;VALUEID=01001&amp;SDATE=2011&amp;PERIODTYPE=ANN_STD&amp;SCFT=3&amp;window=popup_no_bar&amp;width=385&amp;height=120&amp;START_MAXIMIZED=FALSE&amp;creator=factset&amp;display_string=Audit"}</definedName>
    <definedName name="_33__FDSAUDITLINK__" localSheetId="0" hidden="1">{"fdsup://Directions/FactSet Auditing Viewer?action=AUDIT_VALUE&amp;DB=129&amp;ID1=88268110&amp;VALUEID=01001&amp;SDATE=2011&amp;PERIODTYPE=ANN_STD&amp;SCFT=3&amp;window=popup_no_bar&amp;width=385&amp;height=120&amp;START_MAXIMIZED=FALSE&amp;creator=factset&amp;display_string=Audit"}</definedName>
    <definedName name="_33__FDSAUDITLINK__" hidden="1">{"fdsup://Directions/FactSet Auditing Viewer?action=AUDIT_VALUE&amp;DB=129&amp;ID1=88268110&amp;VALUEID=01001&amp;SDATE=2011&amp;PERIODTYPE=ANN_STD&amp;SCFT=3&amp;window=popup_no_bar&amp;width=385&amp;height=120&amp;START_MAXIMIZED=FALSE&amp;creator=factset&amp;display_string=Audit"}</definedName>
    <definedName name="_33prm.DlugoscRoku_8_1">12</definedName>
    <definedName name="_34__FDSAUDITLINK__" localSheetId="2" hidden="1">{"fdsup://Directions/FactSet Auditing Viewer?action=AUDIT_VALUE&amp;DB=129&amp;ID1=46636710&amp;VALUEID=01001&amp;SDATE=2011&amp;PERIODTYPE=ANN_STD&amp;SCFT=3&amp;window=popup_no_bar&amp;width=385&amp;height=120&amp;START_MAXIMIZED=FALSE&amp;creator=factset&amp;display_string=Audit"}</definedName>
    <definedName name="_34__FDSAUDITLINK__" localSheetId="4" hidden="1">{"fdsup://Directions/FactSet Auditing Viewer?action=AUDIT_VALUE&amp;DB=129&amp;ID1=46636710&amp;VALUEID=01001&amp;SDATE=2011&amp;PERIODTYPE=ANN_STD&amp;SCFT=3&amp;window=popup_no_bar&amp;width=385&amp;height=120&amp;START_MAXIMIZED=FALSE&amp;creator=factset&amp;display_string=Audit"}</definedName>
    <definedName name="_34__FDSAUDITLINK__" localSheetId="3" hidden="1">{"fdsup://Directions/FactSet Auditing Viewer?action=AUDIT_VALUE&amp;DB=129&amp;ID1=46636710&amp;VALUEID=01001&amp;SDATE=2011&amp;PERIODTYPE=ANN_STD&amp;SCFT=3&amp;window=popup_no_bar&amp;width=385&amp;height=120&amp;START_MAXIMIZED=FALSE&amp;creator=factset&amp;display_string=Audit"}</definedName>
    <definedName name="_34__FDSAUDITLINK__" localSheetId="1" hidden="1">{"fdsup://Directions/FactSet Auditing Viewer?action=AUDIT_VALUE&amp;DB=129&amp;ID1=46636710&amp;VALUEID=01001&amp;SDATE=2011&amp;PERIODTYPE=ANN_STD&amp;SCFT=3&amp;window=popup_no_bar&amp;width=385&amp;height=120&amp;START_MAXIMIZED=FALSE&amp;creator=factset&amp;display_string=Audit"}</definedName>
    <definedName name="_34__FDSAUDITLINK__" localSheetId="0" hidden="1">{"fdsup://Directions/FactSet Auditing Viewer?action=AUDIT_VALUE&amp;DB=129&amp;ID1=46636710&amp;VALUEID=01001&amp;SDATE=2011&amp;PERIODTYPE=ANN_STD&amp;SCFT=3&amp;window=popup_no_bar&amp;width=385&amp;height=120&amp;START_MAXIMIZED=FALSE&amp;creator=factset&amp;display_string=Audit"}</definedName>
    <definedName name="_34__FDSAUDITLINK__" hidden="1">{"fdsup://Directions/FactSet Auditing Viewer?action=AUDIT_VALUE&amp;DB=129&amp;ID1=46636710&amp;VALUEID=01001&amp;SDATE=2011&amp;PERIODTYPE=ANN_STD&amp;SCFT=3&amp;window=popup_no_bar&amp;width=385&amp;height=120&amp;START_MAXIMIZED=FALSE&amp;creator=factset&amp;display_string=Audit"}</definedName>
    <definedName name="_34prm.DlugoscRoku_9_1">12</definedName>
    <definedName name="_35__FDSAUDITLINK__" localSheetId="2" hidden="1">{"fdsup://directions/FAT Viewer?action=UPDATE&amp;creator=factset&amp;DYN_ARGS=TRUE&amp;DOC_NAME=FAT:FQL_AUDITING_CLIENT_TEMPLATE.FAT&amp;display_string=Audit&amp;VAR:KEY=ZYLMFGXCRY&amp;VAR:QUERY=RkZfRU5UUlBSX1ZBTF9FQklUREFfT1BFUihBTk4sNDA1NDMp&amp;WINDOW=FIRST_POPUP&amp;HEIGHT=450&amp;WIDTH=","450&amp;START_MAXIMIZED=FALSE&amp;VAR:CALENDAR=US&amp;VAR:SYMBOL=AFCE&amp;VAR:INDEX=0"}</definedName>
    <definedName name="_35__FDSAUDITLINK__" localSheetId="4" hidden="1">{"fdsup://directions/FAT Viewer?action=UPDATE&amp;creator=factset&amp;DYN_ARGS=TRUE&amp;DOC_NAME=FAT:FQL_AUDITING_CLIENT_TEMPLATE.FAT&amp;display_string=Audit&amp;VAR:KEY=ZYLMFGXCRY&amp;VAR:QUERY=RkZfRU5UUlBSX1ZBTF9FQklUREFfT1BFUihBTk4sNDA1NDMp&amp;WINDOW=FIRST_POPUP&amp;HEIGHT=450&amp;WIDTH=","450&amp;START_MAXIMIZED=FALSE&amp;VAR:CALENDAR=US&amp;VAR:SYMBOL=AFCE&amp;VAR:INDEX=0"}</definedName>
    <definedName name="_35__FDSAUDITLINK__" localSheetId="3" hidden="1">{"fdsup://directions/FAT Viewer?action=UPDATE&amp;creator=factset&amp;DYN_ARGS=TRUE&amp;DOC_NAME=FAT:FQL_AUDITING_CLIENT_TEMPLATE.FAT&amp;display_string=Audit&amp;VAR:KEY=ZYLMFGXCRY&amp;VAR:QUERY=RkZfRU5UUlBSX1ZBTF9FQklUREFfT1BFUihBTk4sNDA1NDMp&amp;WINDOW=FIRST_POPUP&amp;HEIGHT=450&amp;WIDTH=","450&amp;START_MAXIMIZED=FALSE&amp;VAR:CALENDAR=US&amp;VAR:SYMBOL=AFCE&amp;VAR:INDEX=0"}</definedName>
    <definedName name="_35__FDSAUDITLINK__" localSheetId="1" hidden="1">{"fdsup://directions/FAT Viewer?action=UPDATE&amp;creator=factset&amp;DYN_ARGS=TRUE&amp;DOC_NAME=FAT:FQL_AUDITING_CLIENT_TEMPLATE.FAT&amp;display_string=Audit&amp;VAR:KEY=ZYLMFGXCRY&amp;VAR:QUERY=RkZfRU5UUlBSX1ZBTF9FQklUREFfT1BFUihBTk4sNDA1NDMp&amp;WINDOW=FIRST_POPUP&amp;HEIGHT=450&amp;WIDTH=","450&amp;START_MAXIMIZED=FALSE&amp;VAR:CALENDAR=US&amp;VAR:SYMBOL=AFCE&amp;VAR:INDEX=0"}</definedName>
    <definedName name="_35__FDSAUDITLINK__" localSheetId="0" hidden="1">{"fdsup://directions/FAT Viewer?action=UPDATE&amp;creator=factset&amp;DYN_ARGS=TRUE&amp;DOC_NAME=FAT:FQL_AUDITING_CLIENT_TEMPLATE.FAT&amp;display_string=Audit&amp;VAR:KEY=ZYLMFGXCRY&amp;VAR:QUERY=RkZfRU5UUlBSX1ZBTF9FQklUREFfT1BFUihBTk4sNDA1NDMp&amp;WINDOW=FIRST_POPUP&amp;HEIGHT=450&amp;WIDTH=","450&amp;START_MAXIMIZED=FALSE&amp;VAR:CALENDAR=US&amp;VAR:SYMBOL=AFCE&amp;VAR:INDEX=0"}</definedName>
    <definedName name="_35__FDSAUDITLINK__" hidden="1">{"fdsup://directions/FAT Viewer?action=UPDATE&amp;creator=factset&amp;DYN_ARGS=TRUE&amp;DOC_NAME=FAT:FQL_AUDITING_CLIENT_TEMPLATE.FAT&amp;display_string=Audit&amp;VAR:KEY=ZYLMFGXCRY&amp;VAR:QUERY=RkZfRU5UUlBSX1ZBTF9FQklUREFfT1BFUihBTk4sNDA1NDMp&amp;WINDOW=FIRST_POPUP&amp;HEIGHT=450&amp;WIDTH=","450&amp;START_MAXIMIZED=FALSE&amp;VAR:CALENDAR=US&amp;VAR:SYMBOL=AFCE&amp;VAR:INDEX=0"}</definedName>
    <definedName name="_35prm.nazwa_10_1">"Z przeksięgowaniami końca roku"</definedName>
    <definedName name="_36__123Graph_XCHART_9" localSheetId="2" hidden="1">#REF!</definedName>
    <definedName name="_36__123Graph_XCHART_9" localSheetId="4" hidden="1">#REF!</definedName>
    <definedName name="_36__123Graph_XCHART_9" localSheetId="3" hidden="1">#REF!</definedName>
    <definedName name="_36__123Graph_XCHART_9" localSheetId="1" hidden="1">#REF!</definedName>
    <definedName name="_36__123Graph_XCHART_9" localSheetId="0" hidden="1">#REF!</definedName>
    <definedName name="_36__123Graph_XCHART_9" hidden="1">#REF!</definedName>
    <definedName name="_36__FDSAUDITLINK__" localSheetId="2" hidden="1">{"fdsup://directions/FAT Viewer?action=UPDATE&amp;creator=factset&amp;DYN_ARGS=TRUE&amp;DOC_NAME=FAT:FQL_AUDITING_CLIENT_TEMPLATE.FAT&amp;display_string=Audit&amp;VAR:KEY=RSDEJYXEPE&amp;VAR:QUERY=RkZfU0FMRVMoTFRNLDQwNjMzKQ==&amp;WINDOW=FIRST_POPUP&amp;HEIGHT=450&amp;WIDTH=450&amp;START_MAXIMIZED=","FALSE&amp;VAR:CALENDAR=US&amp;VAR:SYMBOL=DIN&amp;VAR:INDEX=0"}</definedName>
    <definedName name="_36__FDSAUDITLINK__" localSheetId="4" hidden="1">{"fdsup://directions/FAT Viewer?action=UPDATE&amp;creator=factset&amp;DYN_ARGS=TRUE&amp;DOC_NAME=FAT:FQL_AUDITING_CLIENT_TEMPLATE.FAT&amp;display_string=Audit&amp;VAR:KEY=RSDEJYXEPE&amp;VAR:QUERY=RkZfU0FMRVMoTFRNLDQwNjMzKQ==&amp;WINDOW=FIRST_POPUP&amp;HEIGHT=450&amp;WIDTH=450&amp;START_MAXIMIZED=","FALSE&amp;VAR:CALENDAR=US&amp;VAR:SYMBOL=DIN&amp;VAR:INDEX=0"}</definedName>
    <definedName name="_36__FDSAUDITLINK__" localSheetId="3" hidden="1">{"fdsup://directions/FAT Viewer?action=UPDATE&amp;creator=factset&amp;DYN_ARGS=TRUE&amp;DOC_NAME=FAT:FQL_AUDITING_CLIENT_TEMPLATE.FAT&amp;display_string=Audit&amp;VAR:KEY=RSDEJYXEPE&amp;VAR:QUERY=RkZfU0FMRVMoTFRNLDQwNjMzKQ==&amp;WINDOW=FIRST_POPUP&amp;HEIGHT=450&amp;WIDTH=450&amp;START_MAXIMIZED=","FALSE&amp;VAR:CALENDAR=US&amp;VAR:SYMBOL=DIN&amp;VAR:INDEX=0"}</definedName>
    <definedName name="_36__FDSAUDITLINK__" localSheetId="1" hidden="1">{"fdsup://directions/FAT Viewer?action=UPDATE&amp;creator=factset&amp;DYN_ARGS=TRUE&amp;DOC_NAME=FAT:FQL_AUDITING_CLIENT_TEMPLATE.FAT&amp;display_string=Audit&amp;VAR:KEY=RSDEJYXEPE&amp;VAR:QUERY=RkZfU0FMRVMoTFRNLDQwNjMzKQ==&amp;WINDOW=FIRST_POPUP&amp;HEIGHT=450&amp;WIDTH=450&amp;START_MAXIMIZED=","FALSE&amp;VAR:CALENDAR=US&amp;VAR:SYMBOL=DIN&amp;VAR:INDEX=0"}</definedName>
    <definedName name="_36__FDSAUDITLINK__" localSheetId="0" hidden="1">{"fdsup://directions/FAT Viewer?action=UPDATE&amp;creator=factset&amp;DYN_ARGS=TRUE&amp;DOC_NAME=FAT:FQL_AUDITING_CLIENT_TEMPLATE.FAT&amp;display_string=Audit&amp;VAR:KEY=RSDEJYXEPE&amp;VAR:QUERY=RkZfU0FMRVMoTFRNLDQwNjMzKQ==&amp;WINDOW=FIRST_POPUP&amp;HEIGHT=450&amp;WIDTH=450&amp;START_MAXIMIZED=","FALSE&amp;VAR:CALENDAR=US&amp;VAR:SYMBOL=DIN&amp;VAR:INDEX=0"}</definedName>
    <definedName name="_36__FDSAUDITLINK__" hidden="1">{"fdsup://directions/FAT Viewer?action=UPDATE&amp;creator=factset&amp;DYN_ARGS=TRUE&amp;DOC_NAME=FAT:FQL_AUDITING_CLIENT_TEMPLATE.FAT&amp;display_string=Audit&amp;VAR:KEY=RSDEJYXEPE&amp;VAR:QUERY=RkZfU0FMRVMoTFRNLDQwNjMzKQ==&amp;WINDOW=FIRST_POPUP&amp;HEIGHT=450&amp;WIDTH=450&amp;START_MAXIMIZED=","FALSE&amp;VAR:CALENDAR=US&amp;VAR:SYMBOL=DIN&amp;VAR:INDEX=0"}</definedName>
    <definedName name="_36prm.nazwa_11_1">"Z przeksięgowaniami końca roku"</definedName>
    <definedName name="_37__FDSAUDITLINK__" localSheetId="2" hidden="1">{"fdsup://directions/FAT Viewer?action=UPDATE&amp;creator=factset&amp;DYN_ARGS=TRUE&amp;DOC_NAME=FAT:FQL_AUDITING_CLIENT_TEMPLATE.FAT&amp;display_string=Audit&amp;VAR:KEY=EZKPIPAHQP&amp;VAR:QUERY=RkZfU0FMRVMoTFRNLDQwOTk5KQ==&amp;WINDOW=FIRST_POPUP&amp;HEIGHT=450&amp;WIDTH=450&amp;START_MAXIMIZED=","FALSE&amp;VAR:CALENDAR=US&amp;VAR:SYMBOL=CMG&amp;VAR:INDEX=0"}</definedName>
    <definedName name="_37__FDSAUDITLINK__" localSheetId="4" hidden="1">{"fdsup://directions/FAT Viewer?action=UPDATE&amp;creator=factset&amp;DYN_ARGS=TRUE&amp;DOC_NAME=FAT:FQL_AUDITING_CLIENT_TEMPLATE.FAT&amp;display_string=Audit&amp;VAR:KEY=EZKPIPAHQP&amp;VAR:QUERY=RkZfU0FMRVMoTFRNLDQwOTk5KQ==&amp;WINDOW=FIRST_POPUP&amp;HEIGHT=450&amp;WIDTH=450&amp;START_MAXIMIZED=","FALSE&amp;VAR:CALENDAR=US&amp;VAR:SYMBOL=CMG&amp;VAR:INDEX=0"}</definedName>
    <definedName name="_37__FDSAUDITLINK__" localSheetId="3" hidden="1">{"fdsup://directions/FAT Viewer?action=UPDATE&amp;creator=factset&amp;DYN_ARGS=TRUE&amp;DOC_NAME=FAT:FQL_AUDITING_CLIENT_TEMPLATE.FAT&amp;display_string=Audit&amp;VAR:KEY=EZKPIPAHQP&amp;VAR:QUERY=RkZfU0FMRVMoTFRNLDQwOTk5KQ==&amp;WINDOW=FIRST_POPUP&amp;HEIGHT=450&amp;WIDTH=450&amp;START_MAXIMIZED=","FALSE&amp;VAR:CALENDAR=US&amp;VAR:SYMBOL=CMG&amp;VAR:INDEX=0"}</definedName>
    <definedName name="_37__FDSAUDITLINK__" localSheetId="1" hidden="1">{"fdsup://directions/FAT Viewer?action=UPDATE&amp;creator=factset&amp;DYN_ARGS=TRUE&amp;DOC_NAME=FAT:FQL_AUDITING_CLIENT_TEMPLATE.FAT&amp;display_string=Audit&amp;VAR:KEY=EZKPIPAHQP&amp;VAR:QUERY=RkZfU0FMRVMoTFRNLDQwOTk5KQ==&amp;WINDOW=FIRST_POPUP&amp;HEIGHT=450&amp;WIDTH=450&amp;START_MAXIMIZED=","FALSE&amp;VAR:CALENDAR=US&amp;VAR:SYMBOL=CMG&amp;VAR:INDEX=0"}</definedName>
    <definedName name="_37__FDSAUDITLINK__" localSheetId="0" hidden="1">{"fdsup://directions/FAT Viewer?action=UPDATE&amp;creator=factset&amp;DYN_ARGS=TRUE&amp;DOC_NAME=FAT:FQL_AUDITING_CLIENT_TEMPLATE.FAT&amp;display_string=Audit&amp;VAR:KEY=EZKPIPAHQP&amp;VAR:QUERY=RkZfU0FMRVMoTFRNLDQwOTk5KQ==&amp;WINDOW=FIRST_POPUP&amp;HEIGHT=450&amp;WIDTH=450&amp;START_MAXIMIZED=","FALSE&amp;VAR:CALENDAR=US&amp;VAR:SYMBOL=CMG&amp;VAR:INDEX=0"}</definedName>
    <definedName name="_37__FDSAUDITLINK__" hidden="1">{"fdsup://directions/FAT Viewer?action=UPDATE&amp;creator=factset&amp;DYN_ARGS=TRUE&amp;DOC_NAME=FAT:FQL_AUDITING_CLIENT_TEMPLATE.FAT&amp;display_string=Audit&amp;VAR:KEY=EZKPIPAHQP&amp;VAR:QUERY=RkZfU0FMRVMoTFRNLDQwOTk5KQ==&amp;WINDOW=FIRST_POPUP&amp;HEIGHT=450&amp;WIDTH=450&amp;START_MAXIMIZED=","FALSE&amp;VAR:CALENDAR=US&amp;VAR:SYMBOL=CMG&amp;VAR:INDEX=0"}</definedName>
    <definedName name="_37prm.nazwa_12_1">"Z przeksięgowaniami końca roku"</definedName>
    <definedName name="_38__FDSAUDITLINK__" localSheetId="2" hidden="1">{"fdsup://directions/FAT Viewer?action=UPDATE&amp;creator=factset&amp;DYN_ARGS=TRUE&amp;DOC_NAME=FAT:FQL_AUDITING_CLIENT_TEMPLATE.FAT&amp;display_string=Audit&amp;VAR:KEY=OZSXQVQBWP&amp;VAR:QUERY=RkZfRU5UUlBSX1ZBTF9FQklUREFfT1BFUihDQUwsTk9XKQ==&amp;WINDOW=FIRST_POPUP&amp;HEIGHT=450&amp;WIDTH=","450&amp;START_MAXIMIZED=FALSE&amp;VAR:CALENDAR=US&amp;VAR:SYMBOL=CMG&amp;VAR:INDEX=0"}</definedName>
    <definedName name="_38__FDSAUDITLINK__" localSheetId="4" hidden="1">{"fdsup://directions/FAT Viewer?action=UPDATE&amp;creator=factset&amp;DYN_ARGS=TRUE&amp;DOC_NAME=FAT:FQL_AUDITING_CLIENT_TEMPLATE.FAT&amp;display_string=Audit&amp;VAR:KEY=OZSXQVQBWP&amp;VAR:QUERY=RkZfRU5UUlBSX1ZBTF9FQklUREFfT1BFUihDQUwsTk9XKQ==&amp;WINDOW=FIRST_POPUP&amp;HEIGHT=450&amp;WIDTH=","450&amp;START_MAXIMIZED=FALSE&amp;VAR:CALENDAR=US&amp;VAR:SYMBOL=CMG&amp;VAR:INDEX=0"}</definedName>
    <definedName name="_38__FDSAUDITLINK__" localSheetId="3" hidden="1">{"fdsup://directions/FAT Viewer?action=UPDATE&amp;creator=factset&amp;DYN_ARGS=TRUE&amp;DOC_NAME=FAT:FQL_AUDITING_CLIENT_TEMPLATE.FAT&amp;display_string=Audit&amp;VAR:KEY=OZSXQVQBWP&amp;VAR:QUERY=RkZfRU5UUlBSX1ZBTF9FQklUREFfT1BFUihDQUwsTk9XKQ==&amp;WINDOW=FIRST_POPUP&amp;HEIGHT=450&amp;WIDTH=","450&amp;START_MAXIMIZED=FALSE&amp;VAR:CALENDAR=US&amp;VAR:SYMBOL=CMG&amp;VAR:INDEX=0"}</definedName>
    <definedName name="_38__FDSAUDITLINK__" localSheetId="1" hidden="1">{"fdsup://directions/FAT Viewer?action=UPDATE&amp;creator=factset&amp;DYN_ARGS=TRUE&amp;DOC_NAME=FAT:FQL_AUDITING_CLIENT_TEMPLATE.FAT&amp;display_string=Audit&amp;VAR:KEY=OZSXQVQBWP&amp;VAR:QUERY=RkZfRU5UUlBSX1ZBTF9FQklUREFfT1BFUihDQUwsTk9XKQ==&amp;WINDOW=FIRST_POPUP&amp;HEIGHT=450&amp;WIDTH=","450&amp;START_MAXIMIZED=FALSE&amp;VAR:CALENDAR=US&amp;VAR:SYMBOL=CMG&amp;VAR:INDEX=0"}</definedName>
    <definedName name="_38__FDSAUDITLINK__" localSheetId="0" hidden="1">{"fdsup://directions/FAT Viewer?action=UPDATE&amp;creator=factset&amp;DYN_ARGS=TRUE&amp;DOC_NAME=FAT:FQL_AUDITING_CLIENT_TEMPLATE.FAT&amp;display_string=Audit&amp;VAR:KEY=OZSXQVQBWP&amp;VAR:QUERY=RkZfRU5UUlBSX1ZBTF9FQklUREFfT1BFUihDQUwsTk9XKQ==&amp;WINDOW=FIRST_POPUP&amp;HEIGHT=450&amp;WIDTH=","450&amp;START_MAXIMIZED=FALSE&amp;VAR:CALENDAR=US&amp;VAR:SYMBOL=CMG&amp;VAR:INDEX=0"}</definedName>
    <definedName name="_38__FDSAUDITLINK__" hidden="1">{"fdsup://directions/FAT Viewer?action=UPDATE&amp;creator=factset&amp;DYN_ARGS=TRUE&amp;DOC_NAME=FAT:FQL_AUDITING_CLIENT_TEMPLATE.FAT&amp;display_string=Audit&amp;VAR:KEY=OZSXQVQBWP&amp;VAR:QUERY=RkZfRU5UUlBSX1ZBTF9FQklUREFfT1BFUihDQUwsTk9XKQ==&amp;WINDOW=FIRST_POPUP&amp;HEIGHT=450&amp;WIDTH=","450&amp;START_MAXIMIZED=FALSE&amp;VAR:CALENDAR=US&amp;VAR:SYMBOL=CMG&amp;VAR:INDEX=0"}</definedName>
    <definedName name="_38prm.nazwa_13_1">"Z przeksięgowaniami końca roku"</definedName>
    <definedName name="_39__FDSAUDITLINK__" localSheetId="2" hidden="1">{"fdsup://directions/FAT Viewer?action=UPDATE&amp;creator=factset&amp;DYN_ARGS=TRUE&amp;DOC_NAME=FAT:FQL_AUDITING_CLIENT_TEMPLATE.FAT&amp;display_string=Audit&amp;VAR:KEY=XAJKZYZCXQ&amp;VAR:QUERY=RkZfRU5UUlBSX1ZBTF9FQklUREFfT1BFUihBTk4sNDA1NDMp&amp;WINDOW=FIRST_POPUP&amp;HEIGHT=450&amp;WIDTH=","450&amp;START_MAXIMIZED=FALSE&amp;VAR:CALENDAR=US&amp;VAR:SYMBOL=SBUX&amp;VAR:INDEX=0"}</definedName>
    <definedName name="_39__FDSAUDITLINK__" localSheetId="4" hidden="1">{"fdsup://directions/FAT Viewer?action=UPDATE&amp;creator=factset&amp;DYN_ARGS=TRUE&amp;DOC_NAME=FAT:FQL_AUDITING_CLIENT_TEMPLATE.FAT&amp;display_string=Audit&amp;VAR:KEY=XAJKZYZCXQ&amp;VAR:QUERY=RkZfRU5UUlBSX1ZBTF9FQklUREFfT1BFUihBTk4sNDA1NDMp&amp;WINDOW=FIRST_POPUP&amp;HEIGHT=450&amp;WIDTH=","450&amp;START_MAXIMIZED=FALSE&amp;VAR:CALENDAR=US&amp;VAR:SYMBOL=SBUX&amp;VAR:INDEX=0"}</definedName>
    <definedName name="_39__FDSAUDITLINK__" localSheetId="3" hidden="1">{"fdsup://directions/FAT Viewer?action=UPDATE&amp;creator=factset&amp;DYN_ARGS=TRUE&amp;DOC_NAME=FAT:FQL_AUDITING_CLIENT_TEMPLATE.FAT&amp;display_string=Audit&amp;VAR:KEY=XAJKZYZCXQ&amp;VAR:QUERY=RkZfRU5UUlBSX1ZBTF9FQklUREFfT1BFUihBTk4sNDA1NDMp&amp;WINDOW=FIRST_POPUP&amp;HEIGHT=450&amp;WIDTH=","450&amp;START_MAXIMIZED=FALSE&amp;VAR:CALENDAR=US&amp;VAR:SYMBOL=SBUX&amp;VAR:INDEX=0"}</definedName>
    <definedName name="_39__FDSAUDITLINK__" localSheetId="1" hidden="1">{"fdsup://directions/FAT Viewer?action=UPDATE&amp;creator=factset&amp;DYN_ARGS=TRUE&amp;DOC_NAME=FAT:FQL_AUDITING_CLIENT_TEMPLATE.FAT&amp;display_string=Audit&amp;VAR:KEY=XAJKZYZCXQ&amp;VAR:QUERY=RkZfRU5UUlBSX1ZBTF9FQklUREFfT1BFUihBTk4sNDA1NDMp&amp;WINDOW=FIRST_POPUP&amp;HEIGHT=450&amp;WIDTH=","450&amp;START_MAXIMIZED=FALSE&amp;VAR:CALENDAR=US&amp;VAR:SYMBOL=SBUX&amp;VAR:INDEX=0"}</definedName>
    <definedName name="_39__FDSAUDITLINK__" localSheetId="0" hidden="1">{"fdsup://directions/FAT Viewer?action=UPDATE&amp;creator=factset&amp;DYN_ARGS=TRUE&amp;DOC_NAME=FAT:FQL_AUDITING_CLIENT_TEMPLATE.FAT&amp;display_string=Audit&amp;VAR:KEY=XAJKZYZCXQ&amp;VAR:QUERY=RkZfRU5UUlBSX1ZBTF9FQklUREFfT1BFUihBTk4sNDA1NDMp&amp;WINDOW=FIRST_POPUP&amp;HEIGHT=450&amp;WIDTH=","450&amp;START_MAXIMIZED=FALSE&amp;VAR:CALENDAR=US&amp;VAR:SYMBOL=SBUX&amp;VAR:INDEX=0"}</definedName>
    <definedName name="_39__FDSAUDITLINK__" hidden="1">{"fdsup://directions/FAT Viewer?action=UPDATE&amp;creator=factset&amp;DYN_ARGS=TRUE&amp;DOC_NAME=FAT:FQL_AUDITING_CLIENT_TEMPLATE.FAT&amp;display_string=Audit&amp;VAR:KEY=XAJKZYZCXQ&amp;VAR:QUERY=RkZfRU5UUlBSX1ZBTF9FQklUREFfT1BFUihBTk4sNDA1NDMp&amp;WINDOW=FIRST_POPUP&amp;HEIGHT=450&amp;WIDTH=","450&amp;START_MAXIMIZED=FALSE&amp;VAR:CALENDAR=US&amp;VAR:SYMBOL=SBUX&amp;VAR:INDEX=0"}</definedName>
    <definedName name="_39prm.nazwa_2_1">"Z przeksięgowaniami końca roku"</definedName>
    <definedName name="_3ktp.KtTyp_11_1">1</definedName>
    <definedName name="_4__123Graph_ACHART_9" localSheetId="2" hidden="1">#REF!</definedName>
    <definedName name="_4__123Graph_ACHART_9" localSheetId="4" hidden="1">#REF!</definedName>
    <definedName name="_4__123Graph_ACHART_9" localSheetId="3" hidden="1">#REF!</definedName>
    <definedName name="_4__123Graph_ACHART_9" localSheetId="1" hidden="1">#REF!</definedName>
    <definedName name="_4__123Graph_ACHART_9" localSheetId="0" hidden="1">#REF!</definedName>
    <definedName name="_4__123Graph_ACHART_9" hidden="1">#REF!</definedName>
    <definedName name="_4__123Graph_BCHART_1" hidden="1">#REF!</definedName>
    <definedName name="_4__123Graph_BCHART_3" hidden="1">#REF!</definedName>
    <definedName name="_4__123Graph_LBL_BCHART_9" localSheetId="2" hidden="1">#REF!</definedName>
    <definedName name="_4__123Graph_LBL_BCHART_9" localSheetId="4" hidden="1">#REF!</definedName>
    <definedName name="_4__123Graph_LBL_BCHART_9" localSheetId="3" hidden="1">#REF!</definedName>
    <definedName name="_4__123Graph_LBL_BCHART_9" localSheetId="1" hidden="1">#REF!</definedName>
    <definedName name="_4__123Graph_LBL_BCHART_9" localSheetId="0" hidden="1">#REF!</definedName>
    <definedName name="_4__123Graph_LBL_BCHART_9" hidden="1">#REF!</definedName>
    <definedName name="_4__FDSAUDITLINK__" localSheetId="2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4__FDSAUDITLINK__" localSheetId="4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4__FDSAUDITLINK__" localSheetId="3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4__FDSAUDITLINK__" localSheetId="1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4__FDSAUDITLINK__" localSheetId="0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4__FDSAUDITLINK__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40__FDSAUDITLINK__" localSheetId="2" hidden="1">{"fdsup://directions/FAT Viewer?action=UPDATE&amp;creator=factset&amp;DYN_ARGS=TRUE&amp;DOC_NAME=FAT:FQL_AUDITING_CLIENT_TEMPLATE.FAT&amp;display_string=Audit&amp;VAR:KEY=QZGPGBIZAJ&amp;VAR:QUERY=RkZfU0FMRVMoTFRNLDQwNjMzKQ==&amp;WINDOW=FIRST_POPUP&amp;HEIGHT=450&amp;WIDTH=450&amp;START_MAXIMIZED=","FALSE&amp;VAR:CALENDAR=US&amp;VAR:SYMBOL=CMG&amp;VAR:INDEX=0"}</definedName>
    <definedName name="_40__FDSAUDITLINK__" localSheetId="4" hidden="1">{"fdsup://directions/FAT Viewer?action=UPDATE&amp;creator=factset&amp;DYN_ARGS=TRUE&amp;DOC_NAME=FAT:FQL_AUDITING_CLIENT_TEMPLATE.FAT&amp;display_string=Audit&amp;VAR:KEY=QZGPGBIZAJ&amp;VAR:QUERY=RkZfU0FMRVMoTFRNLDQwNjMzKQ==&amp;WINDOW=FIRST_POPUP&amp;HEIGHT=450&amp;WIDTH=450&amp;START_MAXIMIZED=","FALSE&amp;VAR:CALENDAR=US&amp;VAR:SYMBOL=CMG&amp;VAR:INDEX=0"}</definedName>
    <definedName name="_40__FDSAUDITLINK__" localSheetId="3" hidden="1">{"fdsup://directions/FAT Viewer?action=UPDATE&amp;creator=factset&amp;DYN_ARGS=TRUE&amp;DOC_NAME=FAT:FQL_AUDITING_CLIENT_TEMPLATE.FAT&amp;display_string=Audit&amp;VAR:KEY=QZGPGBIZAJ&amp;VAR:QUERY=RkZfU0FMRVMoTFRNLDQwNjMzKQ==&amp;WINDOW=FIRST_POPUP&amp;HEIGHT=450&amp;WIDTH=450&amp;START_MAXIMIZED=","FALSE&amp;VAR:CALENDAR=US&amp;VAR:SYMBOL=CMG&amp;VAR:INDEX=0"}</definedName>
    <definedName name="_40__FDSAUDITLINK__" localSheetId="1" hidden="1">{"fdsup://directions/FAT Viewer?action=UPDATE&amp;creator=factset&amp;DYN_ARGS=TRUE&amp;DOC_NAME=FAT:FQL_AUDITING_CLIENT_TEMPLATE.FAT&amp;display_string=Audit&amp;VAR:KEY=QZGPGBIZAJ&amp;VAR:QUERY=RkZfU0FMRVMoTFRNLDQwNjMzKQ==&amp;WINDOW=FIRST_POPUP&amp;HEIGHT=450&amp;WIDTH=450&amp;START_MAXIMIZED=","FALSE&amp;VAR:CALENDAR=US&amp;VAR:SYMBOL=CMG&amp;VAR:INDEX=0"}</definedName>
    <definedName name="_40__FDSAUDITLINK__" localSheetId="0" hidden="1">{"fdsup://directions/FAT Viewer?action=UPDATE&amp;creator=factset&amp;DYN_ARGS=TRUE&amp;DOC_NAME=FAT:FQL_AUDITING_CLIENT_TEMPLATE.FAT&amp;display_string=Audit&amp;VAR:KEY=QZGPGBIZAJ&amp;VAR:QUERY=RkZfU0FMRVMoTFRNLDQwNjMzKQ==&amp;WINDOW=FIRST_POPUP&amp;HEIGHT=450&amp;WIDTH=450&amp;START_MAXIMIZED=","FALSE&amp;VAR:CALENDAR=US&amp;VAR:SYMBOL=CMG&amp;VAR:INDEX=0"}</definedName>
    <definedName name="_40__FDSAUDITLINK__" hidden="1">{"fdsup://directions/FAT Viewer?action=UPDATE&amp;creator=factset&amp;DYN_ARGS=TRUE&amp;DOC_NAME=FAT:FQL_AUDITING_CLIENT_TEMPLATE.FAT&amp;display_string=Audit&amp;VAR:KEY=QZGPGBIZAJ&amp;VAR:QUERY=RkZfU0FMRVMoTFRNLDQwNjMzKQ==&amp;WINDOW=FIRST_POPUP&amp;HEIGHT=450&amp;WIDTH=450&amp;START_MAXIMIZED=","FALSE&amp;VAR:CALENDAR=US&amp;VAR:SYMBOL=CMG&amp;VAR:INDEX=0"}</definedName>
    <definedName name="_40prm.nazwa_3_1">"Z przeksięgowaniami końca roku"</definedName>
    <definedName name="_41__FDSAUDITLINK__" localSheetId="2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41__FDSAUDITLINK__" localSheetId="4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41__FDSAUDITLINK__" localSheetId="3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41__FDSAUDITLINK__" localSheetId="1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41__FDSAUDITLINK__" localSheetId="0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41__FDSAUDITLINK__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41prm.nazwa_5_1">"Z przeksięgowaniami końca roku"</definedName>
    <definedName name="_42__FDSAUDITLINK__" localSheetId="2" hidden="1">{"fdsup://directions/FAT Viewer?action=UPDATE&amp;creator=factset&amp;DYN_ARGS=TRUE&amp;DOC_NAME=FAT:FQL_AUDITING_CLIENT_TEMPLATE.FAT&amp;display_string=Audit&amp;VAR:KEY=OJYHCXQXQX&amp;VAR:QUERY=RkZfRU5UUlBSX1ZBTF9FQklUREFfT1BFUihDQUwsTk9XKQ==&amp;WINDOW=FIRST_POPUP&amp;HEIGHT=450&amp;WIDTH=","450&amp;START_MAXIMIZED=FALSE&amp;VAR:CALENDAR=US&amp;VAR:SYMBOL=MCD&amp;VAR:INDEX=0"}</definedName>
    <definedName name="_42__FDSAUDITLINK__" localSheetId="4" hidden="1">{"fdsup://directions/FAT Viewer?action=UPDATE&amp;creator=factset&amp;DYN_ARGS=TRUE&amp;DOC_NAME=FAT:FQL_AUDITING_CLIENT_TEMPLATE.FAT&amp;display_string=Audit&amp;VAR:KEY=OJYHCXQXQX&amp;VAR:QUERY=RkZfRU5UUlBSX1ZBTF9FQklUREFfT1BFUihDQUwsTk9XKQ==&amp;WINDOW=FIRST_POPUP&amp;HEIGHT=450&amp;WIDTH=","450&amp;START_MAXIMIZED=FALSE&amp;VAR:CALENDAR=US&amp;VAR:SYMBOL=MCD&amp;VAR:INDEX=0"}</definedName>
    <definedName name="_42__FDSAUDITLINK__" localSheetId="3" hidden="1">{"fdsup://directions/FAT Viewer?action=UPDATE&amp;creator=factset&amp;DYN_ARGS=TRUE&amp;DOC_NAME=FAT:FQL_AUDITING_CLIENT_TEMPLATE.FAT&amp;display_string=Audit&amp;VAR:KEY=OJYHCXQXQX&amp;VAR:QUERY=RkZfRU5UUlBSX1ZBTF9FQklUREFfT1BFUihDQUwsTk9XKQ==&amp;WINDOW=FIRST_POPUP&amp;HEIGHT=450&amp;WIDTH=","450&amp;START_MAXIMIZED=FALSE&amp;VAR:CALENDAR=US&amp;VAR:SYMBOL=MCD&amp;VAR:INDEX=0"}</definedName>
    <definedName name="_42__FDSAUDITLINK__" localSheetId="1" hidden="1">{"fdsup://directions/FAT Viewer?action=UPDATE&amp;creator=factset&amp;DYN_ARGS=TRUE&amp;DOC_NAME=FAT:FQL_AUDITING_CLIENT_TEMPLATE.FAT&amp;display_string=Audit&amp;VAR:KEY=OJYHCXQXQX&amp;VAR:QUERY=RkZfRU5UUlBSX1ZBTF9FQklUREFfT1BFUihDQUwsTk9XKQ==&amp;WINDOW=FIRST_POPUP&amp;HEIGHT=450&amp;WIDTH=","450&amp;START_MAXIMIZED=FALSE&amp;VAR:CALENDAR=US&amp;VAR:SYMBOL=MCD&amp;VAR:INDEX=0"}</definedName>
    <definedName name="_42__FDSAUDITLINK__" localSheetId="0" hidden="1">{"fdsup://directions/FAT Viewer?action=UPDATE&amp;creator=factset&amp;DYN_ARGS=TRUE&amp;DOC_NAME=FAT:FQL_AUDITING_CLIENT_TEMPLATE.FAT&amp;display_string=Audit&amp;VAR:KEY=OJYHCXQXQX&amp;VAR:QUERY=RkZfRU5UUlBSX1ZBTF9FQklUREFfT1BFUihDQUwsTk9XKQ==&amp;WINDOW=FIRST_POPUP&amp;HEIGHT=450&amp;WIDTH=","450&amp;START_MAXIMIZED=FALSE&amp;VAR:CALENDAR=US&amp;VAR:SYMBOL=MCD&amp;VAR:INDEX=0"}</definedName>
    <definedName name="_42__FDSAUDITLINK__" hidden="1">{"fdsup://directions/FAT Viewer?action=UPDATE&amp;creator=factset&amp;DYN_ARGS=TRUE&amp;DOC_NAME=FAT:FQL_AUDITING_CLIENT_TEMPLATE.FAT&amp;display_string=Audit&amp;VAR:KEY=OJYHCXQXQX&amp;VAR:QUERY=RkZfRU5UUlBSX1ZBTF9FQklUREFfT1BFUihDQUwsTk9XKQ==&amp;WINDOW=FIRST_POPUP&amp;HEIGHT=450&amp;WIDTH=","450&amp;START_MAXIMIZED=FALSE&amp;VAR:CALENDAR=US&amp;VAR:SYMBOL=MCD&amp;VAR:INDEX=0"}</definedName>
    <definedName name="_42prm.nazwa_6_1">"Z przeksięgowaniami końca roku"</definedName>
    <definedName name="_43__FDSAUDITLINK__" localSheetId="2" hidden="1">{"fdsup://directions/FAT Viewer?action=UPDATE&amp;creator=factset&amp;DYN_ARGS=TRUE&amp;DOC_NAME=FAT:FQL_AUDITING_CLIENT_TEMPLATE.FAT&amp;display_string=Audit&amp;VAR:KEY=CDGHKVULSN&amp;VAR:QUERY=RkZfU0FMRVMoTFRNLDQwNjMzKQ==&amp;WINDOW=FIRST_POPUP&amp;HEIGHT=450&amp;WIDTH=450&amp;START_MAXIMIZED=","FALSE&amp;VAR:CALENDAR=US&amp;VAR:SYMBOL=SBUX&amp;VAR:INDEX=0"}</definedName>
    <definedName name="_43__FDSAUDITLINK__" localSheetId="4" hidden="1">{"fdsup://directions/FAT Viewer?action=UPDATE&amp;creator=factset&amp;DYN_ARGS=TRUE&amp;DOC_NAME=FAT:FQL_AUDITING_CLIENT_TEMPLATE.FAT&amp;display_string=Audit&amp;VAR:KEY=CDGHKVULSN&amp;VAR:QUERY=RkZfU0FMRVMoTFRNLDQwNjMzKQ==&amp;WINDOW=FIRST_POPUP&amp;HEIGHT=450&amp;WIDTH=450&amp;START_MAXIMIZED=","FALSE&amp;VAR:CALENDAR=US&amp;VAR:SYMBOL=SBUX&amp;VAR:INDEX=0"}</definedName>
    <definedName name="_43__FDSAUDITLINK__" localSheetId="3" hidden="1">{"fdsup://directions/FAT Viewer?action=UPDATE&amp;creator=factset&amp;DYN_ARGS=TRUE&amp;DOC_NAME=FAT:FQL_AUDITING_CLIENT_TEMPLATE.FAT&amp;display_string=Audit&amp;VAR:KEY=CDGHKVULSN&amp;VAR:QUERY=RkZfU0FMRVMoTFRNLDQwNjMzKQ==&amp;WINDOW=FIRST_POPUP&amp;HEIGHT=450&amp;WIDTH=450&amp;START_MAXIMIZED=","FALSE&amp;VAR:CALENDAR=US&amp;VAR:SYMBOL=SBUX&amp;VAR:INDEX=0"}</definedName>
    <definedName name="_43__FDSAUDITLINK__" localSheetId="1" hidden="1">{"fdsup://directions/FAT Viewer?action=UPDATE&amp;creator=factset&amp;DYN_ARGS=TRUE&amp;DOC_NAME=FAT:FQL_AUDITING_CLIENT_TEMPLATE.FAT&amp;display_string=Audit&amp;VAR:KEY=CDGHKVULSN&amp;VAR:QUERY=RkZfU0FMRVMoTFRNLDQwNjMzKQ==&amp;WINDOW=FIRST_POPUP&amp;HEIGHT=450&amp;WIDTH=450&amp;START_MAXIMIZED=","FALSE&amp;VAR:CALENDAR=US&amp;VAR:SYMBOL=SBUX&amp;VAR:INDEX=0"}</definedName>
    <definedName name="_43__FDSAUDITLINK__" localSheetId="0" hidden="1">{"fdsup://directions/FAT Viewer?action=UPDATE&amp;creator=factset&amp;DYN_ARGS=TRUE&amp;DOC_NAME=FAT:FQL_AUDITING_CLIENT_TEMPLATE.FAT&amp;display_string=Audit&amp;VAR:KEY=CDGHKVULSN&amp;VAR:QUERY=RkZfU0FMRVMoTFRNLDQwNjMzKQ==&amp;WINDOW=FIRST_POPUP&amp;HEIGHT=450&amp;WIDTH=450&amp;START_MAXIMIZED=","FALSE&amp;VAR:CALENDAR=US&amp;VAR:SYMBOL=SBUX&amp;VAR:INDEX=0"}</definedName>
    <definedName name="_43__FDSAUDITLINK__" hidden="1">{"fdsup://directions/FAT Viewer?action=UPDATE&amp;creator=factset&amp;DYN_ARGS=TRUE&amp;DOC_NAME=FAT:FQL_AUDITING_CLIENT_TEMPLATE.FAT&amp;display_string=Audit&amp;VAR:KEY=CDGHKVULSN&amp;VAR:QUERY=RkZfU0FMRVMoTFRNLDQwNjMzKQ==&amp;WINDOW=FIRST_POPUP&amp;HEIGHT=450&amp;WIDTH=450&amp;START_MAXIMIZED=","FALSE&amp;VAR:CALENDAR=US&amp;VAR:SYMBOL=SBUX&amp;VAR:INDEX=0"}</definedName>
    <definedName name="_43prm.nazwa_7_1">"Z przeksięgowaniami końca roku"</definedName>
    <definedName name="_44__FDSAUDITLINK__" localSheetId="2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44__FDSAUDITLINK__" localSheetId="4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44__FDSAUDITLINK__" localSheetId="3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44__FDSAUDITLINK__" localSheetId="1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44__FDSAUDITLINK__" localSheetId="0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44__FDSAUDITLINK__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44prm.nazwa_8_1">"Z przeksięgowaniami końca roku"</definedName>
    <definedName name="_45__FDSAUDITLINK__" localSheetId="2" hidden="1">{"fdsup://directions/FAT Viewer?action=UPDATE&amp;creator=factset&amp;DYN_ARGS=TRUE&amp;DOC_NAME=FAT:FQL_AUDITING_CLIENT_TEMPLATE.FAT&amp;display_string=Audit&amp;VAR:KEY=PWXGLGFEDK&amp;VAR:QUERY=RkZfRU5UUlBSX1ZBTF9FQklUREFfT1BFUihBTk4sNDA1NDMp&amp;WINDOW=FIRST_POPUP&amp;HEIGHT=450&amp;WIDTH=","450&amp;START_MAXIMIZED=FALSE&amp;VAR:CALENDAR=US&amp;VAR:SYMBOL=MCD&amp;VAR:INDEX=0"}</definedName>
    <definedName name="_45__FDSAUDITLINK__" localSheetId="4" hidden="1">{"fdsup://directions/FAT Viewer?action=UPDATE&amp;creator=factset&amp;DYN_ARGS=TRUE&amp;DOC_NAME=FAT:FQL_AUDITING_CLIENT_TEMPLATE.FAT&amp;display_string=Audit&amp;VAR:KEY=PWXGLGFEDK&amp;VAR:QUERY=RkZfRU5UUlBSX1ZBTF9FQklUREFfT1BFUihBTk4sNDA1NDMp&amp;WINDOW=FIRST_POPUP&amp;HEIGHT=450&amp;WIDTH=","450&amp;START_MAXIMIZED=FALSE&amp;VAR:CALENDAR=US&amp;VAR:SYMBOL=MCD&amp;VAR:INDEX=0"}</definedName>
    <definedName name="_45__FDSAUDITLINK__" localSheetId="3" hidden="1">{"fdsup://directions/FAT Viewer?action=UPDATE&amp;creator=factset&amp;DYN_ARGS=TRUE&amp;DOC_NAME=FAT:FQL_AUDITING_CLIENT_TEMPLATE.FAT&amp;display_string=Audit&amp;VAR:KEY=PWXGLGFEDK&amp;VAR:QUERY=RkZfRU5UUlBSX1ZBTF9FQklUREFfT1BFUihBTk4sNDA1NDMp&amp;WINDOW=FIRST_POPUP&amp;HEIGHT=450&amp;WIDTH=","450&amp;START_MAXIMIZED=FALSE&amp;VAR:CALENDAR=US&amp;VAR:SYMBOL=MCD&amp;VAR:INDEX=0"}</definedName>
    <definedName name="_45__FDSAUDITLINK__" localSheetId="1" hidden="1">{"fdsup://directions/FAT Viewer?action=UPDATE&amp;creator=factset&amp;DYN_ARGS=TRUE&amp;DOC_NAME=FAT:FQL_AUDITING_CLIENT_TEMPLATE.FAT&amp;display_string=Audit&amp;VAR:KEY=PWXGLGFEDK&amp;VAR:QUERY=RkZfRU5UUlBSX1ZBTF9FQklUREFfT1BFUihBTk4sNDA1NDMp&amp;WINDOW=FIRST_POPUP&amp;HEIGHT=450&amp;WIDTH=","450&amp;START_MAXIMIZED=FALSE&amp;VAR:CALENDAR=US&amp;VAR:SYMBOL=MCD&amp;VAR:INDEX=0"}</definedName>
    <definedName name="_45__FDSAUDITLINK__" localSheetId="0" hidden="1">{"fdsup://directions/FAT Viewer?action=UPDATE&amp;creator=factset&amp;DYN_ARGS=TRUE&amp;DOC_NAME=FAT:FQL_AUDITING_CLIENT_TEMPLATE.FAT&amp;display_string=Audit&amp;VAR:KEY=PWXGLGFEDK&amp;VAR:QUERY=RkZfRU5UUlBSX1ZBTF9FQklUREFfT1BFUihBTk4sNDA1NDMp&amp;WINDOW=FIRST_POPUP&amp;HEIGHT=450&amp;WIDTH=","450&amp;START_MAXIMIZED=FALSE&amp;VAR:CALENDAR=US&amp;VAR:SYMBOL=MCD&amp;VAR:INDEX=0"}</definedName>
    <definedName name="_45__FDSAUDITLINK__" hidden="1">{"fdsup://directions/FAT Viewer?action=UPDATE&amp;creator=factset&amp;DYN_ARGS=TRUE&amp;DOC_NAME=FAT:FQL_AUDITING_CLIENT_TEMPLATE.FAT&amp;display_string=Audit&amp;VAR:KEY=PWXGLGFEDK&amp;VAR:QUERY=RkZfRU5UUlBSX1ZBTF9FQklUREFfT1BFUihBTk4sNDA1NDMp&amp;WINDOW=FIRST_POPUP&amp;HEIGHT=450&amp;WIDTH=","450&amp;START_MAXIMIZED=FALSE&amp;VAR:CALENDAR=US&amp;VAR:SYMBOL=MCD&amp;VAR:INDEX=0"}</definedName>
    <definedName name="_45prm.nazwa_9_1">"Z przeksięgowaniami końca roku"</definedName>
    <definedName name="_46__FDSAUDITLINK__" localSheetId="2" hidden="1">{"fdsup://directions/FAT Viewer?action=UPDATE&amp;creator=factset&amp;DYN_ARGS=TRUE&amp;DOC_NAME=FAT:FQL_AUDITING_CLIENT_TEMPLATE.FAT&amp;display_string=Audit&amp;VAR:KEY=WNOXEPMXSZ&amp;VAR:QUERY=RkZfU0FMRVMoTFRNLDQwOTk5KQ==&amp;WINDOW=FIRST_POPUP&amp;HEIGHT=450&amp;WIDTH=450&amp;START_MAXIMIZED=","FALSE&amp;VAR:CALENDAR=US&amp;VAR:SYMBOL=CBRL&amp;VAR:INDEX=0"}</definedName>
    <definedName name="_46__FDSAUDITLINK__" localSheetId="4" hidden="1">{"fdsup://directions/FAT Viewer?action=UPDATE&amp;creator=factset&amp;DYN_ARGS=TRUE&amp;DOC_NAME=FAT:FQL_AUDITING_CLIENT_TEMPLATE.FAT&amp;display_string=Audit&amp;VAR:KEY=WNOXEPMXSZ&amp;VAR:QUERY=RkZfU0FMRVMoTFRNLDQwOTk5KQ==&amp;WINDOW=FIRST_POPUP&amp;HEIGHT=450&amp;WIDTH=450&amp;START_MAXIMIZED=","FALSE&amp;VAR:CALENDAR=US&amp;VAR:SYMBOL=CBRL&amp;VAR:INDEX=0"}</definedName>
    <definedName name="_46__FDSAUDITLINK__" localSheetId="3" hidden="1">{"fdsup://directions/FAT Viewer?action=UPDATE&amp;creator=factset&amp;DYN_ARGS=TRUE&amp;DOC_NAME=FAT:FQL_AUDITING_CLIENT_TEMPLATE.FAT&amp;display_string=Audit&amp;VAR:KEY=WNOXEPMXSZ&amp;VAR:QUERY=RkZfU0FMRVMoTFRNLDQwOTk5KQ==&amp;WINDOW=FIRST_POPUP&amp;HEIGHT=450&amp;WIDTH=450&amp;START_MAXIMIZED=","FALSE&amp;VAR:CALENDAR=US&amp;VAR:SYMBOL=CBRL&amp;VAR:INDEX=0"}</definedName>
    <definedName name="_46__FDSAUDITLINK__" localSheetId="1" hidden="1">{"fdsup://directions/FAT Viewer?action=UPDATE&amp;creator=factset&amp;DYN_ARGS=TRUE&amp;DOC_NAME=FAT:FQL_AUDITING_CLIENT_TEMPLATE.FAT&amp;display_string=Audit&amp;VAR:KEY=WNOXEPMXSZ&amp;VAR:QUERY=RkZfU0FMRVMoTFRNLDQwOTk5KQ==&amp;WINDOW=FIRST_POPUP&amp;HEIGHT=450&amp;WIDTH=450&amp;START_MAXIMIZED=","FALSE&amp;VAR:CALENDAR=US&amp;VAR:SYMBOL=CBRL&amp;VAR:INDEX=0"}</definedName>
    <definedName name="_46__FDSAUDITLINK__" localSheetId="0" hidden="1">{"fdsup://directions/FAT Viewer?action=UPDATE&amp;creator=factset&amp;DYN_ARGS=TRUE&amp;DOC_NAME=FAT:FQL_AUDITING_CLIENT_TEMPLATE.FAT&amp;display_string=Audit&amp;VAR:KEY=WNOXEPMXSZ&amp;VAR:QUERY=RkZfU0FMRVMoTFRNLDQwOTk5KQ==&amp;WINDOW=FIRST_POPUP&amp;HEIGHT=450&amp;WIDTH=450&amp;START_MAXIMIZED=","FALSE&amp;VAR:CALENDAR=US&amp;VAR:SYMBOL=CBRL&amp;VAR:INDEX=0"}</definedName>
    <definedName name="_46__FDSAUDITLINK__" hidden="1">{"fdsup://directions/FAT Viewer?action=UPDATE&amp;creator=factset&amp;DYN_ARGS=TRUE&amp;DOC_NAME=FAT:FQL_AUDITING_CLIENT_TEMPLATE.FAT&amp;display_string=Audit&amp;VAR:KEY=WNOXEPMXSZ&amp;VAR:QUERY=RkZfU0FMRVMoTFRNLDQwOTk5KQ==&amp;WINDOW=FIRST_POPUP&amp;HEIGHT=450&amp;WIDTH=450&amp;START_MAXIMIZED=","FALSE&amp;VAR:CALENDAR=US&amp;VAR:SYMBOL=CBRL&amp;VAR:INDEX=0"}</definedName>
    <definedName name="_46prm.NumerOkresu_10_1">0</definedName>
    <definedName name="_47__FDSAUDITLINK__" localSheetId="2" hidden="1">{"fdsup://directions/FAT Viewer?action=UPDATE&amp;creator=factset&amp;DYN_ARGS=TRUE&amp;DOC_NAME=FAT:FQL_AUDITING_CLIENT_TEMPLATE.FAT&amp;display_string=Audit&amp;VAR:KEY=WFILGVEPEB&amp;VAR:QUERY=RkZfU0FMRVMoTFRNLDQwNjMzKQ==&amp;WINDOW=FIRST_POPUP&amp;HEIGHT=450&amp;WIDTH=450&amp;START_MAXIMIZED=","FALSE&amp;VAR:CALENDAR=US&amp;VAR:SYMBOL=JACK&amp;VAR:INDEX=0"}</definedName>
    <definedName name="_47__FDSAUDITLINK__" localSheetId="4" hidden="1">{"fdsup://directions/FAT Viewer?action=UPDATE&amp;creator=factset&amp;DYN_ARGS=TRUE&amp;DOC_NAME=FAT:FQL_AUDITING_CLIENT_TEMPLATE.FAT&amp;display_string=Audit&amp;VAR:KEY=WFILGVEPEB&amp;VAR:QUERY=RkZfU0FMRVMoTFRNLDQwNjMzKQ==&amp;WINDOW=FIRST_POPUP&amp;HEIGHT=450&amp;WIDTH=450&amp;START_MAXIMIZED=","FALSE&amp;VAR:CALENDAR=US&amp;VAR:SYMBOL=JACK&amp;VAR:INDEX=0"}</definedName>
    <definedName name="_47__FDSAUDITLINK__" localSheetId="3" hidden="1">{"fdsup://directions/FAT Viewer?action=UPDATE&amp;creator=factset&amp;DYN_ARGS=TRUE&amp;DOC_NAME=FAT:FQL_AUDITING_CLIENT_TEMPLATE.FAT&amp;display_string=Audit&amp;VAR:KEY=WFILGVEPEB&amp;VAR:QUERY=RkZfU0FMRVMoTFRNLDQwNjMzKQ==&amp;WINDOW=FIRST_POPUP&amp;HEIGHT=450&amp;WIDTH=450&amp;START_MAXIMIZED=","FALSE&amp;VAR:CALENDAR=US&amp;VAR:SYMBOL=JACK&amp;VAR:INDEX=0"}</definedName>
    <definedName name="_47__FDSAUDITLINK__" localSheetId="1" hidden="1">{"fdsup://directions/FAT Viewer?action=UPDATE&amp;creator=factset&amp;DYN_ARGS=TRUE&amp;DOC_NAME=FAT:FQL_AUDITING_CLIENT_TEMPLATE.FAT&amp;display_string=Audit&amp;VAR:KEY=WFILGVEPEB&amp;VAR:QUERY=RkZfU0FMRVMoTFRNLDQwNjMzKQ==&amp;WINDOW=FIRST_POPUP&amp;HEIGHT=450&amp;WIDTH=450&amp;START_MAXIMIZED=","FALSE&amp;VAR:CALENDAR=US&amp;VAR:SYMBOL=JACK&amp;VAR:INDEX=0"}</definedName>
    <definedName name="_47__FDSAUDITLINK__" localSheetId="0" hidden="1">{"fdsup://directions/FAT Viewer?action=UPDATE&amp;creator=factset&amp;DYN_ARGS=TRUE&amp;DOC_NAME=FAT:FQL_AUDITING_CLIENT_TEMPLATE.FAT&amp;display_string=Audit&amp;VAR:KEY=WFILGVEPEB&amp;VAR:QUERY=RkZfU0FMRVMoTFRNLDQwNjMzKQ==&amp;WINDOW=FIRST_POPUP&amp;HEIGHT=450&amp;WIDTH=450&amp;START_MAXIMIZED=","FALSE&amp;VAR:CALENDAR=US&amp;VAR:SYMBOL=JACK&amp;VAR:INDEX=0"}</definedName>
    <definedName name="_47__FDSAUDITLINK__" hidden="1">{"fdsup://directions/FAT Viewer?action=UPDATE&amp;creator=factset&amp;DYN_ARGS=TRUE&amp;DOC_NAME=FAT:FQL_AUDITING_CLIENT_TEMPLATE.FAT&amp;display_string=Audit&amp;VAR:KEY=WFILGVEPEB&amp;VAR:QUERY=RkZfU0FMRVMoTFRNLDQwNjMzKQ==&amp;WINDOW=FIRST_POPUP&amp;HEIGHT=450&amp;WIDTH=450&amp;START_MAXIMIZED=","FALSE&amp;VAR:CALENDAR=US&amp;VAR:SYMBOL=JACK&amp;VAR:INDEX=0"}</definedName>
    <definedName name="_47prm.NumerOkresu_11_1">0</definedName>
    <definedName name="_48__FDSAUDITLINK__" localSheetId="2" hidden="1">{"fdsup://Directions/FactSet Auditing Viewer?action=AUDIT_VALUE&amp;DB=129&amp;ID1=00104Q10&amp;VALUEID=01001&amp;SDATE=2011&amp;PERIODTYPE=ANN_STD&amp;SCFT=3&amp;window=popup_no_bar&amp;width=385&amp;height=120&amp;START_MAXIMIZED=FALSE&amp;creator=factset&amp;display_string=Audit"}</definedName>
    <definedName name="_48__FDSAUDITLINK__" localSheetId="4" hidden="1">{"fdsup://Directions/FactSet Auditing Viewer?action=AUDIT_VALUE&amp;DB=129&amp;ID1=00104Q10&amp;VALUEID=01001&amp;SDATE=2011&amp;PERIODTYPE=ANN_STD&amp;SCFT=3&amp;window=popup_no_bar&amp;width=385&amp;height=120&amp;START_MAXIMIZED=FALSE&amp;creator=factset&amp;display_string=Audit"}</definedName>
    <definedName name="_48__FDSAUDITLINK__" localSheetId="3" hidden="1">{"fdsup://Directions/FactSet Auditing Viewer?action=AUDIT_VALUE&amp;DB=129&amp;ID1=00104Q10&amp;VALUEID=01001&amp;SDATE=2011&amp;PERIODTYPE=ANN_STD&amp;SCFT=3&amp;window=popup_no_bar&amp;width=385&amp;height=120&amp;START_MAXIMIZED=FALSE&amp;creator=factset&amp;display_string=Audit"}</definedName>
    <definedName name="_48__FDSAUDITLINK__" localSheetId="1" hidden="1">{"fdsup://Directions/FactSet Auditing Viewer?action=AUDIT_VALUE&amp;DB=129&amp;ID1=00104Q10&amp;VALUEID=01001&amp;SDATE=2011&amp;PERIODTYPE=ANN_STD&amp;SCFT=3&amp;window=popup_no_bar&amp;width=385&amp;height=120&amp;START_MAXIMIZED=FALSE&amp;creator=factset&amp;display_string=Audit"}</definedName>
    <definedName name="_48__FDSAUDITLINK__" localSheetId="0" hidden="1">{"fdsup://Directions/FactSet Auditing Viewer?action=AUDIT_VALUE&amp;DB=129&amp;ID1=00104Q10&amp;VALUEID=01001&amp;SDATE=2011&amp;PERIODTYPE=ANN_STD&amp;SCFT=3&amp;window=popup_no_bar&amp;width=385&amp;height=120&amp;START_MAXIMIZED=FALSE&amp;creator=factset&amp;display_string=Audit"}</definedName>
    <definedName name="_48__FDSAUDITLINK__" hidden="1">{"fdsup://Directions/FactSet Auditing Viewer?action=AUDIT_VALUE&amp;DB=129&amp;ID1=00104Q10&amp;VALUEID=01001&amp;SDATE=2011&amp;PERIODTYPE=ANN_STD&amp;SCFT=3&amp;window=popup_no_bar&amp;width=385&amp;height=120&amp;START_MAXIMIZED=FALSE&amp;creator=factset&amp;display_string=Audit"}</definedName>
    <definedName name="_48prm.NumerOkresu_12_1">0</definedName>
    <definedName name="_49__FDSAUDITLINK__" localSheetId="2" hidden="1">{"fdsup://Directions/FactSet Auditing Viewer?action=AUDIT_VALUE&amp;DB=129&amp;ID1=75689M10&amp;VALUEID=01001&amp;SDATE=2011&amp;PERIODTYPE=ANN_STD&amp;SCFT=3&amp;window=popup_no_bar&amp;width=385&amp;height=120&amp;START_MAXIMIZED=FALSE&amp;creator=factset&amp;display_string=Audit"}</definedName>
    <definedName name="_49__FDSAUDITLINK__" localSheetId="4" hidden="1">{"fdsup://Directions/FactSet Auditing Viewer?action=AUDIT_VALUE&amp;DB=129&amp;ID1=75689M10&amp;VALUEID=01001&amp;SDATE=2011&amp;PERIODTYPE=ANN_STD&amp;SCFT=3&amp;window=popup_no_bar&amp;width=385&amp;height=120&amp;START_MAXIMIZED=FALSE&amp;creator=factset&amp;display_string=Audit"}</definedName>
    <definedName name="_49__FDSAUDITLINK__" localSheetId="3" hidden="1">{"fdsup://Directions/FactSet Auditing Viewer?action=AUDIT_VALUE&amp;DB=129&amp;ID1=75689M10&amp;VALUEID=01001&amp;SDATE=2011&amp;PERIODTYPE=ANN_STD&amp;SCFT=3&amp;window=popup_no_bar&amp;width=385&amp;height=120&amp;START_MAXIMIZED=FALSE&amp;creator=factset&amp;display_string=Audit"}</definedName>
    <definedName name="_49__FDSAUDITLINK__" localSheetId="1" hidden="1">{"fdsup://Directions/FactSet Auditing Viewer?action=AUDIT_VALUE&amp;DB=129&amp;ID1=75689M10&amp;VALUEID=01001&amp;SDATE=2011&amp;PERIODTYPE=ANN_STD&amp;SCFT=3&amp;window=popup_no_bar&amp;width=385&amp;height=120&amp;START_MAXIMIZED=FALSE&amp;creator=factset&amp;display_string=Audit"}</definedName>
    <definedName name="_49__FDSAUDITLINK__" localSheetId="0" hidden="1">{"fdsup://Directions/FactSet Auditing Viewer?action=AUDIT_VALUE&amp;DB=129&amp;ID1=75689M10&amp;VALUEID=01001&amp;SDATE=2011&amp;PERIODTYPE=ANN_STD&amp;SCFT=3&amp;window=popup_no_bar&amp;width=385&amp;height=120&amp;START_MAXIMIZED=FALSE&amp;creator=factset&amp;display_string=Audit"}</definedName>
    <definedName name="_49__FDSAUDITLINK__" hidden="1">{"fdsup://Directions/FactSet Auditing Viewer?action=AUDIT_VALUE&amp;DB=129&amp;ID1=75689M10&amp;VALUEID=01001&amp;SDATE=2011&amp;PERIODTYPE=ANN_STD&amp;SCFT=3&amp;window=popup_no_bar&amp;width=385&amp;height=120&amp;START_MAXIMIZED=FALSE&amp;creator=factset&amp;display_string=Audit"}</definedName>
    <definedName name="_49prm.NumerOkresu_13_1">0</definedName>
    <definedName name="_4ktp.KtTyp_12_1">1</definedName>
    <definedName name="_5__123Graph_BCHART_1" hidden="1">#REF!</definedName>
    <definedName name="_5__123Graph_BCHART_2" hidden="1">#REF!</definedName>
    <definedName name="_5__123Graph_DCHART_1" localSheetId="2" hidden="1">#REF!</definedName>
    <definedName name="_5__123Graph_DCHART_1" localSheetId="4" hidden="1">#REF!</definedName>
    <definedName name="_5__123Graph_DCHART_1" localSheetId="3" hidden="1">#REF!</definedName>
    <definedName name="_5__123Graph_DCHART_1" localSheetId="1" hidden="1">#REF!</definedName>
    <definedName name="_5__123Graph_DCHART_1" localSheetId="0" hidden="1">#REF!</definedName>
    <definedName name="_5__123Graph_DCHART_1" hidden="1">#REF!</definedName>
    <definedName name="_5__FDSAUDITLINK__" localSheetId="2" hidden="1">{"fdsup://directions/FAT Viewer?action=UPDATE&amp;creator=factset&amp;DYN_ARGS=TRUE&amp;DOC_NAME=FAT:FQL_AUDITING_CLIENT_TEMPLATE.FAT&amp;display_string=Audit&amp;VAR:KEY=MHKHYZEPCL&amp;VAR:QUERY=RkZfU0FMRVMoTFRNLDQwOTk5KQ==&amp;WINDOW=FIRST_POPUP&amp;HEIGHT=450&amp;WIDTH=450&amp;START_MAXIMIZED=","FALSE&amp;VAR:CALENDAR=US&amp;VAR:SYMBOL=PZZA&amp;VAR:INDEX=0"}</definedName>
    <definedName name="_5__FDSAUDITLINK__" localSheetId="4" hidden="1">{"fdsup://directions/FAT Viewer?action=UPDATE&amp;creator=factset&amp;DYN_ARGS=TRUE&amp;DOC_NAME=FAT:FQL_AUDITING_CLIENT_TEMPLATE.FAT&amp;display_string=Audit&amp;VAR:KEY=MHKHYZEPCL&amp;VAR:QUERY=RkZfU0FMRVMoTFRNLDQwOTk5KQ==&amp;WINDOW=FIRST_POPUP&amp;HEIGHT=450&amp;WIDTH=450&amp;START_MAXIMIZED=","FALSE&amp;VAR:CALENDAR=US&amp;VAR:SYMBOL=PZZA&amp;VAR:INDEX=0"}</definedName>
    <definedName name="_5__FDSAUDITLINK__" localSheetId="3" hidden="1">{"fdsup://directions/FAT Viewer?action=UPDATE&amp;creator=factset&amp;DYN_ARGS=TRUE&amp;DOC_NAME=FAT:FQL_AUDITING_CLIENT_TEMPLATE.FAT&amp;display_string=Audit&amp;VAR:KEY=MHKHYZEPCL&amp;VAR:QUERY=RkZfU0FMRVMoTFRNLDQwOTk5KQ==&amp;WINDOW=FIRST_POPUP&amp;HEIGHT=450&amp;WIDTH=450&amp;START_MAXIMIZED=","FALSE&amp;VAR:CALENDAR=US&amp;VAR:SYMBOL=PZZA&amp;VAR:INDEX=0"}</definedName>
    <definedName name="_5__FDSAUDITLINK__" localSheetId="1" hidden="1">{"fdsup://directions/FAT Viewer?action=UPDATE&amp;creator=factset&amp;DYN_ARGS=TRUE&amp;DOC_NAME=FAT:FQL_AUDITING_CLIENT_TEMPLATE.FAT&amp;display_string=Audit&amp;VAR:KEY=MHKHYZEPCL&amp;VAR:QUERY=RkZfU0FMRVMoTFRNLDQwOTk5KQ==&amp;WINDOW=FIRST_POPUP&amp;HEIGHT=450&amp;WIDTH=450&amp;START_MAXIMIZED=","FALSE&amp;VAR:CALENDAR=US&amp;VAR:SYMBOL=PZZA&amp;VAR:INDEX=0"}</definedName>
    <definedName name="_5__FDSAUDITLINK__" localSheetId="0" hidden="1">{"fdsup://directions/FAT Viewer?action=UPDATE&amp;creator=factset&amp;DYN_ARGS=TRUE&amp;DOC_NAME=FAT:FQL_AUDITING_CLIENT_TEMPLATE.FAT&amp;display_string=Audit&amp;VAR:KEY=MHKHYZEPCL&amp;VAR:QUERY=RkZfU0FMRVMoTFRNLDQwOTk5KQ==&amp;WINDOW=FIRST_POPUP&amp;HEIGHT=450&amp;WIDTH=450&amp;START_MAXIMIZED=","FALSE&amp;VAR:CALENDAR=US&amp;VAR:SYMBOL=PZZA&amp;VAR:INDEX=0"}</definedName>
    <definedName name="_5__FDSAUDITLINK__" hidden="1">{"fdsup://directions/FAT Viewer?action=UPDATE&amp;creator=factset&amp;DYN_ARGS=TRUE&amp;DOC_NAME=FAT:FQL_AUDITING_CLIENT_TEMPLATE.FAT&amp;display_string=Audit&amp;VAR:KEY=MHKHYZEPCL&amp;VAR:QUERY=RkZfU0FMRVMoTFRNLDQwOTk5KQ==&amp;WINDOW=FIRST_POPUP&amp;HEIGHT=450&amp;WIDTH=450&amp;START_MAXIMIZED=","FALSE&amp;VAR:CALENDAR=US&amp;VAR:SYMBOL=PZZA&amp;VAR:INDEX=0"}</definedName>
    <definedName name="_50__FDSAUDITLINK__" localSheetId="2" hidden="1">{"fdsup://directions/FAT Viewer?action=UPDATE&amp;creator=factset&amp;DYN_ARGS=TRUE&amp;DOC_NAME=FAT:FQL_AUDITING_CLIENT_TEMPLATE.FAT&amp;display_string=Audit&amp;VAR:KEY=YROPQJEBKL&amp;VAR:QUERY=RkZfRU5UUlBSX1ZBTF9FQklUREFfT1BFUihDQUwsTk9XKQ==&amp;WINDOW=FIRST_POPUP&amp;HEIGHT=450&amp;WIDTH=","450&amp;START_MAXIMIZED=FALSE&amp;VAR:CALENDAR=US&amp;VAR:SYMBOL=RRGB&amp;VAR:INDEX=0"}</definedName>
    <definedName name="_50__FDSAUDITLINK__" localSheetId="4" hidden="1">{"fdsup://directions/FAT Viewer?action=UPDATE&amp;creator=factset&amp;DYN_ARGS=TRUE&amp;DOC_NAME=FAT:FQL_AUDITING_CLIENT_TEMPLATE.FAT&amp;display_string=Audit&amp;VAR:KEY=YROPQJEBKL&amp;VAR:QUERY=RkZfRU5UUlBSX1ZBTF9FQklUREFfT1BFUihDQUwsTk9XKQ==&amp;WINDOW=FIRST_POPUP&amp;HEIGHT=450&amp;WIDTH=","450&amp;START_MAXIMIZED=FALSE&amp;VAR:CALENDAR=US&amp;VAR:SYMBOL=RRGB&amp;VAR:INDEX=0"}</definedName>
    <definedName name="_50__FDSAUDITLINK__" localSheetId="3" hidden="1">{"fdsup://directions/FAT Viewer?action=UPDATE&amp;creator=factset&amp;DYN_ARGS=TRUE&amp;DOC_NAME=FAT:FQL_AUDITING_CLIENT_TEMPLATE.FAT&amp;display_string=Audit&amp;VAR:KEY=YROPQJEBKL&amp;VAR:QUERY=RkZfRU5UUlBSX1ZBTF9FQklUREFfT1BFUihDQUwsTk9XKQ==&amp;WINDOW=FIRST_POPUP&amp;HEIGHT=450&amp;WIDTH=","450&amp;START_MAXIMIZED=FALSE&amp;VAR:CALENDAR=US&amp;VAR:SYMBOL=RRGB&amp;VAR:INDEX=0"}</definedName>
    <definedName name="_50__FDSAUDITLINK__" localSheetId="1" hidden="1">{"fdsup://directions/FAT Viewer?action=UPDATE&amp;creator=factset&amp;DYN_ARGS=TRUE&amp;DOC_NAME=FAT:FQL_AUDITING_CLIENT_TEMPLATE.FAT&amp;display_string=Audit&amp;VAR:KEY=YROPQJEBKL&amp;VAR:QUERY=RkZfRU5UUlBSX1ZBTF9FQklUREFfT1BFUihDQUwsTk9XKQ==&amp;WINDOW=FIRST_POPUP&amp;HEIGHT=450&amp;WIDTH=","450&amp;START_MAXIMIZED=FALSE&amp;VAR:CALENDAR=US&amp;VAR:SYMBOL=RRGB&amp;VAR:INDEX=0"}</definedName>
    <definedName name="_50__FDSAUDITLINK__" localSheetId="0" hidden="1">{"fdsup://directions/FAT Viewer?action=UPDATE&amp;creator=factset&amp;DYN_ARGS=TRUE&amp;DOC_NAME=FAT:FQL_AUDITING_CLIENT_TEMPLATE.FAT&amp;display_string=Audit&amp;VAR:KEY=YROPQJEBKL&amp;VAR:QUERY=RkZfRU5UUlBSX1ZBTF9FQklUREFfT1BFUihDQUwsTk9XKQ==&amp;WINDOW=FIRST_POPUP&amp;HEIGHT=450&amp;WIDTH=","450&amp;START_MAXIMIZED=FALSE&amp;VAR:CALENDAR=US&amp;VAR:SYMBOL=RRGB&amp;VAR:INDEX=0"}</definedName>
    <definedName name="_50__FDSAUDITLINK__" hidden="1">{"fdsup://directions/FAT Viewer?action=UPDATE&amp;creator=factset&amp;DYN_ARGS=TRUE&amp;DOC_NAME=FAT:FQL_AUDITING_CLIENT_TEMPLATE.FAT&amp;display_string=Audit&amp;VAR:KEY=YROPQJEBKL&amp;VAR:QUERY=RkZfRU5UUlBSX1ZBTF9FQklUREFfT1BFUihDQUwsTk9XKQ==&amp;WINDOW=FIRST_POPUP&amp;HEIGHT=450&amp;WIDTH=","450&amp;START_MAXIMIZED=FALSE&amp;VAR:CALENDAR=US&amp;VAR:SYMBOL=RRGB&amp;VAR:INDEX=0"}</definedName>
    <definedName name="_50prm.NumerOkresu_2_1">0</definedName>
    <definedName name="_51__FDSAUDITLINK__" localSheetId="2" hidden="1">{"fdsup://directions/FAT Viewer?action=UPDATE&amp;creator=factset&amp;DYN_ARGS=TRUE&amp;DOC_NAME=FAT:FQL_AUDITING_CLIENT_TEMPLATE.FAT&amp;display_string=Audit&amp;VAR:KEY=VEVOJGXATC&amp;VAR:QUERY=RkZfRU5UUlBSX1ZBTF9FQklUREFfT1BFUihBTk4sNDA1NDMp&amp;WINDOW=FIRST_POPUP&amp;HEIGHT=450&amp;WIDTH=","450&amp;START_MAXIMIZED=FALSE&amp;VAR:CALENDAR=US&amp;VAR:SYMBOL=DRI&amp;VAR:INDEX=0"}</definedName>
    <definedName name="_51__FDSAUDITLINK__" localSheetId="4" hidden="1">{"fdsup://directions/FAT Viewer?action=UPDATE&amp;creator=factset&amp;DYN_ARGS=TRUE&amp;DOC_NAME=FAT:FQL_AUDITING_CLIENT_TEMPLATE.FAT&amp;display_string=Audit&amp;VAR:KEY=VEVOJGXATC&amp;VAR:QUERY=RkZfRU5UUlBSX1ZBTF9FQklUREFfT1BFUihBTk4sNDA1NDMp&amp;WINDOW=FIRST_POPUP&amp;HEIGHT=450&amp;WIDTH=","450&amp;START_MAXIMIZED=FALSE&amp;VAR:CALENDAR=US&amp;VAR:SYMBOL=DRI&amp;VAR:INDEX=0"}</definedName>
    <definedName name="_51__FDSAUDITLINK__" localSheetId="3" hidden="1">{"fdsup://directions/FAT Viewer?action=UPDATE&amp;creator=factset&amp;DYN_ARGS=TRUE&amp;DOC_NAME=FAT:FQL_AUDITING_CLIENT_TEMPLATE.FAT&amp;display_string=Audit&amp;VAR:KEY=VEVOJGXATC&amp;VAR:QUERY=RkZfRU5UUlBSX1ZBTF9FQklUREFfT1BFUihBTk4sNDA1NDMp&amp;WINDOW=FIRST_POPUP&amp;HEIGHT=450&amp;WIDTH=","450&amp;START_MAXIMIZED=FALSE&amp;VAR:CALENDAR=US&amp;VAR:SYMBOL=DRI&amp;VAR:INDEX=0"}</definedName>
    <definedName name="_51__FDSAUDITLINK__" localSheetId="1" hidden="1">{"fdsup://directions/FAT Viewer?action=UPDATE&amp;creator=factset&amp;DYN_ARGS=TRUE&amp;DOC_NAME=FAT:FQL_AUDITING_CLIENT_TEMPLATE.FAT&amp;display_string=Audit&amp;VAR:KEY=VEVOJGXATC&amp;VAR:QUERY=RkZfRU5UUlBSX1ZBTF9FQklUREFfT1BFUihBTk4sNDA1NDMp&amp;WINDOW=FIRST_POPUP&amp;HEIGHT=450&amp;WIDTH=","450&amp;START_MAXIMIZED=FALSE&amp;VAR:CALENDAR=US&amp;VAR:SYMBOL=DRI&amp;VAR:INDEX=0"}</definedName>
    <definedName name="_51__FDSAUDITLINK__" localSheetId="0" hidden="1">{"fdsup://directions/FAT Viewer?action=UPDATE&amp;creator=factset&amp;DYN_ARGS=TRUE&amp;DOC_NAME=FAT:FQL_AUDITING_CLIENT_TEMPLATE.FAT&amp;display_string=Audit&amp;VAR:KEY=VEVOJGXATC&amp;VAR:QUERY=RkZfRU5UUlBSX1ZBTF9FQklUREFfT1BFUihBTk4sNDA1NDMp&amp;WINDOW=FIRST_POPUP&amp;HEIGHT=450&amp;WIDTH=","450&amp;START_MAXIMIZED=FALSE&amp;VAR:CALENDAR=US&amp;VAR:SYMBOL=DRI&amp;VAR:INDEX=0"}</definedName>
    <definedName name="_51__FDSAUDITLINK__" hidden="1">{"fdsup://directions/FAT Viewer?action=UPDATE&amp;creator=factset&amp;DYN_ARGS=TRUE&amp;DOC_NAME=FAT:FQL_AUDITING_CLIENT_TEMPLATE.FAT&amp;display_string=Audit&amp;VAR:KEY=VEVOJGXATC&amp;VAR:QUERY=RkZfRU5UUlBSX1ZBTF9FQklUREFfT1BFUihBTk4sNDA1NDMp&amp;WINDOW=FIRST_POPUP&amp;HEIGHT=450&amp;WIDTH=","450&amp;START_MAXIMIZED=FALSE&amp;VAR:CALENDAR=US&amp;VAR:SYMBOL=DRI&amp;VAR:INDEX=0"}</definedName>
    <definedName name="_51prm.NumerOkresu_3_1">0</definedName>
    <definedName name="_52__FDSAUDITLINK__" localSheetId="2" hidden="1">{"fdsup://directions/FAT Viewer?action=UPDATE&amp;creator=factset&amp;DYN_ARGS=TRUE&amp;DOC_NAME=FAT:FQL_AUDITING_CLIENT_TEMPLATE.FAT&amp;display_string=Audit&amp;VAR:KEY=ZWZQJEBCTW&amp;VAR:QUERY=RkZfRU5UUlBSX1ZBTF9FQklUREFfT1BFUihBTk4sNDA1NDMp&amp;WINDOW=FIRST_POPUP&amp;HEIGHT=450&amp;WIDTH=","450&amp;START_MAXIMIZED=FALSE&amp;VAR:CALENDAR=US&amp;VAR:SYMBOL=EAT&amp;VAR:INDEX=0"}</definedName>
    <definedName name="_52__FDSAUDITLINK__" localSheetId="4" hidden="1">{"fdsup://directions/FAT Viewer?action=UPDATE&amp;creator=factset&amp;DYN_ARGS=TRUE&amp;DOC_NAME=FAT:FQL_AUDITING_CLIENT_TEMPLATE.FAT&amp;display_string=Audit&amp;VAR:KEY=ZWZQJEBCTW&amp;VAR:QUERY=RkZfRU5UUlBSX1ZBTF9FQklUREFfT1BFUihBTk4sNDA1NDMp&amp;WINDOW=FIRST_POPUP&amp;HEIGHT=450&amp;WIDTH=","450&amp;START_MAXIMIZED=FALSE&amp;VAR:CALENDAR=US&amp;VAR:SYMBOL=EAT&amp;VAR:INDEX=0"}</definedName>
    <definedName name="_52__FDSAUDITLINK__" localSheetId="3" hidden="1">{"fdsup://directions/FAT Viewer?action=UPDATE&amp;creator=factset&amp;DYN_ARGS=TRUE&amp;DOC_NAME=FAT:FQL_AUDITING_CLIENT_TEMPLATE.FAT&amp;display_string=Audit&amp;VAR:KEY=ZWZQJEBCTW&amp;VAR:QUERY=RkZfRU5UUlBSX1ZBTF9FQklUREFfT1BFUihBTk4sNDA1NDMp&amp;WINDOW=FIRST_POPUP&amp;HEIGHT=450&amp;WIDTH=","450&amp;START_MAXIMIZED=FALSE&amp;VAR:CALENDAR=US&amp;VAR:SYMBOL=EAT&amp;VAR:INDEX=0"}</definedName>
    <definedName name="_52__FDSAUDITLINK__" localSheetId="1" hidden="1">{"fdsup://directions/FAT Viewer?action=UPDATE&amp;creator=factset&amp;DYN_ARGS=TRUE&amp;DOC_NAME=FAT:FQL_AUDITING_CLIENT_TEMPLATE.FAT&amp;display_string=Audit&amp;VAR:KEY=ZWZQJEBCTW&amp;VAR:QUERY=RkZfRU5UUlBSX1ZBTF9FQklUREFfT1BFUihBTk4sNDA1NDMp&amp;WINDOW=FIRST_POPUP&amp;HEIGHT=450&amp;WIDTH=","450&amp;START_MAXIMIZED=FALSE&amp;VAR:CALENDAR=US&amp;VAR:SYMBOL=EAT&amp;VAR:INDEX=0"}</definedName>
    <definedName name="_52__FDSAUDITLINK__" localSheetId="0" hidden="1">{"fdsup://directions/FAT Viewer?action=UPDATE&amp;creator=factset&amp;DYN_ARGS=TRUE&amp;DOC_NAME=FAT:FQL_AUDITING_CLIENT_TEMPLATE.FAT&amp;display_string=Audit&amp;VAR:KEY=ZWZQJEBCTW&amp;VAR:QUERY=RkZfRU5UUlBSX1ZBTF9FQklUREFfT1BFUihBTk4sNDA1NDMp&amp;WINDOW=FIRST_POPUP&amp;HEIGHT=450&amp;WIDTH=","450&amp;START_MAXIMIZED=FALSE&amp;VAR:CALENDAR=US&amp;VAR:SYMBOL=EAT&amp;VAR:INDEX=0"}</definedName>
    <definedName name="_52__FDSAUDITLINK__" hidden="1">{"fdsup://directions/FAT Viewer?action=UPDATE&amp;creator=factset&amp;DYN_ARGS=TRUE&amp;DOC_NAME=FAT:FQL_AUDITING_CLIENT_TEMPLATE.FAT&amp;display_string=Audit&amp;VAR:KEY=ZWZQJEBCTW&amp;VAR:QUERY=RkZfRU5UUlBSX1ZBTF9FQklUREFfT1BFUihBTk4sNDA1NDMp&amp;WINDOW=FIRST_POPUP&amp;HEIGHT=450&amp;WIDTH=","450&amp;START_MAXIMIZED=FALSE&amp;VAR:CALENDAR=US&amp;VAR:SYMBOL=EAT&amp;VAR:INDEX=0"}</definedName>
    <definedName name="_52prm.NumerOkresu_5_1">0</definedName>
    <definedName name="_53__FDSAUDITLINK__" localSheetId="2" hidden="1">{"fdsup://Directions/FactSet Auditing Viewer?action=AUDIT_VALUE&amp;DB=129&amp;ID1=98849810&amp;VALUEID=01001&amp;SDATE=2011&amp;PERIODTYPE=ANN_STD&amp;SCFT=3&amp;window=popup_no_bar&amp;width=385&amp;height=120&amp;START_MAXIMIZED=FALSE&amp;creator=factset&amp;display_string=Audit"}</definedName>
    <definedName name="_53__FDSAUDITLINK__" localSheetId="4" hidden="1">{"fdsup://Directions/FactSet Auditing Viewer?action=AUDIT_VALUE&amp;DB=129&amp;ID1=98849810&amp;VALUEID=01001&amp;SDATE=2011&amp;PERIODTYPE=ANN_STD&amp;SCFT=3&amp;window=popup_no_bar&amp;width=385&amp;height=120&amp;START_MAXIMIZED=FALSE&amp;creator=factset&amp;display_string=Audit"}</definedName>
    <definedName name="_53__FDSAUDITLINK__" localSheetId="3" hidden="1">{"fdsup://Directions/FactSet Auditing Viewer?action=AUDIT_VALUE&amp;DB=129&amp;ID1=98849810&amp;VALUEID=01001&amp;SDATE=2011&amp;PERIODTYPE=ANN_STD&amp;SCFT=3&amp;window=popup_no_bar&amp;width=385&amp;height=120&amp;START_MAXIMIZED=FALSE&amp;creator=factset&amp;display_string=Audit"}</definedName>
    <definedName name="_53__FDSAUDITLINK__" localSheetId="1" hidden="1">{"fdsup://Directions/FactSet Auditing Viewer?action=AUDIT_VALUE&amp;DB=129&amp;ID1=98849810&amp;VALUEID=01001&amp;SDATE=2011&amp;PERIODTYPE=ANN_STD&amp;SCFT=3&amp;window=popup_no_bar&amp;width=385&amp;height=120&amp;START_MAXIMIZED=FALSE&amp;creator=factset&amp;display_string=Audit"}</definedName>
    <definedName name="_53__FDSAUDITLINK__" localSheetId="0" hidden="1">{"fdsup://Directions/FactSet Auditing Viewer?action=AUDIT_VALUE&amp;DB=129&amp;ID1=98849810&amp;VALUEID=01001&amp;SDATE=2011&amp;PERIODTYPE=ANN_STD&amp;SCFT=3&amp;window=popup_no_bar&amp;width=385&amp;height=120&amp;START_MAXIMIZED=FALSE&amp;creator=factset&amp;display_string=Audit"}</definedName>
    <definedName name="_53__FDSAUDITLINK__" hidden="1">{"fdsup://Directions/FactSet Auditing Viewer?action=AUDIT_VALUE&amp;DB=129&amp;ID1=98849810&amp;VALUEID=01001&amp;SDATE=2011&amp;PERIODTYPE=ANN_STD&amp;SCFT=3&amp;window=popup_no_bar&amp;width=385&amp;height=120&amp;START_MAXIMIZED=FALSE&amp;creator=factset&amp;display_string=Audit"}</definedName>
    <definedName name="_53prm.NumerOkresu_6_1">0</definedName>
    <definedName name="_54__FDSAUDITLINK__" localSheetId="2" hidden="1">{"fdsup://directions/FAT Viewer?action=UPDATE&amp;creator=factset&amp;DYN_ARGS=TRUE&amp;DOC_NAME=FAT:FQL_AUDITING_CLIENT_TEMPLATE.FAT&amp;display_string=Audit&amp;VAR:KEY=QDKHKDEZCN&amp;VAR:QUERY=RkZfRU5UUlBSX1ZBTF9FQklUREFfT1BFUihDQUwsTk9XKQ==&amp;WINDOW=FIRST_POPUP&amp;HEIGHT=450&amp;WIDTH=","450&amp;START_MAXIMIZED=FALSE&amp;VAR:CALENDAR=US&amp;VAR:SYMBOL=BOBE&amp;VAR:INDEX=0"}</definedName>
    <definedName name="_54__FDSAUDITLINK__" localSheetId="4" hidden="1">{"fdsup://directions/FAT Viewer?action=UPDATE&amp;creator=factset&amp;DYN_ARGS=TRUE&amp;DOC_NAME=FAT:FQL_AUDITING_CLIENT_TEMPLATE.FAT&amp;display_string=Audit&amp;VAR:KEY=QDKHKDEZCN&amp;VAR:QUERY=RkZfRU5UUlBSX1ZBTF9FQklUREFfT1BFUihDQUwsTk9XKQ==&amp;WINDOW=FIRST_POPUP&amp;HEIGHT=450&amp;WIDTH=","450&amp;START_MAXIMIZED=FALSE&amp;VAR:CALENDAR=US&amp;VAR:SYMBOL=BOBE&amp;VAR:INDEX=0"}</definedName>
    <definedName name="_54__FDSAUDITLINK__" localSheetId="3" hidden="1">{"fdsup://directions/FAT Viewer?action=UPDATE&amp;creator=factset&amp;DYN_ARGS=TRUE&amp;DOC_NAME=FAT:FQL_AUDITING_CLIENT_TEMPLATE.FAT&amp;display_string=Audit&amp;VAR:KEY=QDKHKDEZCN&amp;VAR:QUERY=RkZfRU5UUlBSX1ZBTF9FQklUREFfT1BFUihDQUwsTk9XKQ==&amp;WINDOW=FIRST_POPUP&amp;HEIGHT=450&amp;WIDTH=","450&amp;START_MAXIMIZED=FALSE&amp;VAR:CALENDAR=US&amp;VAR:SYMBOL=BOBE&amp;VAR:INDEX=0"}</definedName>
    <definedName name="_54__FDSAUDITLINK__" localSheetId="1" hidden="1">{"fdsup://directions/FAT Viewer?action=UPDATE&amp;creator=factset&amp;DYN_ARGS=TRUE&amp;DOC_NAME=FAT:FQL_AUDITING_CLIENT_TEMPLATE.FAT&amp;display_string=Audit&amp;VAR:KEY=QDKHKDEZCN&amp;VAR:QUERY=RkZfRU5UUlBSX1ZBTF9FQklUREFfT1BFUihDQUwsTk9XKQ==&amp;WINDOW=FIRST_POPUP&amp;HEIGHT=450&amp;WIDTH=","450&amp;START_MAXIMIZED=FALSE&amp;VAR:CALENDAR=US&amp;VAR:SYMBOL=BOBE&amp;VAR:INDEX=0"}</definedName>
    <definedName name="_54__FDSAUDITLINK__" localSheetId="0" hidden="1">{"fdsup://directions/FAT Viewer?action=UPDATE&amp;creator=factset&amp;DYN_ARGS=TRUE&amp;DOC_NAME=FAT:FQL_AUDITING_CLIENT_TEMPLATE.FAT&amp;display_string=Audit&amp;VAR:KEY=QDKHKDEZCN&amp;VAR:QUERY=RkZfRU5UUlBSX1ZBTF9FQklUREFfT1BFUihDQUwsTk9XKQ==&amp;WINDOW=FIRST_POPUP&amp;HEIGHT=450&amp;WIDTH=","450&amp;START_MAXIMIZED=FALSE&amp;VAR:CALENDAR=US&amp;VAR:SYMBOL=BOBE&amp;VAR:INDEX=0"}</definedName>
    <definedName name="_54__FDSAUDITLINK__" hidden="1">{"fdsup://directions/FAT Viewer?action=UPDATE&amp;creator=factset&amp;DYN_ARGS=TRUE&amp;DOC_NAME=FAT:FQL_AUDITING_CLIENT_TEMPLATE.FAT&amp;display_string=Audit&amp;VAR:KEY=QDKHKDEZCN&amp;VAR:QUERY=RkZfRU5UUlBSX1ZBTF9FQklUREFfT1BFUihDQUwsTk9XKQ==&amp;WINDOW=FIRST_POPUP&amp;HEIGHT=450&amp;WIDTH=","450&amp;START_MAXIMIZED=FALSE&amp;VAR:CALENDAR=US&amp;VAR:SYMBOL=BOBE&amp;VAR:INDEX=0"}</definedName>
    <definedName name="_54prm.NumerOkresu_7_1">0</definedName>
    <definedName name="_55__FDSAUDITLINK__" localSheetId="2" hidden="1">{"fdsup://directions/FAT Viewer?action=UPDATE&amp;creator=factset&amp;DYN_ARGS=TRUE&amp;DOC_NAME=FAT:FQL_AUDITING_CLIENT_TEMPLATE.FAT&amp;display_string=Audit&amp;VAR:KEY=CBSBKNQPWF&amp;VAR:QUERY=RkZfRU5UUlBSX1ZBTF9FQklUREFfT1BFUihDQUwsTk9XKQ==&amp;WINDOW=FIRST_POPUP&amp;HEIGHT=450&amp;WIDTH=","450&amp;START_MAXIMIZED=FALSE&amp;VAR:CALENDAR=US&amp;VAR:SYMBOL=PZZA&amp;VAR:INDEX=0"}</definedName>
    <definedName name="_55__FDSAUDITLINK__" localSheetId="4" hidden="1">{"fdsup://directions/FAT Viewer?action=UPDATE&amp;creator=factset&amp;DYN_ARGS=TRUE&amp;DOC_NAME=FAT:FQL_AUDITING_CLIENT_TEMPLATE.FAT&amp;display_string=Audit&amp;VAR:KEY=CBSBKNQPWF&amp;VAR:QUERY=RkZfRU5UUlBSX1ZBTF9FQklUREFfT1BFUihDQUwsTk9XKQ==&amp;WINDOW=FIRST_POPUP&amp;HEIGHT=450&amp;WIDTH=","450&amp;START_MAXIMIZED=FALSE&amp;VAR:CALENDAR=US&amp;VAR:SYMBOL=PZZA&amp;VAR:INDEX=0"}</definedName>
    <definedName name="_55__FDSAUDITLINK__" localSheetId="3" hidden="1">{"fdsup://directions/FAT Viewer?action=UPDATE&amp;creator=factset&amp;DYN_ARGS=TRUE&amp;DOC_NAME=FAT:FQL_AUDITING_CLIENT_TEMPLATE.FAT&amp;display_string=Audit&amp;VAR:KEY=CBSBKNQPWF&amp;VAR:QUERY=RkZfRU5UUlBSX1ZBTF9FQklUREFfT1BFUihDQUwsTk9XKQ==&amp;WINDOW=FIRST_POPUP&amp;HEIGHT=450&amp;WIDTH=","450&amp;START_MAXIMIZED=FALSE&amp;VAR:CALENDAR=US&amp;VAR:SYMBOL=PZZA&amp;VAR:INDEX=0"}</definedName>
    <definedName name="_55__FDSAUDITLINK__" localSheetId="1" hidden="1">{"fdsup://directions/FAT Viewer?action=UPDATE&amp;creator=factset&amp;DYN_ARGS=TRUE&amp;DOC_NAME=FAT:FQL_AUDITING_CLIENT_TEMPLATE.FAT&amp;display_string=Audit&amp;VAR:KEY=CBSBKNQPWF&amp;VAR:QUERY=RkZfRU5UUlBSX1ZBTF9FQklUREFfT1BFUihDQUwsTk9XKQ==&amp;WINDOW=FIRST_POPUP&amp;HEIGHT=450&amp;WIDTH=","450&amp;START_MAXIMIZED=FALSE&amp;VAR:CALENDAR=US&amp;VAR:SYMBOL=PZZA&amp;VAR:INDEX=0"}</definedName>
    <definedName name="_55__FDSAUDITLINK__" localSheetId="0" hidden="1">{"fdsup://directions/FAT Viewer?action=UPDATE&amp;creator=factset&amp;DYN_ARGS=TRUE&amp;DOC_NAME=FAT:FQL_AUDITING_CLIENT_TEMPLATE.FAT&amp;display_string=Audit&amp;VAR:KEY=CBSBKNQPWF&amp;VAR:QUERY=RkZfRU5UUlBSX1ZBTF9FQklUREFfT1BFUihDQUwsTk9XKQ==&amp;WINDOW=FIRST_POPUP&amp;HEIGHT=450&amp;WIDTH=","450&amp;START_MAXIMIZED=FALSE&amp;VAR:CALENDAR=US&amp;VAR:SYMBOL=PZZA&amp;VAR:INDEX=0"}</definedName>
    <definedName name="_55__FDSAUDITLINK__" hidden="1">{"fdsup://directions/FAT Viewer?action=UPDATE&amp;creator=factset&amp;DYN_ARGS=TRUE&amp;DOC_NAME=FAT:FQL_AUDITING_CLIENT_TEMPLATE.FAT&amp;display_string=Audit&amp;VAR:KEY=CBSBKNQPWF&amp;VAR:QUERY=RkZfRU5UUlBSX1ZBTF9FQklUREFfT1BFUihDQUwsTk9XKQ==&amp;WINDOW=FIRST_POPUP&amp;HEIGHT=450&amp;WIDTH=","450&amp;START_MAXIMIZED=FALSE&amp;VAR:CALENDAR=US&amp;VAR:SYMBOL=PZZA&amp;VAR:INDEX=0"}</definedName>
    <definedName name="_55prm.NumerOkresu_8_1">0</definedName>
    <definedName name="_56__FDSAUDITLINK__" localSheetId="2" hidden="1">{"fdsup://directions/FAT Viewer?action=UPDATE&amp;creator=factset&amp;DYN_ARGS=TRUE&amp;DOC_NAME=FAT:FQL_AUDITING_CLIENT_TEMPLATE.FAT&amp;display_string=Audit&amp;VAR:KEY=FKBSHUBKXM&amp;VAR:QUERY=RkZfRU5UUlBSX1ZBTF9FQklUREFfT1BFUihBTk4sNDA1NDMp&amp;WINDOW=FIRST_POPUP&amp;HEIGHT=450&amp;WIDTH=","450&amp;START_MAXIMIZED=FALSE&amp;VAR:CALENDAR=US&amp;VAR:SYMBOL=WEN&amp;VAR:INDEX=0"}</definedName>
    <definedName name="_56__FDSAUDITLINK__" localSheetId="4" hidden="1">{"fdsup://directions/FAT Viewer?action=UPDATE&amp;creator=factset&amp;DYN_ARGS=TRUE&amp;DOC_NAME=FAT:FQL_AUDITING_CLIENT_TEMPLATE.FAT&amp;display_string=Audit&amp;VAR:KEY=FKBSHUBKXM&amp;VAR:QUERY=RkZfRU5UUlBSX1ZBTF9FQklUREFfT1BFUihBTk4sNDA1NDMp&amp;WINDOW=FIRST_POPUP&amp;HEIGHT=450&amp;WIDTH=","450&amp;START_MAXIMIZED=FALSE&amp;VAR:CALENDAR=US&amp;VAR:SYMBOL=WEN&amp;VAR:INDEX=0"}</definedName>
    <definedName name="_56__FDSAUDITLINK__" localSheetId="3" hidden="1">{"fdsup://directions/FAT Viewer?action=UPDATE&amp;creator=factset&amp;DYN_ARGS=TRUE&amp;DOC_NAME=FAT:FQL_AUDITING_CLIENT_TEMPLATE.FAT&amp;display_string=Audit&amp;VAR:KEY=FKBSHUBKXM&amp;VAR:QUERY=RkZfRU5UUlBSX1ZBTF9FQklUREFfT1BFUihBTk4sNDA1NDMp&amp;WINDOW=FIRST_POPUP&amp;HEIGHT=450&amp;WIDTH=","450&amp;START_MAXIMIZED=FALSE&amp;VAR:CALENDAR=US&amp;VAR:SYMBOL=WEN&amp;VAR:INDEX=0"}</definedName>
    <definedName name="_56__FDSAUDITLINK__" localSheetId="1" hidden="1">{"fdsup://directions/FAT Viewer?action=UPDATE&amp;creator=factset&amp;DYN_ARGS=TRUE&amp;DOC_NAME=FAT:FQL_AUDITING_CLIENT_TEMPLATE.FAT&amp;display_string=Audit&amp;VAR:KEY=FKBSHUBKXM&amp;VAR:QUERY=RkZfRU5UUlBSX1ZBTF9FQklUREFfT1BFUihBTk4sNDA1NDMp&amp;WINDOW=FIRST_POPUP&amp;HEIGHT=450&amp;WIDTH=","450&amp;START_MAXIMIZED=FALSE&amp;VAR:CALENDAR=US&amp;VAR:SYMBOL=WEN&amp;VAR:INDEX=0"}</definedName>
    <definedName name="_56__FDSAUDITLINK__" localSheetId="0" hidden="1">{"fdsup://directions/FAT Viewer?action=UPDATE&amp;creator=factset&amp;DYN_ARGS=TRUE&amp;DOC_NAME=FAT:FQL_AUDITING_CLIENT_TEMPLATE.FAT&amp;display_string=Audit&amp;VAR:KEY=FKBSHUBKXM&amp;VAR:QUERY=RkZfRU5UUlBSX1ZBTF9FQklUREFfT1BFUihBTk4sNDA1NDMp&amp;WINDOW=FIRST_POPUP&amp;HEIGHT=450&amp;WIDTH=","450&amp;START_MAXIMIZED=FALSE&amp;VAR:CALENDAR=US&amp;VAR:SYMBOL=WEN&amp;VAR:INDEX=0"}</definedName>
    <definedName name="_56__FDSAUDITLINK__" hidden="1">{"fdsup://directions/FAT Viewer?action=UPDATE&amp;creator=factset&amp;DYN_ARGS=TRUE&amp;DOC_NAME=FAT:FQL_AUDITING_CLIENT_TEMPLATE.FAT&amp;display_string=Audit&amp;VAR:KEY=FKBSHUBKXM&amp;VAR:QUERY=RkZfRU5UUlBSX1ZBTF9FQklUREFfT1BFUihBTk4sNDA1NDMp&amp;WINDOW=FIRST_POPUP&amp;HEIGHT=450&amp;WIDTH=","450&amp;START_MAXIMIZED=FALSE&amp;VAR:CALENDAR=US&amp;VAR:SYMBOL=WEN&amp;VAR:INDEX=0"}</definedName>
    <definedName name="_56prm.NumerOkresu_9_1">0</definedName>
    <definedName name="_57__FDSAUDITLINK__" localSheetId="2" hidden="1">{"fdsup://directions/FAT Viewer?action=UPDATE&amp;creator=factset&amp;DYN_ARGS=TRUE&amp;DOC_NAME=FAT:FQL_AUDITING_CLIENT_TEMPLATE.FAT&amp;display_string=Audit&amp;VAR:KEY=XYXONIBIDS&amp;VAR:QUERY=RkZfRU5UUlBSX1ZBTF9FQklUREFfT1BFUihBTk4sNDA1NDMp&amp;WINDOW=FIRST_POPUP&amp;HEIGHT=450&amp;WIDTH=","450&amp;START_MAXIMIZED=FALSE&amp;VAR:CALENDAR=US&amp;VAR:SYMBOL=DENN&amp;VAR:INDEX=0"}</definedName>
    <definedName name="_57__FDSAUDITLINK__" localSheetId="4" hidden="1">{"fdsup://directions/FAT Viewer?action=UPDATE&amp;creator=factset&amp;DYN_ARGS=TRUE&amp;DOC_NAME=FAT:FQL_AUDITING_CLIENT_TEMPLATE.FAT&amp;display_string=Audit&amp;VAR:KEY=XYXONIBIDS&amp;VAR:QUERY=RkZfRU5UUlBSX1ZBTF9FQklUREFfT1BFUihBTk4sNDA1NDMp&amp;WINDOW=FIRST_POPUP&amp;HEIGHT=450&amp;WIDTH=","450&amp;START_MAXIMIZED=FALSE&amp;VAR:CALENDAR=US&amp;VAR:SYMBOL=DENN&amp;VAR:INDEX=0"}</definedName>
    <definedName name="_57__FDSAUDITLINK__" localSheetId="3" hidden="1">{"fdsup://directions/FAT Viewer?action=UPDATE&amp;creator=factset&amp;DYN_ARGS=TRUE&amp;DOC_NAME=FAT:FQL_AUDITING_CLIENT_TEMPLATE.FAT&amp;display_string=Audit&amp;VAR:KEY=XYXONIBIDS&amp;VAR:QUERY=RkZfRU5UUlBSX1ZBTF9FQklUREFfT1BFUihBTk4sNDA1NDMp&amp;WINDOW=FIRST_POPUP&amp;HEIGHT=450&amp;WIDTH=","450&amp;START_MAXIMIZED=FALSE&amp;VAR:CALENDAR=US&amp;VAR:SYMBOL=DENN&amp;VAR:INDEX=0"}</definedName>
    <definedName name="_57__FDSAUDITLINK__" localSheetId="1" hidden="1">{"fdsup://directions/FAT Viewer?action=UPDATE&amp;creator=factset&amp;DYN_ARGS=TRUE&amp;DOC_NAME=FAT:FQL_AUDITING_CLIENT_TEMPLATE.FAT&amp;display_string=Audit&amp;VAR:KEY=XYXONIBIDS&amp;VAR:QUERY=RkZfRU5UUlBSX1ZBTF9FQklUREFfT1BFUihBTk4sNDA1NDMp&amp;WINDOW=FIRST_POPUP&amp;HEIGHT=450&amp;WIDTH=","450&amp;START_MAXIMIZED=FALSE&amp;VAR:CALENDAR=US&amp;VAR:SYMBOL=DENN&amp;VAR:INDEX=0"}</definedName>
    <definedName name="_57__FDSAUDITLINK__" localSheetId="0" hidden="1">{"fdsup://directions/FAT Viewer?action=UPDATE&amp;creator=factset&amp;DYN_ARGS=TRUE&amp;DOC_NAME=FAT:FQL_AUDITING_CLIENT_TEMPLATE.FAT&amp;display_string=Audit&amp;VAR:KEY=XYXONIBIDS&amp;VAR:QUERY=RkZfRU5UUlBSX1ZBTF9FQklUREFfT1BFUihBTk4sNDA1NDMp&amp;WINDOW=FIRST_POPUP&amp;HEIGHT=450&amp;WIDTH=","450&amp;START_MAXIMIZED=FALSE&amp;VAR:CALENDAR=US&amp;VAR:SYMBOL=DENN&amp;VAR:INDEX=0"}</definedName>
    <definedName name="_57__FDSAUDITLINK__" hidden="1">{"fdsup://directions/FAT Viewer?action=UPDATE&amp;creator=factset&amp;DYN_ARGS=TRUE&amp;DOC_NAME=FAT:FQL_AUDITING_CLIENT_TEMPLATE.FAT&amp;display_string=Audit&amp;VAR:KEY=XYXONIBIDS&amp;VAR:QUERY=RkZfRU5UUlBSX1ZBTF9FQklUREFfT1BFUihBTk4sNDA1NDMp&amp;WINDOW=FIRST_POPUP&amp;HEIGHT=450&amp;WIDTH=","450&amp;START_MAXIMIZED=FALSE&amp;VAR:CALENDAR=US&amp;VAR:SYMBOL=DENN&amp;VAR:INDEX=0"}</definedName>
    <definedName name="_57prm.NumerOkresuDo_10_1">4</definedName>
    <definedName name="_58__FDSAUDITLINK__" localSheetId="2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58__FDSAUDITLINK__" localSheetId="4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58__FDSAUDITLINK__" localSheetId="3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58__FDSAUDITLINK__" localSheetId="1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58__FDSAUDITLINK__" localSheetId="0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58__FDSAUDITLINK__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58prm.NumerOkresuDo_11_1">4</definedName>
    <definedName name="_59prm.NumerOkresuDo_12_1">4</definedName>
    <definedName name="_5ktp.KtTyp_13_1">1</definedName>
    <definedName name="_6__123Graph_ACHART_9" localSheetId="2" hidden="1">#REF!</definedName>
    <definedName name="_6__123Graph_ACHART_9" localSheetId="4" hidden="1">#REF!</definedName>
    <definedName name="_6__123Graph_ACHART_9" localSheetId="3" hidden="1">#REF!</definedName>
    <definedName name="_6__123Graph_ACHART_9" localSheetId="1" hidden="1">#REF!</definedName>
    <definedName name="_6__123Graph_ACHART_9" localSheetId="0" hidden="1">#REF!</definedName>
    <definedName name="_6__123Graph_ACHART_9" hidden="1">#REF!</definedName>
    <definedName name="_6__123Graph_BCHART_2" hidden="1">#REF!</definedName>
    <definedName name="_6__123Graph_BCHART_3" hidden="1">#REF!</definedName>
    <definedName name="_6__123Graph_LBL_ACHART_1" localSheetId="2" hidden="1">#REF!</definedName>
    <definedName name="_6__123Graph_LBL_ACHART_1" localSheetId="4" hidden="1">#REF!</definedName>
    <definedName name="_6__123Graph_LBL_ACHART_1" localSheetId="3" hidden="1">#REF!</definedName>
    <definedName name="_6__123Graph_LBL_ACHART_1" localSheetId="1" hidden="1">#REF!</definedName>
    <definedName name="_6__123Graph_LBL_ACHART_1" localSheetId="0" hidden="1">#REF!</definedName>
    <definedName name="_6__123Graph_LBL_ACHART_1" hidden="1">#REF!</definedName>
    <definedName name="_6__FDSAUDITLINK__" localSheetId="2" hidden="1">{"fdsup://directions/FAT Viewer?action=UPDATE&amp;creator=factset&amp;DYN_ARGS=TRUE&amp;DOC_NAME=FAT:FQL_AUDITING_CLIENT_TEMPLATE.FAT&amp;display_string=Audit&amp;VAR:KEY=UFOVOBKTGL&amp;VAR:QUERY=RkZfRU5UUlBSX1ZBTF9FQklUREFfT1BFUihDQUwsTk9XKQ==&amp;WINDOW=FIRST_POPUP&amp;HEIGHT=450&amp;WIDTH=","450&amp;START_MAXIMIZED=FALSE&amp;VAR:CALENDAR=US&amp;VAR:SYMBOL=BAGL&amp;VAR:INDEX=0"}</definedName>
    <definedName name="_6__FDSAUDITLINK__" localSheetId="4" hidden="1">{"fdsup://directions/FAT Viewer?action=UPDATE&amp;creator=factset&amp;DYN_ARGS=TRUE&amp;DOC_NAME=FAT:FQL_AUDITING_CLIENT_TEMPLATE.FAT&amp;display_string=Audit&amp;VAR:KEY=UFOVOBKTGL&amp;VAR:QUERY=RkZfRU5UUlBSX1ZBTF9FQklUREFfT1BFUihDQUwsTk9XKQ==&amp;WINDOW=FIRST_POPUP&amp;HEIGHT=450&amp;WIDTH=","450&amp;START_MAXIMIZED=FALSE&amp;VAR:CALENDAR=US&amp;VAR:SYMBOL=BAGL&amp;VAR:INDEX=0"}</definedName>
    <definedName name="_6__FDSAUDITLINK__" localSheetId="3" hidden="1">{"fdsup://directions/FAT Viewer?action=UPDATE&amp;creator=factset&amp;DYN_ARGS=TRUE&amp;DOC_NAME=FAT:FQL_AUDITING_CLIENT_TEMPLATE.FAT&amp;display_string=Audit&amp;VAR:KEY=UFOVOBKTGL&amp;VAR:QUERY=RkZfRU5UUlBSX1ZBTF9FQklUREFfT1BFUihDQUwsTk9XKQ==&amp;WINDOW=FIRST_POPUP&amp;HEIGHT=450&amp;WIDTH=","450&amp;START_MAXIMIZED=FALSE&amp;VAR:CALENDAR=US&amp;VAR:SYMBOL=BAGL&amp;VAR:INDEX=0"}</definedName>
    <definedName name="_6__FDSAUDITLINK__" localSheetId="1" hidden="1">{"fdsup://directions/FAT Viewer?action=UPDATE&amp;creator=factset&amp;DYN_ARGS=TRUE&amp;DOC_NAME=FAT:FQL_AUDITING_CLIENT_TEMPLATE.FAT&amp;display_string=Audit&amp;VAR:KEY=UFOVOBKTGL&amp;VAR:QUERY=RkZfRU5UUlBSX1ZBTF9FQklUREFfT1BFUihDQUwsTk9XKQ==&amp;WINDOW=FIRST_POPUP&amp;HEIGHT=450&amp;WIDTH=","450&amp;START_MAXIMIZED=FALSE&amp;VAR:CALENDAR=US&amp;VAR:SYMBOL=BAGL&amp;VAR:INDEX=0"}</definedName>
    <definedName name="_6__FDSAUDITLINK__" localSheetId="0" hidden="1">{"fdsup://directions/FAT Viewer?action=UPDATE&amp;creator=factset&amp;DYN_ARGS=TRUE&amp;DOC_NAME=FAT:FQL_AUDITING_CLIENT_TEMPLATE.FAT&amp;display_string=Audit&amp;VAR:KEY=UFOVOBKTGL&amp;VAR:QUERY=RkZfRU5UUlBSX1ZBTF9FQklUREFfT1BFUihDQUwsTk9XKQ==&amp;WINDOW=FIRST_POPUP&amp;HEIGHT=450&amp;WIDTH=","450&amp;START_MAXIMIZED=FALSE&amp;VAR:CALENDAR=US&amp;VAR:SYMBOL=BAGL&amp;VAR:INDEX=0"}</definedName>
    <definedName name="_6__FDSAUDITLINK__" hidden="1">{"fdsup://directions/FAT Viewer?action=UPDATE&amp;creator=factset&amp;DYN_ARGS=TRUE&amp;DOC_NAME=FAT:FQL_AUDITING_CLIENT_TEMPLATE.FAT&amp;display_string=Audit&amp;VAR:KEY=UFOVOBKTGL&amp;VAR:QUERY=RkZfRU5UUlBSX1ZBTF9FQklUREFfT1BFUihDQUwsTk9XKQ==&amp;WINDOW=FIRST_POPUP&amp;HEIGHT=450&amp;WIDTH=","450&amp;START_MAXIMIZED=FALSE&amp;VAR:CALENDAR=US&amp;VAR:SYMBOL=BAGL&amp;VAR:INDEX=0"}</definedName>
    <definedName name="_60__FDSAUDITLINK__" localSheetId="2" hidden="1">{"fdsup://directions/FAT Viewer?action=UPDATE&amp;creator=factset&amp;DYN_ARGS=TRUE&amp;DOC_NAME=FAT:FQL_AUDITING_CLIENT_TEMPLATE.FAT&amp;display_string=Audit&amp;VAR:KEY=CDKTEHYRWX&amp;VAR:QUERY=RkZfU0FMRVMoTFRNLDQwNjMzKQ==&amp;WINDOW=FIRST_POPUP&amp;HEIGHT=450&amp;WIDTH=450&amp;START_MAXIMIZED=","FALSE&amp;VAR:CALENDAR=US&amp;VAR:SYMBOL=SONC&amp;VAR:INDEX=0"}</definedName>
    <definedName name="_60__FDSAUDITLINK__" localSheetId="4" hidden="1">{"fdsup://directions/FAT Viewer?action=UPDATE&amp;creator=factset&amp;DYN_ARGS=TRUE&amp;DOC_NAME=FAT:FQL_AUDITING_CLIENT_TEMPLATE.FAT&amp;display_string=Audit&amp;VAR:KEY=CDKTEHYRWX&amp;VAR:QUERY=RkZfU0FMRVMoTFRNLDQwNjMzKQ==&amp;WINDOW=FIRST_POPUP&amp;HEIGHT=450&amp;WIDTH=450&amp;START_MAXIMIZED=","FALSE&amp;VAR:CALENDAR=US&amp;VAR:SYMBOL=SONC&amp;VAR:INDEX=0"}</definedName>
    <definedName name="_60__FDSAUDITLINK__" localSheetId="3" hidden="1">{"fdsup://directions/FAT Viewer?action=UPDATE&amp;creator=factset&amp;DYN_ARGS=TRUE&amp;DOC_NAME=FAT:FQL_AUDITING_CLIENT_TEMPLATE.FAT&amp;display_string=Audit&amp;VAR:KEY=CDKTEHYRWX&amp;VAR:QUERY=RkZfU0FMRVMoTFRNLDQwNjMzKQ==&amp;WINDOW=FIRST_POPUP&amp;HEIGHT=450&amp;WIDTH=450&amp;START_MAXIMIZED=","FALSE&amp;VAR:CALENDAR=US&amp;VAR:SYMBOL=SONC&amp;VAR:INDEX=0"}</definedName>
    <definedName name="_60__FDSAUDITLINK__" localSheetId="1" hidden="1">{"fdsup://directions/FAT Viewer?action=UPDATE&amp;creator=factset&amp;DYN_ARGS=TRUE&amp;DOC_NAME=FAT:FQL_AUDITING_CLIENT_TEMPLATE.FAT&amp;display_string=Audit&amp;VAR:KEY=CDKTEHYRWX&amp;VAR:QUERY=RkZfU0FMRVMoTFRNLDQwNjMzKQ==&amp;WINDOW=FIRST_POPUP&amp;HEIGHT=450&amp;WIDTH=450&amp;START_MAXIMIZED=","FALSE&amp;VAR:CALENDAR=US&amp;VAR:SYMBOL=SONC&amp;VAR:INDEX=0"}</definedName>
    <definedName name="_60__FDSAUDITLINK__" localSheetId="0" hidden="1">{"fdsup://directions/FAT Viewer?action=UPDATE&amp;creator=factset&amp;DYN_ARGS=TRUE&amp;DOC_NAME=FAT:FQL_AUDITING_CLIENT_TEMPLATE.FAT&amp;display_string=Audit&amp;VAR:KEY=CDKTEHYRWX&amp;VAR:QUERY=RkZfU0FMRVMoTFRNLDQwNjMzKQ==&amp;WINDOW=FIRST_POPUP&amp;HEIGHT=450&amp;WIDTH=450&amp;START_MAXIMIZED=","FALSE&amp;VAR:CALENDAR=US&amp;VAR:SYMBOL=SONC&amp;VAR:INDEX=0"}</definedName>
    <definedName name="_60__FDSAUDITLINK__" hidden="1">{"fdsup://directions/FAT Viewer?action=UPDATE&amp;creator=factset&amp;DYN_ARGS=TRUE&amp;DOC_NAME=FAT:FQL_AUDITING_CLIENT_TEMPLATE.FAT&amp;display_string=Audit&amp;VAR:KEY=CDKTEHYRWX&amp;VAR:QUERY=RkZfU0FMRVMoTFRNLDQwNjMzKQ==&amp;WINDOW=FIRST_POPUP&amp;HEIGHT=450&amp;WIDTH=450&amp;START_MAXIMIZED=","FALSE&amp;VAR:CALENDAR=US&amp;VAR:SYMBOL=SONC&amp;VAR:INDEX=0"}</definedName>
    <definedName name="_60prm.NumerOkresuDo_13_1">4</definedName>
    <definedName name="_61__FDSAUDITLINK__" localSheetId="2" hidden="1">{"fdsup://directions/FAT Viewer?action=UPDATE&amp;creator=factset&amp;DYN_ARGS=TRUE&amp;DOC_NAME=FAT:FQL_AUDITING_CLIENT_TEMPLATE.FAT&amp;display_string=Audit&amp;VAR:KEY=CTOLEBQLKH&amp;VAR:QUERY=RkZfU0FMRVMoTFRNLDQwOTk5KQ==&amp;WINDOW=FIRST_POPUP&amp;HEIGHT=450&amp;WIDTH=450&amp;START_MAXIMIZED=","FALSE&amp;VAR:CALENDAR=US&amp;VAR:SYMBOL=BOBE&amp;VAR:INDEX=0"}</definedName>
    <definedName name="_61__FDSAUDITLINK__" localSheetId="4" hidden="1">{"fdsup://directions/FAT Viewer?action=UPDATE&amp;creator=factset&amp;DYN_ARGS=TRUE&amp;DOC_NAME=FAT:FQL_AUDITING_CLIENT_TEMPLATE.FAT&amp;display_string=Audit&amp;VAR:KEY=CTOLEBQLKH&amp;VAR:QUERY=RkZfU0FMRVMoTFRNLDQwOTk5KQ==&amp;WINDOW=FIRST_POPUP&amp;HEIGHT=450&amp;WIDTH=450&amp;START_MAXIMIZED=","FALSE&amp;VAR:CALENDAR=US&amp;VAR:SYMBOL=BOBE&amp;VAR:INDEX=0"}</definedName>
    <definedName name="_61__FDSAUDITLINK__" localSheetId="3" hidden="1">{"fdsup://directions/FAT Viewer?action=UPDATE&amp;creator=factset&amp;DYN_ARGS=TRUE&amp;DOC_NAME=FAT:FQL_AUDITING_CLIENT_TEMPLATE.FAT&amp;display_string=Audit&amp;VAR:KEY=CTOLEBQLKH&amp;VAR:QUERY=RkZfU0FMRVMoTFRNLDQwOTk5KQ==&amp;WINDOW=FIRST_POPUP&amp;HEIGHT=450&amp;WIDTH=450&amp;START_MAXIMIZED=","FALSE&amp;VAR:CALENDAR=US&amp;VAR:SYMBOL=BOBE&amp;VAR:INDEX=0"}</definedName>
    <definedName name="_61__FDSAUDITLINK__" localSheetId="1" hidden="1">{"fdsup://directions/FAT Viewer?action=UPDATE&amp;creator=factset&amp;DYN_ARGS=TRUE&amp;DOC_NAME=FAT:FQL_AUDITING_CLIENT_TEMPLATE.FAT&amp;display_string=Audit&amp;VAR:KEY=CTOLEBQLKH&amp;VAR:QUERY=RkZfU0FMRVMoTFRNLDQwOTk5KQ==&amp;WINDOW=FIRST_POPUP&amp;HEIGHT=450&amp;WIDTH=450&amp;START_MAXIMIZED=","FALSE&amp;VAR:CALENDAR=US&amp;VAR:SYMBOL=BOBE&amp;VAR:INDEX=0"}</definedName>
    <definedName name="_61__FDSAUDITLINK__" localSheetId="0" hidden="1">{"fdsup://directions/FAT Viewer?action=UPDATE&amp;creator=factset&amp;DYN_ARGS=TRUE&amp;DOC_NAME=FAT:FQL_AUDITING_CLIENT_TEMPLATE.FAT&amp;display_string=Audit&amp;VAR:KEY=CTOLEBQLKH&amp;VAR:QUERY=RkZfU0FMRVMoTFRNLDQwOTk5KQ==&amp;WINDOW=FIRST_POPUP&amp;HEIGHT=450&amp;WIDTH=450&amp;START_MAXIMIZED=","FALSE&amp;VAR:CALENDAR=US&amp;VAR:SYMBOL=BOBE&amp;VAR:INDEX=0"}</definedName>
    <definedName name="_61__FDSAUDITLINK__" hidden="1">{"fdsup://directions/FAT Viewer?action=UPDATE&amp;creator=factset&amp;DYN_ARGS=TRUE&amp;DOC_NAME=FAT:FQL_AUDITING_CLIENT_TEMPLATE.FAT&amp;display_string=Audit&amp;VAR:KEY=CTOLEBQLKH&amp;VAR:QUERY=RkZfU0FMRVMoTFRNLDQwOTk5KQ==&amp;WINDOW=FIRST_POPUP&amp;HEIGHT=450&amp;WIDTH=450&amp;START_MAXIMIZED=","FALSE&amp;VAR:CALENDAR=US&amp;VAR:SYMBOL=BOBE&amp;VAR:INDEX=0"}</definedName>
    <definedName name="_61prm.NumerOkresuDo_2_1">4</definedName>
    <definedName name="_62__FDSAUDITLINK__" localSheetId="2" hidden="1">{"fdsup://Directions/FactSet Auditing Viewer?action=AUDIT_VALUE&amp;DB=129&amp;ID1=14574X10&amp;VALUEID=01001&amp;SDATE=2011&amp;PERIODTYPE=ANN_STD&amp;SCFT=3&amp;window=popup_no_bar&amp;width=385&amp;height=120&amp;START_MAXIMIZED=FALSE&amp;creator=factset&amp;display_string=Audit"}</definedName>
    <definedName name="_62__FDSAUDITLINK__" localSheetId="4" hidden="1">{"fdsup://Directions/FactSet Auditing Viewer?action=AUDIT_VALUE&amp;DB=129&amp;ID1=14574X10&amp;VALUEID=01001&amp;SDATE=2011&amp;PERIODTYPE=ANN_STD&amp;SCFT=3&amp;window=popup_no_bar&amp;width=385&amp;height=120&amp;START_MAXIMIZED=FALSE&amp;creator=factset&amp;display_string=Audit"}</definedName>
    <definedName name="_62__FDSAUDITLINK__" localSheetId="3" hidden="1">{"fdsup://Directions/FactSet Auditing Viewer?action=AUDIT_VALUE&amp;DB=129&amp;ID1=14574X10&amp;VALUEID=01001&amp;SDATE=2011&amp;PERIODTYPE=ANN_STD&amp;SCFT=3&amp;window=popup_no_bar&amp;width=385&amp;height=120&amp;START_MAXIMIZED=FALSE&amp;creator=factset&amp;display_string=Audit"}</definedName>
    <definedName name="_62__FDSAUDITLINK__" localSheetId="1" hidden="1">{"fdsup://Directions/FactSet Auditing Viewer?action=AUDIT_VALUE&amp;DB=129&amp;ID1=14574X10&amp;VALUEID=01001&amp;SDATE=2011&amp;PERIODTYPE=ANN_STD&amp;SCFT=3&amp;window=popup_no_bar&amp;width=385&amp;height=120&amp;START_MAXIMIZED=FALSE&amp;creator=factset&amp;display_string=Audit"}</definedName>
    <definedName name="_62__FDSAUDITLINK__" localSheetId="0" hidden="1">{"fdsup://Directions/FactSet Auditing Viewer?action=AUDIT_VALUE&amp;DB=129&amp;ID1=14574X10&amp;VALUEID=01001&amp;SDATE=2011&amp;PERIODTYPE=ANN_STD&amp;SCFT=3&amp;window=popup_no_bar&amp;width=385&amp;height=120&amp;START_MAXIMIZED=FALSE&amp;creator=factset&amp;display_string=Audit"}</definedName>
    <definedName name="_62__FDSAUDITLINK__" hidden="1">{"fdsup://Directions/FactSet Auditing Viewer?action=AUDIT_VALUE&amp;DB=129&amp;ID1=14574X10&amp;VALUEID=01001&amp;SDATE=2011&amp;PERIODTYPE=ANN_STD&amp;SCFT=3&amp;window=popup_no_bar&amp;width=385&amp;height=120&amp;START_MAXIMIZED=FALSE&amp;creator=factset&amp;display_string=Audit"}</definedName>
    <definedName name="_62prm.NumerOkresuDo_3_1">4</definedName>
    <definedName name="_63__FDSAUDITLINK__" localSheetId="2" hidden="1">{"fdsup://directions/FAT Viewer?action=UPDATE&amp;creator=factset&amp;DYN_ARGS=TRUE&amp;DOC_NAME=FAT:FQL_AUDITING_CLIENT_TEMPLATE.FAT&amp;display_string=Audit&amp;VAR:KEY=IJYPUFUHKR&amp;VAR:QUERY=RkZfRU5UUlBSX1ZBTF9FQklUREFfT1BFUihDQUwsTk9XKQ==&amp;WINDOW=FIRST_POPUP&amp;HEIGHT=450&amp;WIDTH=","450&amp;START_MAXIMIZED=FALSE&amp;VAR:CALENDAR=US&amp;VAR:SYMBOL=TAST&amp;VAR:INDEX=0"}</definedName>
    <definedName name="_63__FDSAUDITLINK__" localSheetId="4" hidden="1">{"fdsup://directions/FAT Viewer?action=UPDATE&amp;creator=factset&amp;DYN_ARGS=TRUE&amp;DOC_NAME=FAT:FQL_AUDITING_CLIENT_TEMPLATE.FAT&amp;display_string=Audit&amp;VAR:KEY=IJYPUFUHKR&amp;VAR:QUERY=RkZfRU5UUlBSX1ZBTF9FQklUREFfT1BFUihDQUwsTk9XKQ==&amp;WINDOW=FIRST_POPUP&amp;HEIGHT=450&amp;WIDTH=","450&amp;START_MAXIMIZED=FALSE&amp;VAR:CALENDAR=US&amp;VAR:SYMBOL=TAST&amp;VAR:INDEX=0"}</definedName>
    <definedName name="_63__FDSAUDITLINK__" localSheetId="3" hidden="1">{"fdsup://directions/FAT Viewer?action=UPDATE&amp;creator=factset&amp;DYN_ARGS=TRUE&amp;DOC_NAME=FAT:FQL_AUDITING_CLIENT_TEMPLATE.FAT&amp;display_string=Audit&amp;VAR:KEY=IJYPUFUHKR&amp;VAR:QUERY=RkZfRU5UUlBSX1ZBTF9FQklUREFfT1BFUihDQUwsTk9XKQ==&amp;WINDOW=FIRST_POPUP&amp;HEIGHT=450&amp;WIDTH=","450&amp;START_MAXIMIZED=FALSE&amp;VAR:CALENDAR=US&amp;VAR:SYMBOL=TAST&amp;VAR:INDEX=0"}</definedName>
    <definedName name="_63__FDSAUDITLINK__" localSheetId="1" hidden="1">{"fdsup://directions/FAT Viewer?action=UPDATE&amp;creator=factset&amp;DYN_ARGS=TRUE&amp;DOC_NAME=FAT:FQL_AUDITING_CLIENT_TEMPLATE.FAT&amp;display_string=Audit&amp;VAR:KEY=IJYPUFUHKR&amp;VAR:QUERY=RkZfRU5UUlBSX1ZBTF9FQklUREFfT1BFUihDQUwsTk9XKQ==&amp;WINDOW=FIRST_POPUP&amp;HEIGHT=450&amp;WIDTH=","450&amp;START_MAXIMIZED=FALSE&amp;VAR:CALENDAR=US&amp;VAR:SYMBOL=TAST&amp;VAR:INDEX=0"}</definedName>
    <definedName name="_63__FDSAUDITLINK__" localSheetId="0" hidden="1">{"fdsup://directions/FAT Viewer?action=UPDATE&amp;creator=factset&amp;DYN_ARGS=TRUE&amp;DOC_NAME=FAT:FQL_AUDITING_CLIENT_TEMPLATE.FAT&amp;display_string=Audit&amp;VAR:KEY=IJYPUFUHKR&amp;VAR:QUERY=RkZfRU5UUlBSX1ZBTF9FQklUREFfT1BFUihDQUwsTk9XKQ==&amp;WINDOW=FIRST_POPUP&amp;HEIGHT=450&amp;WIDTH=","450&amp;START_MAXIMIZED=FALSE&amp;VAR:CALENDAR=US&amp;VAR:SYMBOL=TAST&amp;VAR:INDEX=0"}</definedName>
    <definedName name="_63__FDSAUDITLINK__" hidden="1">{"fdsup://directions/FAT Viewer?action=UPDATE&amp;creator=factset&amp;DYN_ARGS=TRUE&amp;DOC_NAME=FAT:FQL_AUDITING_CLIENT_TEMPLATE.FAT&amp;display_string=Audit&amp;VAR:KEY=IJYPUFUHKR&amp;VAR:QUERY=RkZfRU5UUlBSX1ZBTF9FQklUREFfT1BFUihDQUwsTk9XKQ==&amp;WINDOW=FIRST_POPUP&amp;HEIGHT=450&amp;WIDTH=","450&amp;START_MAXIMIZED=FALSE&amp;VAR:CALENDAR=US&amp;VAR:SYMBOL=TAST&amp;VAR:INDEX=0"}</definedName>
    <definedName name="_63prm.NumerOkresuDo_5_1">4</definedName>
    <definedName name="_64__FDSAUDITLINK__" localSheetId="2" hidden="1">{"fdsup://directions/FAT Viewer?action=UPDATE&amp;creator=factset&amp;DYN_ARGS=TRUE&amp;DOC_NAME=FAT:FQL_AUDITING_CLIENT_TEMPLATE.FAT&amp;display_string=Audit&amp;VAR:KEY=QPGFYFETWD&amp;VAR:QUERY=RkZfRU5UUlBSX1ZBTF9FQklUREFfT1BFUihDQUwsTk9XKQ==&amp;WINDOW=FIRST_POPUP&amp;HEIGHT=450&amp;WIDTH=","450&amp;START_MAXIMIZED=FALSE&amp;VAR:CALENDAR=US&amp;VAR:SYMBOL=DNKN&amp;VAR:INDEX=0"}</definedName>
    <definedName name="_64__FDSAUDITLINK__" localSheetId="4" hidden="1">{"fdsup://directions/FAT Viewer?action=UPDATE&amp;creator=factset&amp;DYN_ARGS=TRUE&amp;DOC_NAME=FAT:FQL_AUDITING_CLIENT_TEMPLATE.FAT&amp;display_string=Audit&amp;VAR:KEY=QPGFYFETWD&amp;VAR:QUERY=RkZfRU5UUlBSX1ZBTF9FQklUREFfT1BFUihDQUwsTk9XKQ==&amp;WINDOW=FIRST_POPUP&amp;HEIGHT=450&amp;WIDTH=","450&amp;START_MAXIMIZED=FALSE&amp;VAR:CALENDAR=US&amp;VAR:SYMBOL=DNKN&amp;VAR:INDEX=0"}</definedName>
    <definedName name="_64__FDSAUDITLINK__" localSheetId="3" hidden="1">{"fdsup://directions/FAT Viewer?action=UPDATE&amp;creator=factset&amp;DYN_ARGS=TRUE&amp;DOC_NAME=FAT:FQL_AUDITING_CLIENT_TEMPLATE.FAT&amp;display_string=Audit&amp;VAR:KEY=QPGFYFETWD&amp;VAR:QUERY=RkZfRU5UUlBSX1ZBTF9FQklUREFfT1BFUihDQUwsTk9XKQ==&amp;WINDOW=FIRST_POPUP&amp;HEIGHT=450&amp;WIDTH=","450&amp;START_MAXIMIZED=FALSE&amp;VAR:CALENDAR=US&amp;VAR:SYMBOL=DNKN&amp;VAR:INDEX=0"}</definedName>
    <definedName name="_64__FDSAUDITLINK__" localSheetId="1" hidden="1">{"fdsup://directions/FAT Viewer?action=UPDATE&amp;creator=factset&amp;DYN_ARGS=TRUE&amp;DOC_NAME=FAT:FQL_AUDITING_CLIENT_TEMPLATE.FAT&amp;display_string=Audit&amp;VAR:KEY=QPGFYFETWD&amp;VAR:QUERY=RkZfRU5UUlBSX1ZBTF9FQklUREFfT1BFUihDQUwsTk9XKQ==&amp;WINDOW=FIRST_POPUP&amp;HEIGHT=450&amp;WIDTH=","450&amp;START_MAXIMIZED=FALSE&amp;VAR:CALENDAR=US&amp;VAR:SYMBOL=DNKN&amp;VAR:INDEX=0"}</definedName>
    <definedName name="_64__FDSAUDITLINK__" localSheetId="0" hidden="1">{"fdsup://directions/FAT Viewer?action=UPDATE&amp;creator=factset&amp;DYN_ARGS=TRUE&amp;DOC_NAME=FAT:FQL_AUDITING_CLIENT_TEMPLATE.FAT&amp;display_string=Audit&amp;VAR:KEY=QPGFYFETWD&amp;VAR:QUERY=RkZfRU5UUlBSX1ZBTF9FQklUREFfT1BFUihDQUwsTk9XKQ==&amp;WINDOW=FIRST_POPUP&amp;HEIGHT=450&amp;WIDTH=","450&amp;START_MAXIMIZED=FALSE&amp;VAR:CALENDAR=US&amp;VAR:SYMBOL=DNKN&amp;VAR:INDEX=0"}</definedName>
    <definedName name="_64__FDSAUDITLINK__" hidden="1">{"fdsup://directions/FAT Viewer?action=UPDATE&amp;creator=factset&amp;DYN_ARGS=TRUE&amp;DOC_NAME=FAT:FQL_AUDITING_CLIENT_TEMPLATE.FAT&amp;display_string=Audit&amp;VAR:KEY=QPGFYFETWD&amp;VAR:QUERY=RkZfRU5UUlBSX1ZBTF9FQklUREFfT1BFUihDQUwsTk9XKQ==&amp;WINDOW=FIRST_POPUP&amp;HEIGHT=450&amp;WIDTH=","450&amp;START_MAXIMIZED=FALSE&amp;VAR:CALENDAR=US&amp;VAR:SYMBOL=DNKN&amp;VAR:INDEX=0"}</definedName>
    <definedName name="_64prm.NumerOkresuDo_6_1">4</definedName>
    <definedName name="_65__FDSAUDITLINK__" localSheetId="2" hidden="1">{"fdsup://directions/FAT Viewer?action=UPDATE&amp;creator=factset&amp;DYN_ARGS=TRUE&amp;DOC_NAME=FAT:FQL_AUDITING_CLIENT_TEMPLATE.FAT&amp;display_string=Audit&amp;VAR:KEY=NKHOBMVOVE&amp;VAR:QUERY=RkZfRU5UUlBSX1ZBTF9FQklUREFfT1BFUihBTk4sNDA1NDMp&amp;WINDOW=FIRST_POPUP&amp;HEIGHT=450&amp;WIDTH=","450&amp;START_MAXIMIZED=FALSE&amp;VAR:CALENDAR=US&amp;VAR:SYMBOL=BJRI&amp;VAR:INDEX=0"}</definedName>
    <definedName name="_65__FDSAUDITLINK__" localSheetId="4" hidden="1">{"fdsup://directions/FAT Viewer?action=UPDATE&amp;creator=factset&amp;DYN_ARGS=TRUE&amp;DOC_NAME=FAT:FQL_AUDITING_CLIENT_TEMPLATE.FAT&amp;display_string=Audit&amp;VAR:KEY=NKHOBMVOVE&amp;VAR:QUERY=RkZfRU5UUlBSX1ZBTF9FQklUREFfT1BFUihBTk4sNDA1NDMp&amp;WINDOW=FIRST_POPUP&amp;HEIGHT=450&amp;WIDTH=","450&amp;START_MAXIMIZED=FALSE&amp;VAR:CALENDAR=US&amp;VAR:SYMBOL=BJRI&amp;VAR:INDEX=0"}</definedName>
    <definedName name="_65__FDSAUDITLINK__" localSheetId="3" hidden="1">{"fdsup://directions/FAT Viewer?action=UPDATE&amp;creator=factset&amp;DYN_ARGS=TRUE&amp;DOC_NAME=FAT:FQL_AUDITING_CLIENT_TEMPLATE.FAT&amp;display_string=Audit&amp;VAR:KEY=NKHOBMVOVE&amp;VAR:QUERY=RkZfRU5UUlBSX1ZBTF9FQklUREFfT1BFUihBTk4sNDA1NDMp&amp;WINDOW=FIRST_POPUP&amp;HEIGHT=450&amp;WIDTH=","450&amp;START_MAXIMIZED=FALSE&amp;VAR:CALENDAR=US&amp;VAR:SYMBOL=BJRI&amp;VAR:INDEX=0"}</definedName>
    <definedName name="_65__FDSAUDITLINK__" localSheetId="1" hidden="1">{"fdsup://directions/FAT Viewer?action=UPDATE&amp;creator=factset&amp;DYN_ARGS=TRUE&amp;DOC_NAME=FAT:FQL_AUDITING_CLIENT_TEMPLATE.FAT&amp;display_string=Audit&amp;VAR:KEY=NKHOBMVOVE&amp;VAR:QUERY=RkZfRU5UUlBSX1ZBTF9FQklUREFfT1BFUihBTk4sNDA1NDMp&amp;WINDOW=FIRST_POPUP&amp;HEIGHT=450&amp;WIDTH=","450&amp;START_MAXIMIZED=FALSE&amp;VAR:CALENDAR=US&amp;VAR:SYMBOL=BJRI&amp;VAR:INDEX=0"}</definedName>
    <definedName name="_65__FDSAUDITLINK__" localSheetId="0" hidden="1">{"fdsup://directions/FAT Viewer?action=UPDATE&amp;creator=factset&amp;DYN_ARGS=TRUE&amp;DOC_NAME=FAT:FQL_AUDITING_CLIENT_TEMPLATE.FAT&amp;display_string=Audit&amp;VAR:KEY=NKHOBMVOVE&amp;VAR:QUERY=RkZfRU5UUlBSX1ZBTF9FQklUREFfT1BFUihBTk4sNDA1NDMp&amp;WINDOW=FIRST_POPUP&amp;HEIGHT=450&amp;WIDTH=","450&amp;START_MAXIMIZED=FALSE&amp;VAR:CALENDAR=US&amp;VAR:SYMBOL=BJRI&amp;VAR:INDEX=0"}</definedName>
    <definedName name="_65__FDSAUDITLINK__" hidden="1">{"fdsup://directions/FAT Viewer?action=UPDATE&amp;creator=factset&amp;DYN_ARGS=TRUE&amp;DOC_NAME=FAT:FQL_AUDITING_CLIENT_TEMPLATE.FAT&amp;display_string=Audit&amp;VAR:KEY=NKHOBMVOVE&amp;VAR:QUERY=RkZfRU5UUlBSX1ZBTF9FQklUREFfT1BFUihBTk4sNDA1NDMp&amp;WINDOW=FIRST_POPUP&amp;HEIGHT=450&amp;WIDTH=","450&amp;START_MAXIMIZED=FALSE&amp;VAR:CALENDAR=US&amp;VAR:SYMBOL=BJRI&amp;VAR:INDEX=0"}</definedName>
    <definedName name="_65prm.NumerOkresuDo_7_1">4</definedName>
    <definedName name="_66__FDSAUDITLINK__" localSheetId="2" hidden="1">{"fdsup://directions/FAT Viewer?action=UPDATE&amp;creator=factset&amp;DYN_ARGS=TRUE&amp;DOC_NAME=FAT:FQL_AUDITING_CLIENT_TEMPLATE.FAT&amp;display_string=Audit&amp;VAR:KEY=GNOHEZWLAH&amp;VAR:QUERY=RkZfU0FMRVMoTFRNLDQwNjMzKQ==&amp;WINDOW=FIRST_POPUP&amp;HEIGHT=450&amp;WIDTH=450&amp;START_MAXIMIZED=","FALSE&amp;VAR:CALENDAR=US&amp;VAR:SYMBOL=BJRI&amp;VAR:INDEX=0"}</definedName>
    <definedName name="_66__FDSAUDITLINK__" localSheetId="4" hidden="1">{"fdsup://directions/FAT Viewer?action=UPDATE&amp;creator=factset&amp;DYN_ARGS=TRUE&amp;DOC_NAME=FAT:FQL_AUDITING_CLIENT_TEMPLATE.FAT&amp;display_string=Audit&amp;VAR:KEY=GNOHEZWLAH&amp;VAR:QUERY=RkZfU0FMRVMoTFRNLDQwNjMzKQ==&amp;WINDOW=FIRST_POPUP&amp;HEIGHT=450&amp;WIDTH=450&amp;START_MAXIMIZED=","FALSE&amp;VAR:CALENDAR=US&amp;VAR:SYMBOL=BJRI&amp;VAR:INDEX=0"}</definedName>
    <definedName name="_66__FDSAUDITLINK__" localSheetId="3" hidden="1">{"fdsup://directions/FAT Viewer?action=UPDATE&amp;creator=factset&amp;DYN_ARGS=TRUE&amp;DOC_NAME=FAT:FQL_AUDITING_CLIENT_TEMPLATE.FAT&amp;display_string=Audit&amp;VAR:KEY=GNOHEZWLAH&amp;VAR:QUERY=RkZfU0FMRVMoTFRNLDQwNjMzKQ==&amp;WINDOW=FIRST_POPUP&amp;HEIGHT=450&amp;WIDTH=450&amp;START_MAXIMIZED=","FALSE&amp;VAR:CALENDAR=US&amp;VAR:SYMBOL=BJRI&amp;VAR:INDEX=0"}</definedName>
    <definedName name="_66__FDSAUDITLINK__" localSheetId="1" hidden="1">{"fdsup://directions/FAT Viewer?action=UPDATE&amp;creator=factset&amp;DYN_ARGS=TRUE&amp;DOC_NAME=FAT:FQL_AUDITING_CLIENT_TEMPLATE.FAT&amp;display_string=Audit&amp;VAR:KEY=GNOHEZWLAH&amp;VAR:QUERY=RkZfU0FMRVMoTFRNLDQwNjMzKQ==&amp;WINDOW=FIRST_POPUP&amp;HEIGHT=450&amp;WIDTH=450&amp;START_MAXIMIZED=","FALSE&amp;VAR:CALENDAR=US&amp;VAR:SYMBOL=BJRI&amp;VAR:INDEX=0"}</definedName>
    <definedName name="_66__FDSAUDITLINK__" localSheetId="0" hidden="1">{"fdsup://directions/FAT Viewer?action=UPDATE&amp;creator=factset&amp;DYN_ARGS=TRUE&amp;DOC_NAME=FAT:FQL_AUDITING_CLIENT_TEMPLATE.FAT&amp;display_string=Audit&amp;VAR:KEY=GNOHEZWLAH&amp;VAR:QUERY=RkZfU0FMRVMoTFRNLDQwNjMzKQ==&amp;WINDOW=FIRST_POPUP&amp;HEIGHT=450&amp;WIDTH=450&amp;START_MAXIMIZED=","FALSE&amp;VAR:CALENDAR=US&amp;VAR:SYMBOL=BJRI&amp;VAR:INDEX=0"}</definedName>
    <definedName name="_66__FDSAUDITLINK__" hidden="1">{"fdsup://directions/FAT Viewer?action=UPDATE&amp;creator=factset&amp;DYN_ARGS=TRUE&amp;DOC_NAME=FAT:FQL_AUDITING_CLIENT_TEMPLATE.FAT&amp;display_string=Audit&amp;VAR:KEY=GNOHEZWLAH&amp;VAR:QUERY=RkZfU0FMRVMoTFRNLDQwNjMzKQ==&amp;WINDOW=FIRST_POPUP&amp;HEIGHT=450&amp;WIDTH=450&amp;START_MAXIMIZED=","FALSE&amp;VAR:CALENDAR=US&amp;VAR:SYMBOL=BJRI&amp;VAR:INDEX=0"}</definedName>
    <definedName name="_66prm.NumerOkresuDo_8_1">4</definedName>
    <definedName name="_67__FDSAUDITLINK__" localSheetId="2" hidden="1">{"fdsup://Directions/FactSet Auditing Viewer?action=AUDIT_VALUE&amp;DB=129&amp;ID1=00104Q10&amp;VALUEID=01001&amp;SDATE=2011&amp;PERIODTYPE=ANN_STD&amp;SCFT=3&amp;window=popup_no_bar&amp;width=385&amp;height=120&amp;START_MAXIMIZED=FALSE&amp;creator=factset&amp;display_string=Audit"}</definedName>
    <definedName name="_67__FDSAUDITLINK__" localSheetId="4" hidden="1">{"fdsup://Directions/FactSet Auditing Viewer?action=AUDIT_VALUE&amp;DB=129&amp;ID1=00104Q10&amp;VALUEID=01001&amp;SDATE=2011&amp;PERIODTYPE=ANN_STD&amp;SCFT=3&amp;window=popup_no_bar&amp;width=385&amp;height=120&amp;START_MAXIMIZED=FALSE&amp;creator=factset&amp;display_string=Audit"}</definedName>
    <definedName name="_67__FDSAUDITLINK__" localSheetId="3" hidden="1">{"fdsup://Directions/FactSet Auditing Viewer?action=AUDIT_VALUE&amp;DB=129&amp;ID1=00104Q10&amp;VALUEID=01001&amp;SDATE=2011&amp;PERIODTYPE=ANN_STD&amp;SCFT=3&amp;window=popup_no_bar&amp;width=385&amp;height=120&amp;START_MAXIMIZED=FALSE&amp;creator=factset&amp;display_string=Audit"}</definedName>
    <definedName name="_67__FDSAUDITLINK__" localSheetId="1" hidden="1">{"fdsup://Directions/FactSet Auditing Viewer?action=AUDIT_VALUE&amp;DB=129&amp;ID1=00104Q10&amp;VALUEID=01001&amp;SDATE=2011&amp;PERIODTYPE=ANN_STD&amp;SCFT=3&amp;window=popup_no_bar&amp;width=385&amp;height=120&amp;START_MAXIMIZED=FALSE&amp;creator=factset&amp;display_string=Audit"}</definedName>
    <definedName name="_67__FDSAUDITLINK__" localSheetId="0" hidden="1">{"fdsup://Directions/FactSet Auditing Viewer?action=AUDIT_VALUE&amp;DB=129&amp;ID1=00104Q10&amp;VALUEID=01001&amp;SDATE=2011&amp;PERIODTYPE=ANN_STD&amp;SCFT=3&amp;window=popup_no_bar&amp;width=385&amp;height=120&amp;START_MAXIMIZED=FALSE&amp;creator=factset&amp;display_string=Audit"}</definedName>
    <definedName name="_67__FDSAUDITLINK__" hidden="1">{"fdsup://Directions/FactSet Auditing Viewer?action=AUDIT_VALUE&amp;DB=129&amp;ID1=00104Q10&amp;VALUEID=01001&amp;SDATE=2011&amp;PERIODTYPE=ANN_STD&amp;SCFT=3&amp;window=popup_no_bar&amp;width=385&amp;height=120&amp;START_MAXIMIZED=FALSE&amp;creator=factset&amp;display_string=Audit"}</definedName>
    <definedName name="_67prm.NumerOkresuDo_9_1">4</definedName>
    <definedName name="_68__FDSAUDITLINK__" localSheetId="2" hidden="1">{"fdsup://directions/FAT Viewer?action=UPDATE&amp;creator=factset&amp;DYN_ARGS=TRUE&amp;DOC_NAME=FAT:FQL_AUDITING_CLIENT_TEMPLATE.FAT&amp;display_string=Audit&amp;VAR:KEY=SDONSJORMT&amp;VAR:QUERY=RkZfU0FMRVMoTFRNLDQwNjMzKQ==&amp;WINDOW=FIRST_POPUP&amp;HEIGHT=450&amp;WIDTH=450&amp;START_MAXIMIZED=","FALSE&amp;VAR:CALENDAR=US&amp;VAR:SYMBOL=DRI&amp;VAR:INDEX=0"}</definedName>
    <definedName name="_68__FDSAUDITLINK__" localSheetId="4" hidden="1">{"fdsup://directions/FAT Viewer?action=UPDATE&amp;creator=factset&amp;DYN_ARGS=TRUE&amp;DOC_NAME=FAT:FQL_AUDITING_CLIENT_TEMPLATE.FAT&amp;display_string=Audit&amp;VAR:KEY=SDONSJORMT&amp;VAR:QUERY=RkZfU0FMRVMoTFRNLDQwNjMzKQ==&amp;WINDOW=FIRST_POPUP&amp;HEIGHT=450&amp;WIDTH=450&amp;START_MAXIMIZED=","FALSE&amp;VAR:CALENDAR=US&amp;VAR:SYMBOL=DRI&amp;VAR:INDEX=0"}</definedName>
    <definedName name="_68__FDSAUDITLINK__" localSheetId="3" hidden="1">{"fdsup://directions/FAT Viewer?action=UPDATE&amp;creator=factset&amp;DYN_ARGS=TRUE&amp;DOC_NAME=FAT:FQL_AUDITING_CLIENT_TEMPLATE.FAT&amp;display_string=Audit&amp;VAR:KEY=SDONSJORMT&amp;VAR:QUERY=RkZfU0FMRVMoTFRNLDQwNjMzKQ==&amp;WINDOW=FIRST_POPUP&amp;HEIGHT=450&amp;WIDTH=450&amp;START_MAXIMIZED=","FALSE&amp;VAR:CALENDAR=US&amp;VAR:SYMBOL=DRI&amp;VAR:INDEX=0"}</definedName>
    <definedName name="_68__FDSAUDITLINK__" localSheetId="1" hidden="1">{"fdsup://directions/FAT Viewer?action=UPDATE&amp;creator=factset&amp;DYN_ARGS=TRUE&amp;DOC_NAME=FAT:FQL_AUDITING_CLIENT_TEMPLATE.FAT&amp;display_string=Audit&amp;VAR:KEY=SDONSJORMT&amp;VAR:QUERY=RkZfU0FMRVMoTFRNLDQwNjMzKQ==&amp;WINDOW=FIRST_POPUP&amp;HEIGHT=450&amp;WIDTH=450&amp;START_MAXIMIZED=","FALSE&amp;VAR:CALENDAR=US&amp;VAR:SYMBOL=DRI&amp;VAR:INDEX=0"}</definedName>
    <definedName name="_68__FDSAUDITLINK__" localSheetId="0" hidden="1">{"fdsup://directions/FAT Viewer?action=UPDATE&amp;creator=factset&amp;DYN_ARGS=TRUE&amp;DOC_NAME=FAT:FQL_AUDITING_CLIENT_TEMPLATE.FAT&amp;display_string=Audit&amp;VAR:KEY=SDONSJORMT&amp;VAR:QUERY=RkZfU0FMRVMoTFRNLDQwNjMzKQ==&amp;WINDOW=FIRST_POPUP&amp;HEIGHT=450&amp;WIDTH=450&amp;START_MAXIMIZED=","FALSE&amp;VAR:CALENDAR=US&amp;VAR:SYMBOL=DRI&amp;VAR:INDEX=0"}</definedName>
    <definedName name="_68__FDSAUDITLINK__" hidden="1">{"fdsup://directions/FAT Viewer?action=UPDATE&amp;creator=factset&amp;DYN_ARGS=TRUE&amp;DOC_NAME=FAT:FQL_AUDITING_CLIENT_TEMPLATE.FAT&amp;display_string=Audit&amp;VAR:KEY=SDONSJORMT&amp;VAR:QUERY=RkZfU0FMRVMoTFRNLDQwNjMzKQ==&amp;WINDOW=FIRST_POPUP&amp;HEIGHT=450&amp;WIDTH=450&amp;START_MAXIMIZED=","FALSE&amp;VAR:CALENDAR=US&amp;VAR:SYMBOL=DRI&amp;VAR:INDEX=0"}</definedName>
    <definedName name="_68prm.ObszarDrukowania_10_1">"NIE"</definedName>
    <definedName name="_69__FDSAUDITLINK__" localSheetId="2" hidden="1">{"fdsup://directions/FAT Viewer?action=UPDATE&amp;creator=factset&amp;DYN_ARGS=TRUE&amp;DOC_NAME=FAT:FQL_AUDITING_CLIENT_TEMPLATE.FAT&amp;display_string=Audit&amp;VAR:KEY=WNOXEPMXSZ&amp;VAR:QUERY=RkZfU0FMRVMoTFRNLDQwOTk5KQ==&amp;WINDOW=FIRST_POPUP&amp;HEIGHT=450&amp;WIDTH=450&amp;START_MAXIMIZED=","FALSE&amp;VAR:CALENDAR=US&amp;VAR:SYMBOL=CBRL&amp;VAR:INDEX=0"}</definedName>
    <definedName name="_69__FDSAUDITLINK__" localSheetId="4" hidden="1">{"fdsup://directions/FAT Viewer?action=UPDATE&amp;creator=factset&amp;DYN_ARGS=TRUE&amp;DOC_NAME=FAT:FQL_AUDITING_CLIENT_TEMPLATE.FAT&amp;display_string=Audit&amp;VAR:KEY=WNOXEPMXSZ&amp;VAR:QUERY=RkZfU0FMRVMoTFRNLDQwOTk5KQ==&amp;WINDOW=FIRST_POPUP&amp;HEIGHT=450&amp;WIDTH=450&amp;START_MAXIMIZED=","FALSE&amp;VAR:CALENDAR=US&amp;VAR:SYMBOL=CBRL&amp;VAR:INDEX=0"}</definedName>
    <definedName name="_69__FDSAUDITLINK__" localSheetId="3" hidden="1">{"fdsup://directions/FAT Viewer?action=UPDATE&amp;creator=factset&amp;DYN_ARGS=TRUE&amp;DOC_NAME=FAT:FQL_AUDITING_CLIENT_TEMPLATE.FAT&amp;display_string=Audit&amp;VAR:KEY=WNOXEPMXSZ&amp;VAR:QUERY=RkZfU0FMRVMoTFRNLDQwOTk5KQ==&amp;WINDOW=FIRST_POPUP&amp;HEIGHT=450&amp;WIDTH=450&amp;START_MAXIMIZED=","FALSE&amp;VAR:CALENDAR=US&amp;VAR:SYMBOL=CBRL&amp;VAR:INDEX=0"}</definedName>
    <definedName name="_69__FDSAUDITLINK__" localSheetId="1" hidden="1">{"fdsup://directions/FAT Viewer?action=UPDATE&amp;creator=factset&amp;DYN_ARGS=TRUE&amp;DOC_NAME=FAT:FQL_AUDITING_CLIENT_TEMPLATE.FAT&amp;display_string=Audit&amp;VAR:KEY=WNOXEPMXSZ&amp;VAR:QUERY=RkZfU0FMRVMoTFRNLDQwOTk5KQ==&amp;WINDOW=FIRST_POPUP&amp;HEIGHT=450&amp;WIDTH=450&amp;START_MAXIMIZED=","FALSE&amp;VAR:CALENDAR=US&amp;VAR:SYMBOL=CBRL&amp;VAR:INDEX=0"}</definedName>
    <definedName name="_69__FDSAUDITLINK__" localSheetId="0" hidden="1">{"fdsup://directions/FAT Viewer?action=UPDATE&amp;creator=factset&amp;DYN_ARGS=TRUE&amp;DOC_NAME=FAT:FQL_AUDITING_CLIENT_TEMPLATE.FAT&amp;display_string=Audit&amp;VAR:KEY=WNOXEPMXSZ&amp;VAR:QUERY=RkZfU0FMRVMoTFRNLDQwOTk5KQ==&amp;WINDOW=FIRST_POPUP&amp;HEIGHT=450&amp;WIDTH=450&amp;START_MAXIMIZED=","FALSE&amp;VAR:CALENDAR=US&amp;VAR:SYMBOL=CBRL&amp;VAR:INDEX=0"}</definedName>
    <definedName name="_69__FDSAUDITLINK__" hidden="1">{"fdsup://directions/FAT Viewer?action=UPDATE&amp;creator=factset&amp;DYN_ARGS=TRUE&amp;DOC_NAME=FAT:FQL_AUDITING_CLIENT_TEMPLATE.FAT&amp;display_string=Audit&amp;VAR:KEY=WNOXEPMXSZ&amp;VAR:QUERY=RkZfU0FMRVMoTFRNLDQwOTk5KQ==&amp;WINDOW=FIRST_POPUP&amp;HEIGHT=450&amp;WIDTH=450&amp;START_MAXIMIZED=","FALSE&amp;VAR:CALENDAR=US&amp;VAR:SYMBOL=CBRL&amp;VAR:INDEX=0"}</definedName>
    <definedName name="_69prm.ObszarDrukowania_11_1">"NIE"</definedName>
    <definedName name="_6ktp.KtTyp_2_1">1</definedName>
    <definedName name="_7__123Graph_BCHART_1" hidden="1">#REF!</definedName>
    <definedName name="_7__123Graph_BCHART_3" hidden="1">#REF!</definedName>
    <definedName name="_7__123Graph_CCHART_1" hidden="1">#REF!</definedName>
    <definedName name="_7__123Graph_LBL_ACHART_3" hidden="1">#REF!</definedName>
    <definedName name="_7__FDSAUDITLINK__" localSheetId="2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7__FDSAUDITLINK__" localSheetId="4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7__FDSAUDITLINK__" localSheetId="3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7__FDSAUDITLINK__" localSheetId="1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7__FDSAUDITLINK__" localSheetId="0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7__FDSAUDITLINK__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70__FDSAUDITLINK__" localSheetId="2" hidden="1">{"fdsup://directions/FAT Viewer?action=UPDATE&amp;creator=factset&amp;DYN_ARGS=TRUE&amp;DOC_NAME=FAT:FQL_AUDITING_CLIENT_TEMPLATE.FAT&amp;display_string=Audit&amp;VAR:KEY=MFQDGLEPWJ&amp;VAR:QUERY=RkZfRU5UUlBSX1ZBTF9FQklUREFfT1BFUihDQUwsTk9XKQ==&amp;WINDOW=FIRST_POPUP&amp;HEIGHT=450&amp;WIDTH=","450&amp;START_MAXIMIZED=FALSE&amp;VAR:CALENDAR=US&amp;VAR:SYMBOL=RT&amp;VAR:INDEX=0"}</definedName>
    <definedName name="_70__FDSAUDITLINK__" localSheetId="4" hidden="1">{"fdsup://directions/FAT Viewer?action=UPDATE&amp;creator=factset&amp;DYN_ARGS=TRUE&amp;DOC_NAME=FAT:FQL_AUDITING_CLIENT_TEMPLATE.FAT&amp;display_string=Audit&amp;VAR:KEY=MFQDGLEPWJ&amp;VAR:QUERY=RkZfRU5UUlBSX1ZBTF9FQklUREFfT1BFUihDQUwsTk9XKQ==&amp;WINDOW=FIRST_POPUP&amp;HEIGHT=450&amp;WIDTH=","450&amp;START_MAXIMIZED=FALSE&amp;VAR:CALENDAR=US&amp;VAR:SYMBOL=RT&amp;VAR:INDEX=0"}</definedName>
    <definedName name="_70__FDSAUDITLINK__" localSheetId="3" hidden="1">{"fdsup://directions/FAT Viewer?action=UPDATE&amp;creator=factset&amp;DYN_ARGS=TRUE&amp;DOC_NAME=FAT:FQL_AUDITING_CLIENT_TEMPLATE.FAT&amp;display_string=Audit&amp;VAR:KEY=MFQDGLEPWJ&amp;VAR:QUERY=RkZfRU5UUlBSX1ZBTF9FQklUREFfT1BFUihDQUwsTk9XKQ==&amp;WINDOW=FIRST_POPUP&amp;HEIGHT=450&amp;WIDTH=","450&amp;START_MAXIMIZED=FALSE&amp;VAR:CALENDAR=US&amp;VAR:SYMBOL=RT&amp;VAR:INDEX=0"}</definedName>
    <definedName name="_70__FDSAUDITLINK__" localSheetId="1" hidden="1">{"fdsup://directions/FAT Viewer?action=UPDATE&amp;creator=factset&amp;DYN_ARGS=TRUE&amp;DOC_NAME=FAT:FQL_AUDITING_CLIENT_TEMPLATE.FAT&amp;display_string=Audit&amp;VAR:KEY=MFQDGLEPWJ&amp;VAR:QUERY=RkZfRU5UUlBSX1ZBTF9FQklUREFfT1BFUihDQUwsTk9XKQ==&amp;WINDOW=FIRST_POPUP&amp;HEIGHT=450&amp;WIDTH=","450&amp;START_MAXIMIZED=FALSE&amp;VAR:CALENDAR=US&amp;VAR:SYMBOL=RT&amp;VAR:INDEX=0"}</definedName>
    <definedName name="_70__FDSAUDITLINK__" localSheetId="0" hidden="1">{"fdsup://directions/FAT Viewer?action=UPDATE&amp;creator=factset&amp;DYN_ARGS=TRUE&amp;DOC_NAME=FAT:FQL_AUDITING_CLIENT_TEMPLATE.FAT&amp;display_string=Audit&amp;VAR:KEY=MFQDGLEPWJ&amp;VAR:QUERY=RkZfRU5UUlBSX1ZBTF9FQklUREFfT1BFUihDQUwsTk9XKQ==&amp;WINDOW=FIRST_POPUP&amp;HEIGHT=450&amp;WIDTH=","450&amp;START_MAXIMIZED=FALSE&amp;VAR:CALENDAR=US&amp;VAR:SYMBOL=RT&amp;VAR:INDEX=0"}</definedName>
    <definedName name="_70__FDSAUDITLINK__" hidden="1">{"fdsup://directions/FAT Viewer?action=UPDATE&amp;creator=factset&amp;DYN_ARGS=TRUE&amp;DOC_NAME=FAT:FQL_AUDITING_CLIENT_TEMPLATE.FAT&amp;display_string=Audit&amp;VAR:KEY=MFQDGLEPWJ&amp;VAR:QUERY=RkZfRU5UUlBSX1ZBTF9FQklUREFfT1BFUihDQUwsTk9XKQ==&amp;WINDOW=FIRST_POPUP&amp;HEIGHT=450&amp;WIDTH=","450&amp;START_MAXIMIZED=FALSE&amp;VAR:CALENDAR=US&amp;VAR:SYMBOL=RT&amp;VAR:INDEX=0"}</definedName>
    <definedName name="_70prm.ObszarDrukowania_12_1">"NIE"</definedName>
    <definedName name="_71__FDSAUDITLINK__" localSheetId="2" hidden="1">{"fdsup://directions/FAT Viewer?action=UPDATE&amp;creator=factset&amp;DYN_ARGS=TRUE&amp;DOC_NAME=FAT:FQL_AUDITING_CLIENT_TEMPLATE.FAT&amp;display_string=Audit&amp;VAR:KEY=ADARCREHQH&amp;VAR:QUERY=RkZfRU5UUlBSX1ZBTF9FQklUREFfT1BFUihDQUwsTk9XKQ==&amp;WINDOW=FIRST_POPUP&amp;HEIGHT=450&amp;WIDTH=","450&amp;START_MAXIMIZED=FALSE&amp;VAR:CALENDAR=US&amp;VAR:SYMBOL=DENN&amp;VAR:INDEX=0"}</definedName>
    <definedName name="_71__FDSAUDITLINK__" localSheetId="4" hidden="1">{"fdsup://directions/FAT Viewer?action=UPDATE&amp;creator=factset&amp;DYN_ARGS=TRUE&amp;DOC_NAME=FAT:FQL_AUDITING_CLIENT_TEMPLATE.FAT&amp;display_string=Audit&amp;VAR:KEY=ADARCREHQH&amp;VAR:QUERY=RkZfRU5UUlBSX1ZBTF9FQklUREFfT1BFUihDQUwsTk9XKQ==&amp;WINDOW=FIRST_POPUP&amp;HEIGHT=450&amp;WIDTH=","450&amp;START_MAXIMIZED=FALSE&amp;VAR:CALENDAR=US&amp;VAR:SYMBOL=DENN&amp;VAR:INDEX=0"}</definedName>
    <definedName name="_71__FDSAUDITLINK__" localSheetId="3" hidden="1">{"fdsup://directions/FAT Viewer?action=UPDATE&amp;creator=factset&amp;DYN_ARGS=TRUE&amp;DOC_NAME=FAT:FQL_AUDITING_CLIENT_TEMPLATE.FAT&amp;display_string=Audit&amp;VAR:KEY=ADARCREHQH&amp;VAR:QUERY=RkZfRU5UUlBSX1ZBTF9FQklUREFfT1BFUihDQUwsTk9XKQ==&amp;WINDOW=FIRST_POPUP&amp;HEIGHT=450&amp;WIDTH=","450&amp;START_MAXIMIZED=FALSE&amp;VAR:CALENDAR=US&amp;VAR:SYMBOL=DENN&amp;VAR:INDEX=0"}</definedName>
    <definedName name="_71__FDSAUDITLINK__" localSheetId="1" hidden="1">{"fdsup://directions/FAT Viewer?action=UPDATE&amp;creator=factset&amp;DYN_ARGS=TRUE&amp;DOC_NAME=FAT:FQL_AUDITING_CLIENT_TEMPLATE.FAT&amp;display_string=Audit&amp;VAR:KEY=ADARCREHQH&amp;VAR:QUERY=RkZfRU5UUlBSX1ZBTF9FQklUREFfT1BFUihDQUwsTk9XKQ==&amp;WINDOW=FIRST_POPUP&amp;HEIGHT=450&amp;WIDTH=","450&amp;START_MAXIMIZED=FALSE&amp;VAR:CALENDAR=US&amp;VAR:SYMBOL=DENN&amp;VAR:INDEX=0"}</definedName>
    <definedName name="_71__FDSAUDITLINK__" localSheetId="0" hidden="1">{"fdsup://directions/FAT Viewer?action=UPDATE&amp;creator=factset&amp;DYN_ARGS=TRUE&amp;DOC_NAME=FAT:FQL_AUDITING_CLIENT_TEMPLATE.FAT&amp;display_string=Audit&amp;VAR:KEY=ADARCREHQH&amp;VAR:QUERY=RkZfRU5UUlBSX1ZBTF9FQklUREFfT1BFUihDQUwsTk9XKQ==&amp;WINDOW=FIRST_POPUP&amp;HEIGHT=450&amp;WIDTH=","450&amp;START_MAXIMIZED=FALSE&amp;VAR:CALENDAR=US&amp;VAR:SYMBOL=DENN&amp;VAR:INDEX=0"}</definedName>
    <definedName name="_71__FDSAUDITLINK__" hidden="1">{"fdsup://directions/FAT Viewer?action=UPDATE&amp;creator=factset&amp;DYN_ARGS=TRUE&amp;DOC_NAME=FAT:FQL_AUDITING_CLIENT_TEMPLATE.FAT&amp;display_string=Audit&amp;VAR:KEY=ADARCREHQH&amp;VAR:QUERY=RkZfRU5UUlBSX1ZBTF9FQklUREFfT1BFUihDQUwsTk9XKQ==&amp;WINDOW=FIRST_POPUP&amp;HEIGHT=450&amp;WIDTH=","450&amp;START_MAXIMIZED=FALSE&amp;VAR:CALENDAR=US&amp;VAR:SYMBOL=DENN&amp;VAR:INDEX=0"}</definedName>
    <definedName name="_71prm.ObszarDrukowania_13_1">"NIE"</definedName>
    <definedName name="_72__FDSAUDITLINK__" localSheetId="2" hidden="1">{"fdsup://directions/FAT Viewer?action=UPDATE&amp;creator=factset&amp;DYN_ARGS=TRUE&amp;DOC_NAME=FAT:FQL_AUDITING_CLIENT_TEMPLATE.FAT&amp;display_string=Audit&amp;VAR:KEY=IZQFAJUZQD&amp;VAR:QUERY=RkZfU0FMRVMoTFRNLDQwNjMzKQ==&amp;WINDOW=FIRST_POPUP&amp;HEIGHT=450&amp;WIDTH=450&amp;START_MAXIMIZED=","FALSE&amp;VAR:CALENDAR=US&amp;VAR:SYMBOL=DPZ&amp;VAR:INDEX=0"}</definedName>
    <definedName name="_72__FDSAUDITLINK__" localSheetId="4" hidden="1">{"fdsup://directions/FAT Viewer?action=UPDATE&amp;creator=factset&amp;DYN_ARGS=TRUE&amp;DOC_NAME=FAT:FQL_AUDITING_CLIENT_TEMPLATE.FAT&amp;display_string=Audit&amp;VAR:KEY=IZQFAJUZQD&amp;VAR:QUERY=RkZfU0FMRVMoTFRNLDQwNjMzKQ==&amp;WINDOW=FIRST_POPUP&amp;HEIGHT=450&amp;WIDTH=450&amp;START_MAXIMIZED=","FALSE&amp;VAR:CALENDAR=US&amp;VAR:SYMBOL=DPZ&amp;VAR:INDEX=0"}</definedName>
    <definedName name="_72__FDSAUDITLINK__" localSheetId="3" hidden="1">{"fdsup://directions/FAT Viewer?action=UPDATE&amp;creator=factset&amp;DYN_ARGS=TRUE&amp;DOC_NAME=FAT:FQL_AUDITING_CLIENT_TEMPLATE.FAT&amp;display_string=Audit&amp;VAR:KEY=IZQFAJUZQD&amp;VAR:QUERY=RkZfU0FMRVMoTFRNLDQwNjMzKQ==&amp;WINDOW=FIRST_POPUP&amp;HEIGHT=450&amp;WIDTH=450&amp;START_MAXIMIZED=","FALSE&amp;VAR:CALENDAR=US&amp;VAR:SYMBOL=DPZ&amp;VAR:INDEX=0"}</definedName>
    <definedName name="_72__FDSAUDITLINK__" localSheetId="1" hidden="1">{"fdsup://directions/FAT Viewer?action=UPDATE&amp;creator=factset&amp;DYN_ARGS=TRUE&amp;DOC_NAME=FAT:FQL_AUDITING_CLIENT_TEMPLATE.FAT&amp;display_string=Audit&amp;VAR:KEY=IZQFAJUZQD&amp;VAR:QUERY=RkZfU0FMRVMoTFRNLDQwNjMzKQ==&amp;WINDOW=FIRST_POPUP&amp;HEIGHT=450&amp;WIDTH=450&amp;START_MAXIMIZED=","FALSE&amp;VAR:CALENDAR=US&amp;VAR:SYMBOL=DPZ&amp;VAR:INDEX=0"}</definedName>
    <definedName name="_72__FDSAUDITLINK__" localSheetId="0" hidden="1">{"fdsup://directions/FAT Viewer?action=UPDATE&amp;creator=factset&amp;DYN_ARGS=TRUE&amp;DOC_NAME=FAT:FQL_AUDITING_CLIENT_TEMPLATE.FAT&amp;display_string=Audit&amp;VAR:KEY=IZQFAJUZQD&amp;VAR:QUERY=RkZfU0FMRVMoTFRNLDQwNjMzKQ==&amp;WINDOW=FIRST_POPUP&amp;HEIGHT=450&amp;WIDTH=450&amp;START_MAXIMIZED=","FALSE&amp;VAR:CALENDAR=US&amp;VAR:SYMBOL=DPZ&amp;VAR:INDEX=0"}</definedName>
    <definedName name="_72__FDSAUDITLINK__" hidden="1">{"fdsup://directions/FAT Viewer?action=UPDATE&amp;creator=factset&amp;DYN_ARGS=TRUE&amp;DOC_NAME=FAT:FQL_AUDITING_CLIENT_TEMPLATE.FAT&amp;display_string=Audit&amp;VAR:KEY=IZQFAJUZQD&amp;VAR:QUERY=RkZfU0FMRVMoTFRNLDQwNjMzKQ==&amp;WINDOW=FIRST_POPUP&amp;HEIGHT=450&amp;WIDTH=450&amp;START_MAXIMIZED=","FALSE&amp;VAR:CALENDAR=US&amp;VAR:SYMBOL=DPZ&amp;VAR:INDEX=0"}</definedName>
    <definedName name="_72prm.ObszarDrukowania_2_1">"NIE"</definedName>
    <definedName name="_73__FDSAUDITLINK__" localSheetId="2" hidden="1">{"fdsup://directions/FAT Viewer?action=UPDATE&amp;creator=factset&amp;DYN_ARGS=TRUE&amp;DOC_NAME=FAT:FQL_AUDITING_CLIENT_TEMPLATE.FAT&amp;display_string=Audit&amp;VAR:KEY=VGPMRMHCJK&amp;VAR:QUERY=RkZfRU5UUlBSX1ZBTF9FQklUREFfT1BFUihBTk4sNDA1NDMp&amp;WINDOW=FIRST_POPUP&amp;HEIGHT=450&amp;WIDTH=","450&amp;START_MAXIMIZED=FALSE&amp;VAR:CALENDAR=US&amp;VAR:SYMBOL=PZZA&amp;VAR:INDEX=0"}</definedName>
    <definedName name="_73__FDSAUDITLINK__" localSheetId="4" hidden="1">{"fdsup://directions/FAT Viewer?action=UPDATE&amp;creator=factset&amp;DYN_ARGS=TRUE&amp;DOC_NAME=FAT:FQL_AUDITING_CLIENT_TEMPLATE.FAT&amp;display_string=Audit&amp;VAR:KEY=VGPMRMHCJK&amp;VAR:QUERY=RkZfRU5UUlBSX1ZBTF9FQklUREFfT1BFUihBTk4sNDA1NDMp&amp;WINDOW=FIRST_POPUP&amp;HEIGHT=450&amp;WIDTH=","450&amp;START_MAXIMIZED=FALSE&amp;VAR:CALENDAR=US&amp;VAR:SYMBOL=PZZA&amp;VAR:INDEX=0"}</definedName>
    <definedName name="_73__FDSAUDITLINK__" localSheetId="3" hidden="1">{"fdsup://directions/FAT Viewer?action=UPDATE&amp;creator=factset&amp;DYN_ARGS=TRUE&amp;DOC_NAME=FAT:FQL_AUDITING_CLIENT_TEMPLATE.FAT&amp;display_string=Audit&amp;VAR:KEY=VGPMRMHCJK&amp;VAR:QUERY=RkZfRU5UUlBSX1ZBTF9FQklUREFfT1BFUihBTk4sNDA1NDMp&amp;WINDOW=FIRST_POPUP&amp;HEIGHT=450&amp;WIDTH=","450&amp;START_MAXIMIZED=FALSE&amp;VAR:CALENDAR=US&amp;VAR:SYMBOL=PZZA&amp;VAR:INDEX=0"}</definedName>
    <definedName name="_73__FDSAUDITLINK__" localSheetId="1" hidden="1">{"fdsup://directions/FAT Viewer?action=UPDATE&amp;creator=factset&amp;DYN_ARGS=TRUE&amp;DOC_NAME=FAT:FQL_AUDITING_CLIENT_TEMPLATE.FAT&amp;display_string=Audit&amp;VAR:KEY=VGPMRMHCJK&amp;VAR:QUERY=RkZfRU5UUlBSX1ZBTF9FQklUREFfT1BFUihBTk4sNDA1NDMp&amp;WINDOW=FIRST_POPUP&amp;HEIGHT=450&amp;WIDTH=","450&amp;START_MAXIMIZED=FALSE&amp;VAR:CALENDAR=US&amp;VAR:SYMBOL=PZZA&amp;VAR:INDEX=0"}</definedName>
    <definedName name="_73__FDSAUDITLINK__" localSheetId="0" hidden="1">{"fdsup://directions/FAT Viewer?action=UPDATE&amp;creator=factset&amp;DYN_ARGS=TRUE&amp;DOC_NAME=FAT:FQL_AUDITING_CLIENT_TEMPLATE.FAT&amp;display_string=Audit&amp;VAR:KEY=VGPMRMHCJK&amp;VAR:QUERY=RkZfRU5UUlBSX1ZBTF9FQklUREFfT1BFUihBTk4sNDA1NDMp&amp;WINDOW=FIRST_POPUP&amp;HEIGHT=450&amp;WIDTH=","450&amp;START_MAXIMIZED=FALSE&amp;VAR:CALENDAR=US&amp;VAR:SYMBOL=PZZA&amp;VAR:INDEX=0"}</definedName>
    <definedName name="_73__FDSAUDITLINK__" hidden="1">{"fdsup://directions/FAT Viewer?action=UPDATE&amp;creator=factset&amp;DYN_ARGS=TRUE&amp;DOC_NAME=FAT:FQL_AUDITING_CLIENT_TEMPLATE.FAT&amp;display_string=Audit&amp;VAR:KEY=VGPMRMHCJK&amp;VAR:QUERY=RkZfRU5UUlBSX1ZBTF9FQklUREFfT1BFUihBTk4sNDA1NDMp&amp;WINDOW=FIRST_POPUP&amp;HEIGHT=450&amp;WIDTH=","450&amp;START_MAXIMIZED=FALSE&amp;VAR:CALENDAR=US&amp;VAR:SYMBOL=PZZA&amp;VAR:INDEX=0"}</definedName>
    <definedName name="_73prm.ObszarDrukowania_3_1">"NIE"</definedName>
    <definedName name="_74__FDSAUDITLINK__" localSheetId="2" hidden="1">{"fdsup://Directions/FactSet Auditing Viewer?action=AUDIT_VALUE&amp;DB=129&amp;ID1=69333Y10&amp;VALUEID=01001&amp;SDATE=2011&amp;PERIODTYPE=ANN_STD&amp;SCFT=3&amp;window=popup_no_bar&amp;width=385&amp;height=120&amp;START_MAXIMIZED=FALSE&amp;creator=factset&amp;display_string=Audit"}</definedName>
    <definedName name="_74__FDSAUDITLINK__" localSheetId="4" hidden="1">{"fdsup://Directions/FactSet Auditing Viewer?action=AUDIT_VALUE&amp;DB=129&amp;ID1=69333Y10&amp;VALUEID=01001&amp;SDATE=2011&amp;PERIODTYPE=ANN_STD&amp;SCFT=3&amp;window=popup_no_bar&amp;width=385&amp;height=120&amp;START_MAXIMIZED=FALSE&amp;creator=factset&amp;display_string=Audit"}</definedName>
    <definedName name="_74__FDSAUDITLINK__" localSheetId="3" hidden="1">{"fdsup://Directions/FactSet Auditing Viewer?action=AUDIT_VALUE&amp;DB=129&amp;ID1=69333Y10&amp;VALUEID=01001&amp;SDATE=2011&amp;PERIODTYPE=ANN_STD&amp;SCFT=3&amp;window=popup_no_bar&amp;width=385&amp;height=120&amp;START_MAXIMIZED=FALSE&amp;creator=factset&amp;display_string=Audit"}</definedName>
    <definedName name="_74__FDSAUDITLINK__" localSheetId="1" hidden="1">{"fdsup://Directions/FactSet Auditing Viewer?action=AUDIT_VALUE&amp;DB=129&amp;ID1=69333Y10&amp;VALUEID=01001&amp;SDATE=2011&amp;PERIODTYPE=ANN_STD&amp;SCFT=3&amp;window=popup_no_bar&amp;width=385&amp;height=120&amp;START_MAXIMIZED=FALSE&amp;creator=factset&amp;display_string=Audit"}</definedName>
    <definedName name="_74__FDSAUDITLINK__" localSheetId="0" hidden="1">{"fdsup://Directions/FactSet Auditing Viewer?action=AUDIT_VALUE&amp;DB=129&amp;ID1=69333Y10&amp;VALUEID=01001&amp;SDATE=2011&amp;PERIODTYPE=ANN_STD&amp;SCFT=3&amp;window=popup_no_bar&amp;width=385&amp;height=120&amp;START_MAXIMIZED=FALSE&amp;creator=factset&amp;display_string=Audit"}</definedName>
    <definedName name="_74__FDSAUDITLINK__" hidden="1">{"fdsup://Directions/FactSet Auditing Viewer?action=AUDIT_VALUE&amp;DB=129&amp;ID1=69333Y10&amp;VALUEID=01001&amp;SDATE=2011&amp;PERIODTYPE=ANN_STD&amp;SCFT=3&amp;window=popup_no_bar&amp;width=385&amp;height=120&amp;START_MAXIMIZED=FALSE&amp;creator=factset&amp;display_string=Audit"}</definedName>
    <definedName name="_74prm.ObszarDrukowania_5_1">"NIE"</definedName>
    <definedName name="_75__FDSAUDITLINK__" localSheetId="2" hidden="1">{"fdsup://directions/FAT Viewer?action=UPDATE&amp;creator=factset&amp;DYN_ARGS=TRUE&amp;DOC_NAME=FAT:FQL_AUDITING_CLIENT_TEMPLATE.FAT&amp;display_string=Audit&amp;VAR:KEY=MHKHYZEPCL&amp;VAR:QUERY=RkZfU0FMRVMoTFRNLDQwOTk5KQ==&amp;WINDOW=FIRST_POPUP&amp;HEIGHT=450&amp;WIDTH=450&amp;START_MAXIMIZED=","FALSE&amp;VAR:CALENDAR=US&amp;VAR:SYMBOL=PZZA&amp;VAR:INDEX=0"}</definedName>
    <definedName name="_75__FDSAUDITLINK__" localSheetId="4" hidden="1">{"fdsup://directions/FAT Viewer?action=UPDATE&amp;creator=factset&amp;DYN_ARGS=TRUE&amp;DOC_NAME=FAT:FQL_AUDITING_CLIENT_TEMPLATE.FAT&amp;display_string=Audit&amp;VAR:KEY=MHKHYZEPCL&amp;VAR:QUERY=RkZfU0FMRVMoTFRNLDQwOTk5KQ==&amp;WINDOW=FIRST_POPUP&amp;HEIGHT=450&amp;WIDTH=450&amp;START_MAXIMIZED=","FALSE&amp;VAR:CALENDAR=US&amp;VAR:SYMBOL=PZZA&amp;VAR:INDEX=0"}</definedName>
    <definedName name="_75__FDSAUDITLINK__" localSheetId="3" hidden="1">{"fdsup://directions/FAT Viewer?action=UPDATE&amp;creator=factset&amp;DYN_ARGS=TRUE&amp;DOC_NAME=FAT:FQL_AUDITING_CLIENT_TEMPLATE.FAT&amp;display_string=Audit&amp;VAR:KEY=MHKHYZEPCL&amp;VAR:QUERY=RkZfU0FMRVMoTFRNLDQwOTk5KQ==&amp;WINDOW=FIRST_POPUP&amp;HEIGHT=450&amp;WIDTH=450&amp;START_MAXIMIZED=","FALSE&amp;VAR:CALENDAR=US&amp;VAR:SYMBOL=PZZA&amp;VAR:INDEX=0"}</definedName>
    <definedName name="_75__FDSAUDITLINK__" localSheetId="1" hidden="1">{"fdsup://directions/FAT Viewer?action=UPDATE&amp;creator=factset&amp;DYN_ARGS=TRUE&amp;DOC_NAME=FAT:FQL_AUDITING_CLIENT_TEMPLATE.FAT&amp;display_string=Audit&amp;VAR:KEY=MHKHYZEPCL&amp;VAR:QUERY=RkZfU0FMRVMoTFRNLDQwOTk5KQ==&amp;WINDOW=FIRST_POPUP&amp;HEIGHT=450&amp;WIDTH=450&amp;START_MAXIMIZED=","FALSE&amp;VAR:CALENDAR=US&amp;VAR:SYMBOL=PZZA&amp;VAR:INDEX=0"}</definedName>
    <definedName name="_75__FDSAUDITLINK__" localSheetId="0" hidden="1">{"fdsup://directions/FAT Viewer?action=UPDATE&amp;creator=factset&amp;DYN_ARGS=TRUE&amp;DOC_NAME=FAT:FQL_AUDITING_CLIENT_TEMPLATE.FAT&amp;display_string=Audit&amp;VAR:KEY=MHKHYZEPCL&amp;VAR:QUERY=RkZfU0FMRVMoTFRNLDQwOTk5KQ==&amp;WINDOW=FIRST_POPUP&amp;HEIGHT=450&amp;WIDTH=450&amp;START_MAXIMIZED=","FALSE&amp;VAR:CALENDAR=US&amp;VAR:SYMBOL=PZZA&amp;VAR:INDEX=0"}</definedName>
    <definedName name="_75__FDSAUDITLINK__" hidden="1">{"fdsup://directions/FAT Viewer?action=UPDATE&amp;creator=factset&amp;DYN_ARGS=TRUE&amp;DOC_NAME=FAT:FQL_AUDITING_CLIENT_TEMPLATE.FAT&amp;display_string=Audit&amp;VAR:KEY=MHKHYZEPCL&amp;VAR:QUERY=RkZfU0FMRVMoTFRNLDQwOTk5KQ==&amp;WINDOW=FIRST_POPUP&amp;HEIGHT=450&amp;WIDTH=450&amp;START_MAXIMIZED=","FALSE&amp;VAR:CALENDAR=US&amp;VAR:SYMBOL=PZZA&amp;VAR:INDEX=0"}</definedName>
    <definedName name="_75prm.ObszarDrukowania_6_1">"NIE"</definedName>
    <definedName name="_76__FDSAUDITLINK__" localSheetId="2" hidden="1">{"fdsup://directions/FAT Viewer?action=UPDATE&amp;creator=factset&amp;DYN_ARGS=TRUE&amp;DOC_NAME=FAT:FQL_AUDITING_CLIENT_TEMPLATE.FAT&amp;display_string=Audit&amp;VAR:KEY=ZWZQJEBCTW&amp;VAR:QUERY=RkZfRU5UUlBSX1ZBTF9FQklUREFfT1BFUihBTk4sNDA1NDMp&amp;WINDOW=FIRST_POPUP&amp;HEIGHT=450&amp;WIDTH=","450&amp;START_MAXIMIZED=FALSE&amp;VAR:CALENDAR=US&amp;VAR:SYMBOL=EAT&amp;VAR:INDEX=0"}</definedName>
    <definedName name="_76__FDSAUDITLINK__" localSheetId="4" hidden="1">{"fdsup://directions/FAT Viewer?action=UPDATE&amp;creator=factset&amp;DYN_ARGS=TRUE&amp;DOC_NAME=FAT:FQL_AUDITING_CLIENT_TEMPLATE.FAT&amp;display_string=Audit&amp;VAR:KEY=ZWZQJEBCTW&amp;VAR:QUERY=RkZfRU5UUlBSX1ZBTF9FQklUREFfT1BFUihBTk4sNDA1NDMp&amp;WINDOW=FIRST_POPUP&amp;HEIGHT=450&amp;WIDTH=","450&amp;START_MAXIMIZED=FALSE&amp;VAR:CALENDAR=US&amp;VAR:SYMBOL=EAT&amp;VAR:INDEX=0"}</definedName>
    <definedName name="_76__FDSAUDITLINK__" localSheetId="3" hidden="1">{"fdsup://directions/FAT Viewer?action=UPDATE&amp;creator=factset&amp;DYN_ARGS=TRUE&amp;DOC_NAME=FAT:FQL_AUDITING_CLIENT_TEMPLATE.FAT&amp;display_string=Audit&amp;VAR:KEY=ZWZQJEBCTW&amp;VAR:QUERY=RkZfRU5UUlBSX1ZBTF9FQklUREFfT1BFUihBTk4sNDA1NDMp&amp;WINDOW=FIRST_POPUP&amp;HEIGHT=450&amp;WIDTH=","450&amp;START_MAXIMIZED=FALSE&amp;VAR:CALENDAR=US&amp;VAR:SYMBOL=EAT&amp;VAR:INDEX=0"}</definedName>
    <definedName name="_76__FDSAUDITLINK__" localSheetId="1" hidden="1">{"fdsup://directions/FAT Viewer?action=UPDATE&amp;creator=factset&amp;DYN_ARGS=TRUE&amp;DOC_NAME=FAT:FQL_AUDITING_CLIENT_TEMPLATE.FAT&amp;display_string=Audit&amp;VAR:KEY=ZWZQJEBCTW&amp;VAR:QUERY=RkZfRU5UUlBSX1ZBTF9FQklUREFfT1BFUihBTk4sNDA1NDMp&amp;WINDOW=FIRST_POPUP&amp;HEIGHT=450&amp;WIDTH=","450&amp;START_MAXIMIZED=FALSE&amp;VAR:CALENDAR=US&amp;VAR:SYMBOL=EAT&amp;VAR:INDEX=0"}</definedName>
    <definedName name="_76__FDSAUDITLINK__" localSheetId="0" hidden="1">{"fdsup://directions/FAT Viewer?action=UPDATE&amp;creator=factset&amp;DYN_ARGS=TRUE&amp;DOC_NAME=FAT:FQL_AUDITING_CLIENT_TEMPLATE.FAT&amp;display_string=Audit&amp;VAR:KEY=ZWZQJEBCTW&amp;VAR:QUERY=RkZfRU5UUlBSX1ZBTF9FQklUREFfT1BFUihBTk4sNDA1NDMp&amp;WINDOW=FIRST_POPUP&amp;HEIGHT=450&amp;WIDTH=","450&amp;START_MAXIMIZED=FALSE&amp;VAR:CALENDAR=US&amp;VAR:SYMBOL=EAT&amp;VAR:INDEX=0"}</definedName>
    <definedName name="_76__FDSAUDITLINK__" hidden="1">{"fdsup://directions/FAT Viewer?action=UPDATE&amp;creator=factset&amp;DYN_ARGS=TRUE&amp;DOC_NAME=FAT:FQL_AUDITING_CLIENT_TEMPLATE.FAT&amp;display_string=Audit&amp;VAR:KEY=ZWZQJEBCTW&amp;VAR:QUERY=RkZfRU5UUlBSX1ZBTF9FQklUREFfT1BFUihBTk4sNDA1NDMp&amp;WINDOW=FIRST_POPUP&amp;HEIGHT=450&amp;WIDTH=","450&amp;START_MAXIMIZED=FALSE&amp;VAR:CALENDAR=US&amp;VAR:SYMBOL=EAT&amp;VAR:INDEX=0"}</definedName>
    <definedName name="_76prm.ObszarDrukowania_7_1">"NIE"</definedName>
    <definedName name="_77__FDSAUDITLINK__" localSheetId="2" hidden="1">{"fdsup://directions/FAT Viewer?action=UPDATE&amp;creator=factset&amp;DYN_ARGS=TRUE&amp;DOC_NAME=FAT:FQL_AUDITING_CLIENT_TEMPLATE.FAT&amp;display_string=Audit&amp;VAR:KEY=EZKPIPAHQP&amp;VAR:QUERY=RkZfU0FMRVMoTFRNLDQwOTk5KQ==&amp;WINDOW=FIRST_POPUP&amp;HEIGHT=450&amp;WIDTH=450&amp;START_MAXIMIZED=","FALSE&amp;VAR:CALENDAR=US&amp;VAR:SYMBOL=CMG&amp;VAR:INDEX=0"}</definedName>
    <definedName name="_77__FDSAUDITLINK__" localSheetId="4" hidden="1">{"fdsup://directions/FAT Viewer?action=UPDATE&amp;creator=factset&amp;DYN_ARGS=TRUE&amp;DOC_NAME=FAT:FQL_AUDITING_CLIENT_TEMPLATE.FAT&amp;display_string=Audit&amp;VAR:KEY=EZKPIPAHQP&amp;VAR:QUERY=RkZfU0FMRVMoTFRNLDQwOTk5KQ==&amp;WINDOW=FIRST_POPUP&amp;HEIGHT=450&amp;WIDTH=450&amp;START_MAXIMIZED=","FALSE&amp;VAR:CALENDAR=US&amp;VAR:SYMBOL=CMG&amp;VAR:INDEX=0"}</definedName>
    <definedName name="_77__FDSAUDITLINK__" localSheetId="3" hidden="1">{"fdsup://directions/FAT Viewer?action=UPDATE&amp;creator=factset&amp;DYN_ARGS=TRUE&amp;DOC_NAME=FAT:FQL_AUDITING_CLIENT_TEMPLATE.FAT&amp;display_string=Audit&amp;VAR:KEY=EZKPIPAHQP&amp;VAR:QUERY=RkZfU0FMRVMoTFRNLDQwOTk5KQ==&amp;WINDOW=FIRST_POPUP&amp;HEIGHT=450&amp;WIDTH=450&amp;START_MAXIMIZED=","FALSE&amp;VAR:CALENDAR=US&amp;VAR:SYMBOL=CMG&amp;VAR:INDEX=0"}</definedName>
    <definedName name="_77__FDSAUDITLINK__" localSheetId="1" hidden="1">{"fdsup://directions/FAT Viewer?action=UPDATE&amp;creator=factset&amp;DYN_ARGS=TRUE&amp;DOC_NAME=FAT:FQL_AUDITING_CLIENT_TEMPLATE.FAT&amp;display_string=Audit&amp;VAR:KEY=EZKPIPAHQP&amp;VAR:QUERY=RkZfU0FMRVMoTFRNLDQwOTk5KQ==&amp;WINDOW=FIRST_POPUP&amp;HEIGHT=450&amp;WIDTH=450&amp;START_MAXIMIZED=","FALSE&amp;VAR:CALENDAR=US&amp;VAR:SYMBOL=CMG&amp;VAR:INDEX=0"}</definedName>
    <definedName name="_77__FDSAUDITLINK__" localSheetId="0" hidden="1">{"fdsup://directions/FAT Viewer?action=UPDATE&amp;creator=factset&amp;DYN_ARGS=TRUE&amp;DOC_NAME=FAT:FQL_AUDITING_CLIENT_TEMPLATE.FAT&amp;display_string=Audit&amp;VAR:KEY=EZKPIPAHQP&amp;VAR:QUERY=RkZfU0FMRVMoTFRNLDQwOTk5KQ==&amp;WINDOW=FIRST_POPUP&amp;HEIGHT=450&amp;WIDTH=450&amp;START_MAXIMIZED=","FALSE&amp;VAR:CALENDAR=US&amp;VAR:SYMBOL=CMG&amp;VAR:INDEX=0"}</definedName>
    <definedName name="_77__FDSAUDITLINK__" hidden="1">{"fdsup://directions/FAT Viewer?action=UPDATE&amp;creator=factset&amp;DYN_ARGS=TRUE&amp;DOC_NAME=FAT:FQL_AUDITING_CLIENT_TEMPLATE.FAT&amp;display_string=Audit&amp;VAR:KEY=EZKPIPAHQP&amp;VAR:QUERY=RkZfU0FMRVMoTFRNLDQwOTk5KQ==&amp;WINDOW=FIRST_POPUP&amp;HEIGHT=450&amp;WIDTH=450&amp;START_MAXIMIZED=","FALSE&amp;VAR:CALENDAR=US&amp;VAR:SYMBOL=CMG&amp;VAR:INDEX=0"}</definedName>
    <definedName name="_77prm.ObszarDrukowania_8_1">"NIE"</definedName>
    <definedName name="_78__FDSAUDITLINK__" localSheetId="2" hidden="1">{"fdsup://directions/FAT Viewer?action=UPDATE&amp;creator=factset&amp;DYN_ARGS=TRUE&amp;DOC_NAME=FAT:FQL_AUDITING_CLIENT_TEMPLATE.FAT&amp;display_string=Audit&amp;VAR:KEY=YLWBIJMBOB&amp;VAR:QUERY=RkZfRU5UUlBSX1ZBTF9FQklUREFfT1BFUihDQUwsTk9XKQ==&amp;WINDOW=FIRST_POPUP&amp;HEIGHT=450&amp;WIDTH=","450&amp;START_MAXIMIZED=FALSE&amp;VAR:CALENDAR=US&amp;VAR:SYMBOL=BJRI&amp;VAR:INDEX=0"}</definedName>
    <definedName name="_78__FDSAUDITLINK__" localSheetId="4" hidden="1">{"fdsup://directions/FAT Viewer?action=UPDATE&amp;creator=factset&amp;DYN_ARGS=TRUE&amp;DOC_NAME=FAT:FQL_AUDITING_CLIENT_TEMPLATE.FAT&amp;display_string=Audit&amp;VAR:KEY=YLWBIJMBOB&amp;VAR:QUERY=RkZfRU5UUlBSX1ZBTF9FQklUREFfT1BFUihDQUwsTk9XKQ==&amp;WINDOW=FIRST_POPUP&amp;HEIGHT=450&amp;WIDTH=","450&amp;START_MAXIMIZED=FALSE&amp;VAR:CALENDAR=US&amp;VAR:SYMBOL=BJRI&amp;VAR:INDEX=0"}</definedName>
    <definedName name="_78__FDSAUDITLINK__" localSheetId="3" hidden="1">{"fdsup://directions/FAT Viewer?action=UPDATE&amp;creator=factset&amp;DYN_ARGS=TRUE&amp;DOC_NAME=FAT:FQL_AUDITING_CLIENT_TEMPLATE.FAT&amp;display_string=Audit&amp;VAR:KEY=YLWBIJMBOB&amp;VAR:QUERY=RkZfRU5UUlBSX1ZBTF9FQklUREFfT1BFUihDQUwsTk9XKQ==&amp;WINDOW=FIRST_POPUP&amp;HEIGHT=450&amp;WIDTH=","450&amp;START_MAXIMIZED=FALSE&amp;VAR:CALENDAR=US&amp;VAR:SYMBOL=BJRI&amp;VAR:INDEX=0"}</definedName>
    <definedName name="_78__FDSAUDITLINK__" localSheetId="1" hidden="1">{"fdsup://directions/FAT Viewer?action=UPDATE&amp;creator=factset&amp;DYN_ARGS=TRUE&amp;DOC_NAME=FAT:FQL_AUDITING_CLIENT_TEMPLATE.FAT&amp;display_string=Audit&amp;VAR:KEY=YLWBIJMBOB&amp;VAR:QUERY=RkZfRU5UUlBSX1ZBTF9FQklUREFfT1BFUihDQUwsTk9XKQ==&amp;WINDOW=FIRST_POPUP&amp;HEIGHT=450&amp;WIDTH=","450&amp;START_MAXIMIZED=FALSE&amp;VAR:CALENDAR=US&amp;VAR:SYMBOL=BJRI&amp;VAR:INDEX=0"}</definedName>
    <definedName name="_78__FDSAUDITLINK__" localSheetId="0" hidden="1">{"fdsup://directions/FAT Viewer?action=UPDATE&amp;creator=factset&amp;DYN_ARGS=TRUE&amp;DOC_NAME=FAT:FQL_AUDITING_CLIENT_TEMPLATE.FAT&amp;display_string=Audit&amp;VAR:KEY=YLWBIJMBOB&amp;VAR:QUERY=RkZfRU5UUlBSX1ZBTF9FQklUREFfT1BFUihDQUwsTk9XKQ==&amp;WINDOW=FIRST_POPUP&amp;HEIGHT=450&amp;WIDTH=","450&amp;START_MAXIMIZED=FALSE&amp;VAR:CALENDAR=US&amp;VAR:SYMBOL=BJRI&amp;VAR:INDEX=0"}</definedName>
    <definedName name="_78__FDSAUDITLINK__" hidden="1">{"fdsup://directions/FAT Viewer?action=UPDATE&amp;creator=factset&amp;DYN_ARGS=TRUE&amp;DOC_NAME=FAT:FQL_AUDITING_CLIENT_TEMPLATE.FAT&amp;display_string=Audit&amp;VAR:KEY=YLWBIJMBOB&amp;VAR:QUERY=RkZfRU5UUlBSX1ZBTF9FQklUREFfT1BFUihDQUwsTk9XKQ==&amp;WINDOW=FIRST_POPUP&amp;HEIGHT=450&amp;WIDTH=","450&amp;START_MAXIMIZED=FALSE&amp;VAR:CALENDAR=US&amp;VAR:SYMBOL=BJRI&amp;VAR:INDEX=0"}</definedName>
    <definedName name="_78prm.ObszarDrukowania_9_1">"NIE"</definedName>
    <definedName name="_79__FDSAUDITLINK__" localSheetId="2" hidden="1">{"fdsup://directions/FAT Viewer?action=UPDATE&amp;creator=factset&amp;DYN_ARGS=TRUE&amp;DOC_NAME=FAT:FQL_AUDITING_CLIENT_TEMPLATE.FAT&amp;display_string=Audit&amp;VAR:KEY=OXYBSVKVWB&amp;VAR:QUERY=RkZfRU5UUlBSX1ZBTF9FQklUREFfT1BFUihDQUwsTk9XKQ==&amp;WINDOW=FIRST_POPUP&amp;HEIGHT=450&amp;WIDTH=","450&amp;START_MAXIMIZED=FALSE&amp;VAR:CALENDAR=US&amp;VAR:SYMBOL=EAT&amp;VAR:INDEX=0"}</definedName>
    <definedName name="_79__FDSAUDITLINK__" localSheetId="4" hidden="1">{"fdsup://directions/FAT Viewer?action=UPDATE&amp;creator=factset&amp;DYN_ARGS=TRUE&amp;DOC_NAME=FAT:FQL_AUDITING_CLIENT_TEMPLATE.FAT&amp;display_string=Audit&amp;VAR:KEY=OXYBSVKVWB&amp;VAR:QUERY=RkZfRU5UUlBSX1ZBTF9FQklUREFfT1BFUihDQUwsTk9XKQ==&amp;WINDOW=FIRST_POPUP&amp;HEIGHT=450&amp;WIDTH=","450&amp;START_MAXIMIZED=FALSE&amp;VAR:CALENDAR=US&amp;VAR:SYMBOL=EAT&amp;VAR:INDEX=0"}</definedName>
    <definedName name="_79__FDSAUDITLINK__" localSheetId="3" hidden="1">{"fdsup://directions/FAT Viewer?action=UPDATE&amp;creator=factset&amp;DYN_ARGS=TRUE&amp;DOC_NAME=FAT:FQL_AUDITING_CLIENT_TEMPLATE.FAT&amp;display_string=Audit&amp;VAR:KEY=OXYBSVKVWB&amp;VAR:QUERY=RkZfRU5UUlBSX1ZBTF9FQklUREFfT1BFUihDQUwsTk9XKQ==&amp;WINDOW=FIRST_POPUP&amp;HEIGHT=450&amp;WIDTH=","450&amp;START_MAXIMIZED=FALSE&amp;VAR:CALENDAR=US&amp;VAR:SYMBOL=EAT&amp;VAR:INDEX=0"}</definedName>
    <definedName name="_79__FDSAUDITLINK__" localSheetId="1" hidden="1">{"fdsup://directions/FAT Viewer?action=UPDATE&amp;creator=factset&amp;DYN_ARGS=TRUE&amp;DOC_NAME=FAT:FQL_AUDITING_CLIENT_TEMPLATE.FAT&amp;display_string=Audit&amp;VAR:KEY=OXYBSVKVWB&amp;VAR:QUERY=RkZfRU5UUlBSX1ZBTF9FQklUREFfT1BFUihDQUwsTk9XKQ==&amp;WINDOW=FIRST_POPUP&amp;HEIGHT=450&amp;WIDTH=","450&amp;START_MAXIMIZED=FALSE&amp;VAR:CALENDAR=US&amp;VAR:SYMBOL=EAT&amp;VAR:INDEX=0"}</definedName>
    <definedName name="_79__FDSAUDITLINK__" localSheetId="0" hidden="1">{"fdsup://directions/FAT Viewer?action=UPDATE&amp;creator=factset&amp;DYN_ARGS=TRUE&amp;DOC_NAME=FAT:FQL_AUDITING_CLIENT_TEMPLATE.FAT&amp;display_string=Audit&amp;VAR:KEY=OXYBSVKVWB&amp;VAR:QUERY=RkZfRU5UUlBSX1ZBTF9FQklUREFfT1BFUihDQUwsTk9XKQ==&amp;WINDOW=FIRST_POPUP&amp;HEIGHT=450&amp;WIDTH=","450&amp;START_MAXIMIZED=FALSE&amp;VAR:CALENDAR=US&amp;VAR:SYMBOL=EAT&amp;VAR:INDEX=0"}</definedName>
    <definedName name="_79__FDSAUDITLINK__" hidden="1">{"fdsup://directions/FAT Viewer?action=UPDATE&amp;creator=factset&amp;DYN_ARGS=TRUE&amp;DOC_NAME=FAT:FQL_AUDITING_CLIENT_TEMPLATE.FAT&amp;display_string=Audit&amp;VAR:KEY=OXYBSVKVWB&amp;VAR:QUERY=RkZfRU5UUlBSX1ZBTF9FQklUREFfT1BFUihDQUwsTk9XKQ==&amp;WINDOW=FIRST_POPUP&amp;HEIGHT=450&amp;WIDTH=","450&amp;START_MAXIMIZED=FALSE&amp;VAR:CALENDAR=US&amp;VAR:SYMBOL=EAT&amp;VAR:INDEX=0"}</definedName>
    <definedName name="_79prm.Okres_10_1">"Bilans Otw/Pocz. roku"</definedName>
    <definedName name="_7ktp.KtTyp_3_1">1</definedName>
    <definedName name="_8__123Graph_BCHART_2" hidden="1">#REF!</definedName>
    <definedName name="_8__123Graph_BCHART_9" localSheetId="2" hidden="1">#REF!</definedName>
    <definedName name="_8__123Graph_BCHART_9" localSheetId="4" hidden="1">#REF!</definedName>
    <definedName name="_8__123Graph_BCHART_9" localSheetId="3" hidden="1">#REF!</definedName>
    <definedName name="_8__123Graph_BCHART_9" localSheetId="1" hidden="1">#REF!</definedName>
    <definedName name="_8__123Graph_BCHART_9" localSheetId="0" hidden="1">#REF!</definedName>
    <definedName name="_8__123Graph_BCHART_9" hidden="1">#REF!</definedName>
    <definedName name="_8__123Graph_CCHART_2" hidden="1">#REF!</definedName>
    <definedName name="_8__123Graph_LBL_DCHART_1" localSheetId="2" hidden="1">#REF!</definedName>
    <definedName name="_8__123Graph_LBL_DCHART_1" localSheetId="4" hidden="1">#REF!</definedName>
    <definedName name="_8__123Graph_LBL_DCHART_1" localSheetId="3" hidden="1">#REF!</definedName>
    <definedName name="_8__123Graph_LBL_DCHART_1" localSheetId="1" hidden="1">#REF!</definedName>
    <definedName name="_8__123Graph_LBL_DCHART_1" localSheetId="0" hidden="1">#REF!</definedName>
    <definedName name="_8__123Graph_LBL_DCHART_1" hidden="1">#REF!</definedName>
    <definedName name="_8__FDSAUDITLINK__" localSheetId="2" hidden="1">{"fdsup://Directions/FactSet Auditing Viewer?action=AUDIT_VALUE&amp;DB=129&amp;ID1=95058W10&amp;VALUEID=01001&amp;SDATE=2011&amp;PERIODTYPE=ANN_STD&amp;SCFT=3&amp;window=popup_no_bar&amp;width=385&amp;height=120&amp;START_MAXIMIZED=FALSE&amp;creator=factset&amp;display_string=Audit"}</definedName>
    <definedName name="_8__FDSAUDITLINK__" localSheetId="4" hidden="1">{"fdsup://Directions/FactSet Auditing Viewer?action=AUDIT_VALUE&amp;DB=129&amp;ID1=95058W10&amp;VALUEID=01001&amp;SDATE=2011&amp;PERIODTYPE=ANN_STD&amp;SCFT=3&amp;window=popup_no_bar&amp;width=385&amp;height=120&amp;START_MAXIMIZED=FALSE&amp;creator=factset&amp;display_string=Audit"}</definedName>
    <definedName name="_8__FDSAUDITLINK__" localSheetId="3" hidden="1">{"fdsup://Directions/FactSet Auditing Viewer?action=AUDIT_VALUE&amp;DB=129&amp;ID1=95058W10&amp;VALUEID=01001&amp;SDATE=2011&amp;PERIODTYPE=ANN_STD&amp;SCFT=3&amp;window=popup_no_bar&amp;width=385&amp;height=120&amp;START_MAXIMIZED=FALSE&amp;creator=factset&amp;display_string=Audit"}</definedName>
    <definedName name="_8__FDSAUDITLINK__" localSheetId="1" hidden="1">{"fdsup://Directions/FactSet Auditing Viewer?action=AUDIT_VALUE&amp;DB=129&amp;ID1=95058W10&amp;VALUEID=01001&amp;SDATE=2011&amp;PERIODTYPE=ANN_STD&amp;SCFT=3&amp;window=popup_no_bar&amp;width=385&amp;height=120&amp;START_MAXIMIZED=FALSE&amp;creator=factset&amp;display_string=Audit"}</definedName>
    <definedName name="_8__FDSAUDITLINK__" localSheetId="0" hidden="1">{"fdsup://Directions/FactSet Auditing Viewer?action=AUDIT_VALUE&amp;DB=129&amp;ID1=95058W10&amp;VALUEID=01001&amp;SDATE=2011&amp;PERIODTYPE=ANN_STD&amp;SCFT=3&amp;window=popup_no_bar&amp;width=385&amp;height=120&amp;START_MAXIMIZED=FALSE&amp;creator=factset&amp;display_string=Audit"}</definedName>
    <definedName name="_8__FDSAUDITLINK__" hidden="1">{"fdsup://Directions/FactSet Auditing Viewer?action=AUDIT_VALUE&amp;DB=129&amp;ID1=95058W10&amp;VALUEID=01001&amp;SDATE=2011&amp;PERIODTYPE=ANN_STD&amp;SCFT=3&amp;window=popup_no_bar&amp;width=385&amp;height=120&amp;START_MAXIMIZED=FALSE&amp;creator=factset&amp;display_string=Audit"}</definedName>
    <definedName name="_80__FDSAUDITLINK__" localSheetId="2" hidden="1">{"fdsup://directions/FAT Viewer?action=UPDATE&amp;creator=factset&amp;DYN_ARGS=TRUE&amp;DOC_NAME=FAT:FQL_AUDITING_CLIENT_TEMPLATE.FAT&amp;display_string=Audit&amp;VAR:KEY=GNWNOBGXIR&amp;VAR:QUERY=RkZfRU5UUlBSX1ZBTF9FQklUREFfT1BFUihDQUwsTk9XKQ==&amp;WINDOW=FIRST_POPUP&amp;HEIGHT=450&amp;WIDTH=","450&amp;START_MAXIMIZED=FALSE&amp;VAR:CALENDAR=US&amp;VAR:SYMBOL=DIN&amp;VAR:INDEX=0"}</definedName>
    <definedName name="_80__FDSAUDITLINK__" localSheetId="4" hidden="1">{"fdsup://directions/FAT Viewer?action=UPDATE&amp;creator=factset&amp;DYN_ARGS=TRUE&amp;DOC_NAME=FAT:FQL_AUDITING_CLIENT_TEMPLATE.FAT&amp;display_string=Audit&amp;VAR:KEY=GNWNOBGXIR&amp;VAR:QUERY=RkZfRU5UUlBSX1ZBTF9FQklUREFfT1BFUihDQUwsTk9XKQ==&amp;WINDOW=FIRST_POPUP&amp;HEIGHT=450&amp;WIDTH=","450&amp;START_MAXIMIZED=FALSE&amp;VAR:CALENDAR=US&amp;VAR:SYMBOL=DIN&amp;VAR:INDEX=0"}</definedName>
    <definedName name="_80__FDSAUDITLINK__" localSheetId="3" hidden="1">{"fdsup://directions/FAT Viewer?action=UPDATE&amp;creator=factset&amp;DYN_ARGS=TRUE&amp;DOC_NAME=FAT:FQL_AUDITING_CLIENT_TEMPLATE.FAT&amp;display_string=Audit&amp;VAR:KEY=GNWNOBGXIR&amp;VAR:QUERY=RkZfRU5UUlBSX1ZBTF9FQklUREFfT1BFUihDQUwsTk9XKQ==&amp;WINDOW=FIRST_POPUP&amp;HEIGHT=450&amp;WIDTH=","450&amp;START_MAXIMIZED=FALSE&amp;VAR:CALENDAR=US&amp;VAR:SYMBOL=DIN&amp;VAR:INDEX=0"}</definedName>
    <definedName name="_80__FDSAUDITLINK__" localSheetId="1" hidden="1">{"fdsup://directions/FAT Viewer?action=UPDATE&amp;creator=factset&amp;DYN_ARGS=TRUE&amp;DOC_NAME=FAT:FQL_AUDITING_CLIENT_TEMPLATE.FAT&amp;display_string=Audit&amp;VAR:KEY=GNWNOBGXIR&amp;VAR:QUERY=RkZfRU5UUlBSX1ZBTF9FQklUREFfT1BFUihDQUwsTk9XKQ==&amp;WINDOW=FIRST_POPUP&amp;HEIGHT=450&amp;WIDTH=","450&amp;START_MAXIMIZED=FALSE&amp;VAR:CALENDAR=US&amp;VAR:SYMBOL=DIN&amp;VAR:INDEX=0"}</definedName>
    <definedName name="_80__FDSAUDITLINK__" localSheetId="0" hidden="1">{"fdsup://directions/FAT Viewer?action=UPDATE&amp;creator=factset&amp;DYN_ARGS=TRUE&amp;DOC_NAME=FAT:FQL_AUDITING_CLIENT_TEMPLATE.FAT&amp;display_string=Audit&amp;VAR:KEY=GNWNOBGXIR&amp;VAR:QUERY=RkZfRU5UUlBSX1ZBTF9FQklUREFfT1BFUihDQUwsTk9XKQ==&amp;WINDOW=FIRST_POPUP&amp;HEIGHT=450&amp;WIDTH=","450&amp;START_MAXIMIZED=FALSE&amp;VAR:CALENDAR=US&amp;VAR:SYMBOL=DIN&amp;VAR:INDEX=0"}</definedName>
    <definedName name="_80__FDSAUDITLINK__" hidden="1">{"fdsup://directions/FAT Viewer?action=UPDATE&amp;creator=factset&amp;DYN_ARGS=TRUE&amp;DOC_NAME=FAT:FQL_AUDITING_CLIENT_TEMPLATE.FAT&amp;display_string=Audit&amp;VAR:KEY=GNWNOBGXIR&amp;VAR:QUERY=RkZfRU5UUlBSX1ZBTF9FQklUREFfT1BFUihDQUwsTk9XKQ==&amp;WINDOW=FIRST_POPUP&amp;HEIGHT=450&amp;WIDTH=","450&amp;START_MAXIMIZED=FALSE&amp;VAR:CALENDAR=US&amp;VAR:SYMBOL=DIN&amp;VAR:INDEX=0"}</definedName>
    <definedName name="_80prm.Okres_11_1">"Bilans Otw/Pocz. roku"</definedName>
    <definedName name="_81__FDSAUDITLINK__" localSheetId="2" hidden="1">{"fdsup://directions/FAT Viewer?action=UPDATE&amp;creator=factset&amp;DYN_ARGS=TRUE&amp;DOC_NAME=FAT:FQL_AUDITING_CLIENT_TEMPLATE.FAT&amp;display_string=Audit&amp;VAR:KEY=CDGHKVULSN&amp;VAR:QUERY=RkZfU0FMRVMoTFRNLDQwNjMzKQ==&amp;WINDOW=FIRST_POPUP&amp;HEIGHT=450&amp;WIDTH=450&amp;START_MAXIMIZED=","FALSE&amp;VAR:CALENDAR=US&amp;VAR:SYMBOL=SBUX&amp;VAR:INDEX=0"}</definedName>
    <definedName name="_81__FDSAUDITLINK__" localSheetId="4" hidden="1">{"fdsup://directions/FAT Viewer?action=UPDATE&amp;creator=factset&amp;DYN_ARGS=TRUE&amp;DOC_NAME=FAT:FQL_AUDITING_CLIENT_TEMPLATE.FAT&amp;display_string=Audit&amp;VAR:KEY=CDGHKVULSN&amp;VAR:QUERY=RkZfU0FMRVMoTFRNLDQwNjMzKQ==&amp;WINDOW=FIRST_POPUP&amp;HEIGHT=450&amp;WIDTH=450&amp;START_MAXIMIZED=","FALSE&amp;VAR:CALENDAR=US&amp;VAR:SYMBOL=SBUX&amp;VAR:INDEX=0"}</definedName>
    <definedName name="_81__FDSAUDITLINK__" localSheetId="3" hidden="1">{"fdsup://directions/FAT Viewer?action=UPDATE&amp;creator=factset&amp;DYN_ARGS=TRUE&amp;DOC_NAME=FAT:FQL_AUDITING_CLIENT_TEMPLATE.FAT&amp;display_string=Audit&amp;VAR:KEY=CDGHKVULSN&amp;VAR:QUERY=RkZfU0FMRVMoTFRNLDQwNjMzKQ==&amp;WINDOW=FIRST_POPUP&amp;HEIGHT=450&amp;WIDTH=450&amp;START_MAXIMIZED=","FALSE&amp;VAR:CALENDAR=US&amp;VAR:SYMBOL=SBUX&amp;VAR:INDEX=0"}</definedName>
    <definedName name="_81__FDSAUDITLINK__" localSheetId="1" hidden="1">{"fdsup://directions/FAT Viewer?action=UPDATE&amp;creator=factset&amp;DYN_ARGS=TRUE&amp;DOC_NAME=FAT:FQL_AUDITING_CLIENT_TEMPLATE.FAT&amp;display_string=Audit&amp;VAR:KEY=CDGHKVULSN&amp;VAR:QUERY=RkZfU0FMRVMoTFRNLDQwNjMzKQ==&amp;WINDOW=FIRST_POPUP&amp;HEIGHT=450&amp;WIDTH=450&amp;START_MAXIMIZED=","FALSE&amp;VAR:CALENDAR=US&amp;VAR:SYMBOL=SBUX&amp;VAR:INDEX=0"}</definedName>
    <definedName name="_81__FDSAUDITLINK__" localSheetId="0" hidden="1">{"fdsup://directions/FAT Viewer?action=UPDATE&amp;creator=factset&amp;DYN_ARGS=TRUE&amp;DOC_NAME=FAT:FQL_AUDITING_CLIENT_TEMPLATE.FAT&amp;display_string=Audit&amp;VAR:KEY=CDGHKVULSN&amp;VAR:QUERY=RkZfU0FMRVMoTFRNLDQwNjMzKQ==&amp;WINDOW=FIRST_POPUP&amp;HEIGHT=450&amp;WIDTH=450&amp;START_MAXIMIZED=","FALSE&amp;VAR:CALENDAR=US&amp;VAR:SYMBOL=SBUX&amp;VAR:INDEX=0"}</definedName>
    <definedName name="_81__FDSAUDITLINK__" hidden="1">{"fdsup://directions/FAT Viewer?action=UPDATE&amp;creator=factset&amp;DYN_ARGS=TRUE&amp;DOC_NAME=FAT:FQL_AUDITING_CLIENT_TEMPLATE.FAT&amp;display_string=Audit&amp;VAR:KEY=CDGHKVULSN&amp;VAR:QUERY=RkZfU0FMRVMoTFRNLDQwNjMzKQ==&amp;WINDOW=FIRST_POPUP&amp;HEIGHT=450&amp;WIDTH=450&amp;START_MAXIMIZED=","FALSE&amp;VAR:CALENDAR=US&amp;VAR:SYMBOL=SBUX&amp;VAR:INDEX=0"}</definedName>
    <definedName name="_81prm.Okres_12_1">"Bilans Otw/Pocz. roku"</definedName>
    <definedName name="_82__FDSAUDITLINK__" localSheetId="2" hidden="1">{"fdsup://Directions/FactSet Auditing Viewer?action=AUDIT_VALUE&amp;DB=129&amp;ID1=98849810&amp;VALUEID=01001&amp;SDATE=2011&amp;PERIODTYPE=ANN_STD&amp;SCFT=3&amp;window=popup_no_bar&amp;width=385&amp;height=120&amp;START_MAXIMIZED=FALSE&amp;creator=factset&amp;display_string=Audit"}</definedName>
    <definedName name="_82__FDSAUDITLINK__" localSheetId="4" hidden="1">{"fdsup://Directions/FactSet Auditing Viewer?action=AUDIT_VALUE&amp;DB=129&amp;ID1=98849810&amp;VALUEID=01001&amp;SDATE=2011&amp;PERIODTYPE=ANN_STD&amp;SCFT=3&amp;window=popup_no_bar&amp;width=385&amp;height=120&amp;START_MAXIMIZED=FALSE&amp;creator=factset&amp;display_string=Audit"}</definedName>
    <definedName name="_82__FDSAUDITLINK__" localSheetId="3" hidden="1">{"fdsup://Directions/FactSet Auditing Viewer?action=AUDIT_VALUE&amp;DB=129&amp;ID1=98849810&amp;VALUEID=01001&amp;SDATE=2011&amp;PERIODTYPE=ANN_STD&amp;SCFT=3&amp;window=popup_no_bar&amp;width=385&amp;height=120&amp;START_MAXIMIZED=FALSE&amp;creator=factset&amp;display_string=Audit"}</definedName>
    <definedName name="_82__FDSAUDITLINK__" localSheetId="1" hidden="1">{"fdsup://Directions/FactSet Auditing Viewer?action=AUDIT_VALUE&amp;DB=129&amp;ID1=98849810&amp;VALUEID=01001&amp;SDATE=2011&amp;PERIODTYPE=ANN_STD&amp;SCFT=3&amp;window=popup_no_bar&amp;width=385&amp;height=120&amp;START_MAXIMIZED=FALSE&amp;creator=factset&amp;display_string=Audit"}</definedName>
    <definedName name="_82__FDSAUDITLINK__" localSheetId="0" hidden="1">{"fdsup://Directions/FactSet Auditing Viewer?action=AUDIT_VALUE&amp;DB=129&amp;ID1=98849810&amp;VALUEID=01001&amp;SDATE=2011&amp;PERIODTYPE=ANN_STD&amp;SCFT=3&amp;window=popup_no_bar&amp;width=385&amp;height=120&amp;START_MAXIMIZED=FALSE&amp;creator=factset&amp;display_string=Audit"}</definedName>
    <definedName name="_82__FDSAUDITLINK__" hidden="1">{"fdsup://Directions/FactSet Auditing Viewer?action=AUDIT_VALUE&amp;DB=129&amp;ID1=98849810&amp;VALUEID=01001&amp;SDATE=2011&amp;PERIODTYPE=ANN_STD&amp;SCFT=3&amp;window=popup_no_bar&amp;width=385&amp;height=120&amp;START_MAXIMIZED=FALSE&amp;creator=factset&amp;display_string=Audit"}</definedName>
    <definedName name="_82prm.Okres_13_1">"Bilans Otw/Pocz. roku"</definedName>
    <definedName name="_83__FDSAUDITLINK__" localSheetId="2" hidden="1">{"fdsup://directions/FAT Viewer?action=UPDATE&amp;creator=factset&amp;DYN_ARGS=TRUE&amp;DOC_NAME=FAT:FQL_AUDITING_CLIENT_TEMPLATE.FAT&amp;display_string=Audit&amp;VAR:KEY=XYXONIBIDS&amp;VAR:QUERY=RkZfRU5UUlBSX1ZBTF9FQklUREFfT1BFUihBTk4sNDA1NDMp&amp;WINDOW=FIRST_POPUP&amp;HEIGHT=450&amp;WIDTH=","450&amp;START_MAXIMIZED=FALSE&amp;VAR:CALENDAR=US&amp;VAR:SYMBOL=DENN&amp;VAR:INDEX=0"}</definedName>
    <definedName name="_83__FDSAUDITLINK__" localSheetId="4" hidden="1">{"fdsup://directions/FAT Viewer?action=UPDATE&amp;creator=factset&amp;DYN_ARGS=TRUE&amp;DOC_NAME=FAT:FQL_AUDITING_CLIENT_TEMPLATE.FAT&amp;display_string=Audit&amp;VAR:KEY=XYXONIBIDS&amp;VAR:QUERY=RkZfRU5UUlBSX1ZBTF9FQklUREFfT1BFUihBTk4sNDA1NDMp&amp;WINDOW=FIRST_POPUP&amp;HEIGHT=450&amp;WIDTH=","450&amp;START_MAXIMIZED=FALSE&amp;VAR:CALENDAR=US&amp;VAR:SYMBOL=DENN&amp;VAR:INDEX=0"}</definedName>
    <definedName name="_83__FDSAUDITLINK__" localSheetId="3" hidden="1">{"fdsup://directions/FAT Viewer?action=UPDATE&amp;creator=factset&amp;DYN_ARGS=TRUE&amp;DOC_NAME=FAT:FQL_AUDITING_CLIENT_TEMPLATE.FAT&amp;display_string=Audit&amp;VAR:KEY=XYXONIBIDS&amp;VAR:QUERY=RkZfRU5UUlBSX1ZBTF9FQklUREFfT1BFUihBTk4sNDA1NDMp&amp;WINDOW=FIRST_POPUP&amp;HEIGHT=450&amp;WIDTH=","450&amp;START_MAXIMIZED=FALSE&amp;VAR:CALENDAR=US&amp;VAR:SYMBOL=DENN&amp;VAR:INDEX=0"}</definedName>
    <definedName name="_83__FDSAUDITLINK__" localSheetId="1" hidden="1">{"fdsup://directions/FAT Viewer?action=UPDATE&amp;creator=factset&amp;DYN_ARGS=TRUE&amp;DOC_NAME=FAT:FQL_AUDITING_CLIENT_TEMPLATE.FAT&amp;display_string=Audit&amp;VAR:KEY=XYXONIBIDS&amp;VAR:QUERY=RkZfRU5UUlBSX1ZBTF9FQklUREFfT1BFUihBTk4sNDA1NDMp&amp;WINDOW=FIRST_POPUP&amp;HEIGHT=450&amp;WIDTH=","450&amp;START_MAXIMIZED=FALSE&amp;VAR:CALENDAR=US&amp;VAR:SYMBOL=DENN&amp;VAR:INDEX=0"}</definedName>
    <definedName name="_83__FDSAUDITLINK__" localSheetId="0" hidden="1">{"fdsup://directions/FAT Viewer?action=UPDATE&amp;creator=factset&amp;DYN_ARGS=TRUE&amp;DOC_NAME=FAT:FQL_AUDITING_CLIENT_TEMPLATE.FAT&amp;display_string=Audit&amp;VAR:KEY=XYXONIBIDS&amp;VAR:QUERY=RkZfRU5UUlBSX1ZBTF9FQklUREFfT1BFUihBTk4sNDA1NDMp&amp;WINDOW=FIRST_POPUP&amp;HEIGHT=450&amp;WIDTH=","450&amp;START_MAXIMIZED=FALSE&amp;VAR:CALENDAR=US&amp;VAR:SYMBOL=DENN&amp;VAR:INDEX=0"}</definedName>
    <definedName name="_83__FDSAUDITLINK__" hidden="1">{"fdsup://directions/FAT Viewer?action=UPDATE&amp;creator=factset&amp;DYN_ARGS=TRUE&amp;DOC_NAME=FAT:FQL_AUDITING_CLIENT_TEMPLATE.FAT&amp;display_string=Audit&amp;VAR:KEY=XYXONIBIDS&amp;VAR:QUERY=RkZfRU5UUlBSX1ZBTF9FQklUREFfT1BFUihBTk4sNDA1NDMp&amp;WINDOW=FIRST_POPUP&amp;HEIGHT=450&amp;WIDTH=","450&amp;START_MAXIMIZED=FALSE&amp;VAR:CALENDAR=US&amp;VAR:SYMBOL=DENN&amp;VAR:INDEX=0"}</definedName>
    <definedName name="_83prm.Okres_2_1">"Bilans Otw/Pocz. roku"</definedName>
    <definedName name="_84__FDSAUDITLINK__" localSheetId="2" hidden="1">{"fdsup://directions/FAT Viewer?action=UPDATE&amp;creator=factset&amp;DYN_ARGS=TRUE&amp;DOC_NAME=FAT:FQL_AUDITING_CLIENT_TEMPLATE.FAT&amp;display_string=Audit&amp;VAR:KEY=HARGVGTEPQ&amp;VAR:QUERY=RkZfRU5UUlBSX1ZBTF9FQklUREFfT1BFUihBTk4sNDA1NDMp&amp;WINDOW=FIRST_POPUP&amp;HEIGHT=450&amp;WIDTH=","450&amp;START_MAXIMIZED=FALSE&amp;VAR:CALENDAR=US&amp;VAR:SYMBOL=BOBE&amp;VAR:INDEX=0"}</definedName>
    <definedName name="_84__FDSAUDITLINK__" localSheetId="4" hidden="1">{"fdsup://directions/FAT Viewer?action=UPDATE&amp;creator=factset&amp;DYN_ARGS=TRUE&amp;DOC_NAME=FAT:FQL_AUDITING_CLIENT_TEMPLATE.FAT&amp;display_string=Audit&amp;VAR:KEY=HARGVGTEPQ&amp;VAR:QUERY=RkZfRU5UUlBSX1ZBTF9FQklUREFfT1BFUihBTk4sNDA1NDMp&amp;WINDOW=FIRST_POPUP&amp;HEIGHT=450&amp;WIDTH=","450&amp;START_MAXIMIZED=FALSE&amp;VAR:CALENDAR=US&amp;VAR:SYMBOL=BOBE&amp;VAR:INDEX=0"}</definedName>
    <definedName name="_84__FDSAUDITLINK__" localSheetId="3" hidden="1">{"fdsup://directions/FAT Viewer?action=UPDATE&amp;creator=factset&amp;DYN_ARGS=TRUE&amp;DOC_NAME=FAT:FQL_AUDITING_CLIENT_TEMPLATE.FAT&amp;display_string=Audit&amp;VAR:KEY=HARGVGTEPQ&amp;VAR:QUERY=RkZfRU5UUlBSX1ZBTF9FQklUREFfT1BFUihBTk4sNDA1NDMp&amp;WINDOW=FIRST_POPUP&amp;HEIGHT=450&amp;WIDTH=","450&amp;START_MAXIMIZED=FALSE&amp;VAR:CALENDAR=US&amp;VAR:SYMBOL=BOBE&amp;VAR:INDEX=0"}</definedName>
    <definedName name="_84__FDSAUDITLINK__" localSheetId="1" hidden="1">{"fdsup://directions/FAT Viewer?action=UPDATE&amp;creator=factset&amp;DYN_ARGS=TRUE&amp;DOC_NAME=FAT:FQL_AUDITING_CLIENT_TEMPLATE.FAT&amp;display_string=Audit&amp;VAR:KEY=HARGVGTEPQ&amp;VAR:QUERY=RkZfRU5UUlBSX1ZBTF9FQklUREFfT1BFUihBTk4sNDA1NDMp&amp;WINDOW=FIRST_POPUP&amp;HEIGHT=450&amp;WIDTH=","450&amp;START_MAXIMIZED=FALSE&amp;VAR:CALENDAR=US&amp;VAR:SYMBOL=BOBE&amp;VAR:INDEX=0"}</definedName>
    <definedName name="_84__FDSAUDITLINK__" localSheetId="0" hidden="1">{"fdsup://directions/FAT Viewer?action=UPDATE&amp;creator=factset&amp;DYN_ARGS=TRUE&amp;DOC_NAME=FAT:FQL_AUDITING_CLIENT_TEMPLATE.FAT&amp;display_string=Audit&amp;VAR:KEY=HARGVGTEPQ&amp;VAR:QUERY=RkZfRU5UUlBSX1ZBTF9FQklUREFfT1BFUihBTk4sNDA1NDMp&amp;WINDOW=FIRST_POPUP&amp;HEIGHT=450&amp;WIDTH=","450&amp;START_MAXIMIZED=FALSE&amp;VAR:CALENDAR=US&amp;VAR:SYMBOL=BOBE&amp;VAR:INDEX=0"}</definedName>
    <definedName name="_84__FDSAUDITLINK__" hidden="1">{"fdsup://directions/FAT Viewer?action=UPDATE&amp;creator=factset&amp;DYN_ARGS=TRUE&amp;DOC_NAME=FAT:FQL_AUDITING_CLIENT_TEMPLATE.FAT&amp;display_string=Audit&amp;VAR:KEY=HARGVGTEPQ&amp;VAR:QUERY=RkZfRU5UUlBSX1ZBTF9FQklUREFfT1BFUihBTk4sNDA1NDMp&amp;WINDOW=FIRST_POPUP&amp;HEIGHT=450&amp;WIDTH=","450&amp;START_MAXIMIZED=FALSE&amp;VAR:CALENDAR=US&amp;VAR:SYMBOL=BOBE&amp;VAR:INDEX=0"}</definedName>
    <definedName name="_84prm.Okres_3_1">"Bilans Otw/Pocz. roku"</definedName>
    <definedName name="_85__FDSAUDITLINK__" localSheetId="2" hidden="1">{"fdsup://Directions/FactSet Auditing Viewer?action=AUDIT_VALUE&amp;DB=129&amp;ID1=75689M10&amp;VALUEID=01001&amp;SDATE=2011&amp;PERIODTYPE=ANN_STD&amp;SCFT=3&amp;window=popup_no_bar&amp;width=385&amp;height=120&amp;START_MAXIMIZED=FALSE&amp;creator=factset&amp;display_string=Audit"}</definedName>
    <definedName name="_85__FDSAUDITLINK__" localSheetId="4" hidden="1">{"fdsup://Directions/FactSet Auditing Viewer?action=AUDIT_VALUE&amp;DB=129&amp;ID1=75689M10&amp;VALUEID=01001&amp;SDATE=2011&amp;PERIODTYPE=ANN_STD&amp;SCFT=3&amp;window=popup_no_bar&amp;width=385&amp;height=120&amp;START_MAXIMIZED=FALSE&amp;creator=factset&amp;display_string=Audit"}</definedName>
    <definedName name="_85__FDSAUDITLINK__" localSheetId="3" hidden="1">{"fdsup://Directions/FactSet Auditing Viewer?action=AUDIT_VALUE&amp;DB=129&amp;ID1=75689M10&amp;VALUEID=01001&amp;SDATE=2011&amp;PERIODTYPE=ANN_STD&amp;SCFT=3&amp;window=popup_no_bar&amp;width=385&amp;height=120&amp;START_MAXIMIZED=FALSE&amp;creator=factset&amp;display_string=Audit"}</definedName>
    <definedName name="_85__FDSAUDITLINK__" localSheetId="1" hidden="1">{"fdsup://Directions/FactSet Auditing Viewer?action=AUDIT_VALUE&amp;DB=129&amp;ID1=75689M10&amp;VALUEID=01001&amp;SDATE=2011&amp;PERIODTYPE=ANN_STD&amp;SCFT=3&amp;window=popup_no_bar&amp;width=385&amp;height=120&amp;START_MAXIMIZED=FALSE&amp;creator=factset&amp;display_string=Audit"}</definedName>
    <definedName name="_85__FDSAUDITLINK__" localSheetId="0" hidden="1">{"fdsup://Directions/FactSet Auditing Viewer?action=AUDIT_VALUE&amp;DB=129&amp;ID1=75689M10&amp;VALUEID=01001&amp;SDATE=2011&amp;PERIODTYPE=ANN_STD&amp;SCFT=3&amp;window=popup_no_bar&amp;width=385&amp;height=120&amp;START_MAXIMIZED=FALSE&amp;creator=factset&amp;display_string=Audit"}</definedName>
    <definedName name="_85__FDSAUDITLINK__" hidden="1">{"fdsup://Directions/FactSet Auditing Viewer?action=AUDIT_VALUE&amp;DB=129&amp;ID1=75689M10&amp;VALUEID=01001&amp;SDATE=2011&amp;PERIODTYPE=ANN_STD&amp;SCFT=3&amp;window=popup_no_bar&amp;width=385&amp;height=120&amp;START_MAXIMIZED=FALSE&amp;creator=factset&amp;display_string=Audit"}</definedName>
    <definedName name="_85prm.Okres_5_1">"Bilans Otw/Pocz. roku"</definedName>
    <definedName name="_86__FDSAUDITLINK__" localSheetId="2" hidden="1">{"fdsup://directions/FAT Viewer?action=UPDATE&amp;creator=factset&amp;DYN_ARGS=TRUE&amp;DOC_NAME=FAT:FQL_AUDITING_CLIENT_TEMPLATE.FAT&amp;display_string=Audit&amp;VAR:KEY=AJUVSTQXSX&amp;VAR:QUERY=RkZfU0FMRVMoTFRNLDQwOTA4KQ==&amp;WINDOW=FIRST_POPUP&amp;HEIGHT=450&amp;WIDTH=450&amp;START_MAXIMIZED=","FALSE&amp;VAR:CALENDAR=US&amp;VAR:SYMBOL=SBUX&amp;VAR:INDEX=0"}</definedName>
    <definedName name="_86__FDSAUDITLINK__" localSheetId="4" hidden="1">{"fdsup://directions/FAT Viewer?action=UPDATE&amp;creator=factset&amp;DYN_ARGS=TRUE&amp;DOC_NAME=FAT:FQL_AUDITING_CLIENT_TEMPLATE.FAT&amp;display_string=Audit&amp;VAR:KEY=AJUVSTQXSX&amp;VAR:QUERY=RkZfU0FMRVMoTFRNLDQwOTA4KQ==&amp;WINDOW=FIRST_POPUP&amp;HEIGHT=450&amp;WIDTH=450&amp;START_MAXIMIZED=","FALSE&amp;VAR:CALENDAR=US&amp;VAR:SYMBOL=SBUX&amp;VAR:INDEX=0"}</definedName>
    <definedName name="_86__FDSAUDITLINK__" localSheetId="3" hidden="1">{"fdsup://directions/FAT Viewer?action=UPDATE&amp;creator=factset&amp;DYN_ARGS=TRUE&amp;DOC_NAME=FAT:FQL_AUDITING_CLIENT_TEMPLATE.FAT&amp;display_string=Audit&amp;VAR:KEY=AJUVSTQXSX&amp;VAR:QUERY=RkZfU0FMRVMoTFRNLDQwOTA4KQ==&amp;WINDOW=FIRST_POPUP&amp;HEIGHT=450&amp;WIDTH=450&amp;START_MAXIMIZED=","FALSE&amp;VAR:CALENDAR=US&amp;VAR:SYMBOL=SBUX&amp;VAR:INDEX=0"}</definedName>
    <definedName name="_86__FDSAUDITLINK__" localSheetId="1" hidden="1">{"fdsup://directions/FAT Viewer?action=UPDATE&amp;creator=factset&amp;DYN_ARGS=TRUE&amp;DOC_NAME=FAT:FQL_AUDITING_CLIENT_TEMPLATE.FAT&amp;display_string=Audit&amp;VAR:KEY=AJUVSTQXSX&amp;VAR:QUERY=RkZfU0FMRVMoTFRNLDQwOTA4KQ==&amp;WINDOW=FIRST_POPUP&amp;HEIGHT=450&amp;WIDTH=450&amp;START_MAXIMIZED=","FALSE&amp;VAR:CALENDAR=US&amp;VAR:SYMBOL=SBUX&amp;VAR:INDEX=0"}</definedName>
    <definedName name="_86__FDSAUDITLINK__" localSheetId="0" hidden="1">{"fdsup://directions/FAT Viewer?action=UPDATE&amp;creator=factset&amp;DYN_ARGS=TRUE&amp;DOC_NAME=FAT:FQL_AUDITING_CLIENT_TEMPLATE.FAT&amp;display_string=Audit&amp;VAR:KEY=AJUVSTQXSX&amp;VAR:QUERY=RkZfU0FMRVMoTFRNLDQwOTA4KQ==&amp;WINDOW=FIRST_POPUP&amp;HEIGHT=450&amp;WIDTH=450&amp;START_MAXIMIZED=","FALSE&amp;VAR:CALENDAR=US&amp;VAR:SYMBOL=SBUX&amp;VAR:INDEX=0"}</definedName>
    <definedName name="_86__FDSAUDITLINK__" hidden="1">{"fdsup://directions/FAT Viewer?action=UPDATE&amp;creator=factset&amp;DYN_ARGS=TRUE&amp;DOC_NAME=FAT:FQL_AUDITING_CLIENT_TEMPLATE.FAT&amp;display_string=Audit&amp;VAR:KEY=AJUVSTQXSX&amp;VAR:QUERY=RkZfU0FMRVMoTFRNLDQwOTA4KQ==&amp;WINDOW=FIRST_POPUP&amp;HEIGHT=450&amp;WIDTH=450&amp;START_MAXIMIZED=","FALSE&amp;VAR:CALENDAR=US&amp;VAR:SYMBOL=SBUX&amp;VAR:INDEX=0"}</definedName>
    <definedName name="_86prm.Okres_6_1">"Bilans Otw/Pocz. roku"</definedName>
    <definedName name="_87__FDSAUDITLINK__" localSheetId="2" hidden="1">{"fdsup://directions/FAT Viewer?action=UPDATE&amp;creator=factset&amp;DYN_ARGS=TRUE&amp;DOC_NAME=FAT:FQL_AUDITING_CLIENT_TEMPLATE.FAT&amp;display_string=Audit&amp;VAR:KEY=ARILABAVCB&amp;VAR:QUERY=RkZfU0FMRVMoTFRNLDQwNjMzKQ==&amp;WINDOW=FIRST_POPUP&amp;HEIGHT=450&amp;WIDTH=450&amp;START_MAXIMIZED=","FALSE&amp;VAR:CALENDAR=US&amp;VAR:SYMBOL=TXRH&amp;VAR:INDEX=0"}</definedName>
    <definedName name="_87__FDSAUDITLINK__" localSheetId="4" hidden="1">{"fdsup://directions/FAT Viewer?action=UPDATE&amp;creator=factset&amp;DYN_ARGS=TRUE&amp;DOC_NAME=FAT:FQL_AUDITING_CLIENT_TEMPLATE.FAT&amp;display_string=Audit&amp;VAR:KEY=ARILABAVCB&amp;VAR:QUERY=RkZfU0FMRVMoTFRNLDQwNjMzKQ==&amp;WINDOW=FIRST_POPUP&amp;HEIGHT=450&amp;WIDTH=450&amp;START_MAXIMIZED=","FALSE&amp;VAR:CALENDAR=US&amp;VAR:SYMBOL=TXRH&amp;VAR:INDEX=0"}</definedName>
    <definedName name="_87__FDSAUDITLINK__" localSheetId="3" hidden="1">{"fdsup://directions/FAT Viewer?action=UPDATE&amp;creator=factset&amp;DYN_ARGS=TRUE&amp;DOC_NAME=FAT:FQL_AUDITING_CLIENT_TEMPLATE.FAT&amp;display_string=Audit&amp;VAR:KEY=ARILABAVCB&amp;VAR:QUERY=RkZfU0FMRVMoTFRNLDQwNjMzKQ==&amp;WINDOW=FIRST_POPUP&amp;HEIGHT=450&amp;WIDTH=450&amp;START_MAXIMIZED=","FALSE&amp;VAR:CALENDAR=US&amp;VAR:SYMBOL=TXRH&amp;VAR:INDEX=0"}</definedName>
    <definedName name="_87__FDSAUDITLINK__" localSheetId="1" hidden="1">{"fdsup://directions/FAT Viewer?action=UPDATE&amp;creator=factset&amp;DYN_ARGS=TRUE&amp;DOC_NAME=FAT:FQL_AUDITING_CLIENT_TEMPLATE.FAT&amp;display_string=Audit&amp;VAR:KEY=ARILABAVCB&amp;VAR:QUERY=RkZfU0FMRVMoTFRNLDQwNjMzKQ==&amp;WINDOW=FIRST_POPUP&amp;HEIGHT=450&amp;WIDTH=450&amp;START_MAXIMIZED=","FALSE&amp;VAR:CALENDAR=US&amp;VAR:SYMBOL=TXRH&amp;VAR:INDEX=0"}</definedName>
    <definedName name="_87__FDSAUDITLINK__" localSheetId="0" hidden="1">{"fdsup://directions/FAT Viewer?action=UPDATE&amp;creator=factset&amp;DYN_ARGS=TRUE&amp;DOC_NAME=FAT:FQL_AUDITING_CLIENT_TEMPLATE.FAT&amp;display_string=Audit&amp;VAR:KEY=ARILABAVCB&amp;VAR:QUERY=RkZfU0FMRVMoTFRNLDQwNjMzKQ==&amp;WINDOW=FIRST_POPUP&amp;HEIGHT=450&amp;WIDTH=450&amp;START_MAXIMIZED=","FALSE&amp;VAR:CALENDAR=US&amp;VAR:SYMBOL=TXRH&amp;VAR:INDEX=0"}</definedName>
    <definedName name="_87__FDSAUDITLINK__" hidden="1">{"fdsup://directions/FAT Viewer?action=UPDATE&amp;creator=factset&amp;DYN_ARGS=TRUE&amp;DOC_NAME=FAT:FQL_AUDITING_CLIENT_TEMPLATE.FAT&amp;display_string=Audit&amp;VAR:KEY=ARILABAVCB&amp;VAR:QUERY=RkZfU0FMRVMoTFRNLDQwNjMzKQ==&amp;WINDOW=FIRST_POPUP&amp;HEIGHT=450&amp;WIDTH=450&amp;START_MAXIMIZED=","FALSE&amp;VAR:CALENDAR=US&amp;VAR:SYMBOL=TXRH&amp;VAR:INDEX=0"}</definedName>
    <definedName name="_87prm.Okres_7_1">"Bilans Otw/Pocz. roku"</definedName>
    <definedName name="_88__FDSAUDITLINK__" localSheetId="2" hidden="1">{"fdsup://directions/FAT Viewer?action=UPDATE&amp;creator=factset&amp;DYN_ARGS=TRUE&amp;DOC_NAME=FAT:FQL_AUDITING_CLIENT_TEMPLATE.FAT&amp;display_string=Audit&amp;VAR:KEY=FGZAPKFUVE&amp;VAR:QUERY=RkZfRU5UUlBSX1ZBTF9FQklUREFfT1BFUihBTk4sNDA1NDMp&amp;WINDOW=FIRST_POPUP&amp;HEIGHT=450&amp;WIDTH=","450&amp;START_MAXIMIZED=FALSE&amp;VAR:CALENDAR=US&amp;VAR:SYMBOL=CAKE&amp;VAR:INDEX=0"}</definedName>
    <definedName name="_88__FDSAUDITLINK__" localSheetId="4" hidden="1">{"fdsup://directions/FAT Viewer?action=UPDATE&amp;creator=factset&amp;DYN_ARGS=TRUE&amp;DOC_NAME=FAT:FQL_AUDITING_CLIENT_TEMPLATE.FAT&amp;display_string=Audit&amp;VAR:KEY=FGZAPKFUVE&amp;VAR:QUERY=RkZfRU5UUlBSX1ZBTF9FQklUREFfT1BFUihBTk4sNDA1NDMp&amp;WINDOW=FIRST_POPUP&amp;HEIGHT=450&amp;WIDTH=","450&amp;START_MAXIMIZED=FALSE&amp;VAR:CALENDAR=US&amp;VAR:SYMBOL=CAKE&amp;VAR:INDEX=0"}</definedName>
    <definedName name="_88__FDSAUDITLINK__" localSheetId="3" hidden="1">{"fdsup://directions/FAT Viewer?action=UPDATE&amp;creator=factset&amp;DYN_ARGS=TRUE&amp;DOC_NAME=FAT:FQL_AUDITING_CLIENT_TEMPLATE.FAT&amp;display_string=Audit&amp;VAR:KEY=FGZAPKFUVE&amp;VAR:QUERY=RkZfRU5UUlBSX1ZBTF9FQklUREFfT1BFUihBTk4sNDA1NDMp&amp;WINDOW=FIRST_POPUP&amp;HEIGHT=450&amp;WIDTH=","450&amp;START_MAXIMIZED=FALSE&amp;VAR:CALENDAR=US&amp;VAR:SYMBOL=CAKE&amp;VAR:INDEX=0"}</definedName>
    <definedName name="_88__FDSAUDITLINK__" localSheetId="1" hidden="1">{"fdsup://directions/FAT Viewer?action=UPDATE&amp;creator=factset&amp;DYN_ARGS=TRUE&amp;DOC_NAME=FAT:FQL_AUDITING_CLIENT_TEMPLATE.FAT&amp;display_string=Audit&amp;VAR:KEY=FGZAPKFUVE&amp;VAR:QUERY=RkZfRU5UUlBSX1ZBTF9FQklUREFfT1BFUihBTk4sNDA1NDMp&amp;WINDOW=FIRST_POPUP&amp;HEIGHT=450&amp;WIDTH=","450&amp;START_MAXIMIZED=FALSE&amp;VAR:CALENDAR=US&amp;VAR:SYMBOL=CAKE&amp;VAR:INDEX=0"}</definedName>
    <definedName name="_88__FDSAUDITLINK__" localSheetId="0" hidden="1">{"fdsup://directions/FAT Viewer?action=UPDATE&amp;creator=factset&amp;DYN_ARGS=TRUE&amp;DOC_NAME=FAT:FQL_AUDITING_CLIENT_TEMPLATE.FAT&amp;display_string=Audit&amp;VAR:KEY=FGZAPKFUVE&amp;VAR:QUERY=RkZfRU5UUlBSX1ZBTF9FQklUREFfT1BFUihBTk4sNDA1NDMp&amp;WINDOW=FIRST_POPUP&amp;HEIGHT=450&amp;WIDTH=","450&amp;START_MAXIMIZED=FALSE&amp;VAR:CALENDAR=US&amp;VAR:SYMBOL=CAKE&amp;VAR:INDEX=0"}</definedName>
    <definedName name="_88__FDSAUDITLINK__" hidden="1">{"fdsup://directions/FAT Viewer?action=UPDATE&amp;creator=factset&amp;DYN_ARGS=TRUE&amp;DOC_NAME=FAT:FQL_AUDITING_CLIENT_TEMPLATE.FAT&amp;display_string=Audit&amp;VAR:KEY=FGZAPKFUVE&amp;VAR:QUERY=RkZfRU5UUlBSX1ZBTF9FQklUREFfT1BFUihBTk4sNDA1NDMp&amp;WINDOW=FIRST_POPUP&amp;HEIGHT=450&amp;WIDTH=","450&amp;START_MAXIMIZED=FALSE&amp;VAR:CALENDAR=US&amp;VAR:SYMBOL=CAKE&amp;VAR:INDEX=0"}</definedName>
    <definedName name="_88prm.Okres_8_1">"Bilans Otw/Pocz. roku"</definedName>
    <definedName name="_89__FDSAUDITLINK__" localSheetId="2" hidden="1">{"fdsup://directions/FAT Viewer?action=UPDATE&amp;creator=factset&amp;DYN_ARGS=TRUE&amp;DOC_NAME=FAT:FQL_AUDITING_CLIENT_TEMPLATE.FAT&amp;display_string=Audit&amp;VAR:KEY=HYVIXUZWXS&amp;VAR:QUERY=RkZfRU5UUlBSX1ZBTF9FQklUREFfT1BFUihBTk4sNDA1NDMp&amp;WINDOW=FIRST_POPUP&amp;HEIGHT=450&amp;WIDTH=","450&amp;START_MAXIMIZED=FALSE&amp;VAR:CALENDAR=US&amp;VAR:SYMBOL=PFCB&amp;VAR:INDEX=0"}</definedName>
    <definedName name="_89__FDSAUDITLINK__" localSheetId="4" hidden="1">{"fdsup://directions/FAT Viewer?action=UPDATE&amp;creator=factset&amp;DYN_ARGS=TRUE&amp;DOC_NAME=FAT:FQL_AUDITING_CLIENT_TEMPLATE.FAT&amp;display_string=Audit&amp;VAR:KEY=HYVIXUZWXS&amp;VAR:QUERY=RkZfRU5UUlBSX1ZBTF9FQklUREFfT1BFUihBTk4sNDA1NDMp&amp;WINDOW=FIRST_POPUP&amp;HEIGHT=450&amp;WIDTH=","450&amp;START_MAXIMIZED=FALSE&amp;VAR:CALENDAR=US&amp;VAR:SYMBOL=PFCB&amp;VAR:INDEX=0"}</definedName>
    <definedName name="_89__FDSAUDITLINK__" localSheetId="3" hidden="1">{"fdsup://directions/FAT Viewer?action=UPDATE&amp;creator=factset&amp;DYN_ARGS=TRUE&amp;DOC_NAME=FAT:FQL_AUDITING_CLIENT_TEMPLATE.FAT&amp;display_string=Audit&amp;VAR:KEY=HYVIXUZWXS&amp;VAR:QUERY=RkZfRU5UUlBSX1ZBTF9FQklUREFfT1BFUihBTk4sNDA1NDMp&amp;WINDOW=FIRST_POPUP&amp;HEIGHT=450&amp;WIDTH=","450&amp;START_MAXIMIZED=FALSE&amp;VAR:CALENDAR=US&amp;VAR:SYMBOL=PFCB&amp;VAR:INDEX=0"}</definedName>
    <definedName name="_89__FDSAUDITLINK__" localSheetId="1" hidden="1">{"fdsup://directions/FAT Viewer?action=UPDATE&amp;creator=factset&amp;DYN_ARGS=TRUE&amp;DOC_NAME=FAT:FQL_AUDITING_CLIENT_TEMPLATE.FAT&amp;display_string=Audit&amp;VAR:KEY=HYVIXUZWXS&amp;VAR:QUERY=RkZfRU5UUlBSX1ZBTF9FQklUREFfT1BFUihBTk4sNDA1NDMp&amp;WINDOW=FIRST_POPUP&amp;HEIGHT=450&amp;WIDTH=","450&amp;START_MAXIMIZED=FALSE&amp;VAR:CALENDAR=US&amp;VAR:SYMBOL=PFCB&amp;VAR:INDEX=0"}</definedName>
    <definedName name="_89__FDSAUDITLINK__" localSheetId="0" hidden="1">{"fdsup://directions/FAT Viewer?action=UPDATE&amp;creator=factset&amp;DYN_ARGS=TRUE&amp;DOC_NAME=FAT:FQL_AUDITING_CLIENT_TEMPLATE.FAT&amp;display_string=Audit&amp;VAR:KEY=HYVIXUZWXS&amp;VAR:QUERY=RkZfRU5UUlBSX1ZBTF9FQklUREFfT1BFUihBTk4sNDA1NDMp&amp;WINDOW=FIRST_POPUP&amp;HEIGHT=450&amp;WIDTH=","450&amp;START_MAXIMIZED=FALSE&amp;VAR:CALENDAR=US&amp;VAR:SYMBOL=PFCB&amp;VAR:INDEX=0"}</definedName>
    <definedName name="_89__FDSAUDITLINK__" hidden="1">{"fdsup://directions/FAT Viewer?action=UPDATE&amp;creator=factset&amp;DYN_ARGS=TRUE&amp;DOC_NAME=FAT:FQL_AUDITING_CLIENT_TEMPLATE.FAT&amp;display_string=Audit&amp;VAR:KEY=HYVIXUZWXS&amp;VAR:QUERY=RkZfRU5UUlBSX1ZBTF9FQklUREFfT1BFUihBTk4sNDA1NDMp&amp;WINDOW=FIRST_POPUP&amp;HEIGHT=450&amp;WIDTH=","450&amp;START_MAXIMIZED=FALSE&amp;VAR:CALENDAR=US&amp;VAR:SYMBOL=PFCB&amp;VAR:INDEX=0"}</definedName>
    <definedName name="_89prm.Okres_9_1">"Bilans Otw/Pocz. roku"</definedName>
    <definedName name="_8ktp.KtTyp_5_1">1</definedName>
    <definedName name="_9__123Graph_BCHART_3" hidden="1">#REF!</definedName>
    <definedName name="_9__123Graph_CCHART_1" hidden="1">#REF!</definedName>
    <definedName name="_9__123Graph_CCHART_3" hidden="1">#REF!</definedName>
    <definedName name="_9__FDSAUDITLINK__" localSheetId="2" hidden="1">{"fdsup://directions/FAT Viewer?action=UPDATE&amp;creator=factset&amp;DYN_ARGS=TRUE&amp;DOC_NAME=FAT:FQL_AUDITING_CLIENT_TEMPLATE.FAT&amp;display_string=Audit&amp;VAR:KEY=NWBCVOVOVY&amp;VAR:QUERY=RkZfRU5UUlBSX1ZBTF9FQklUREFfT1BFUihBTk4sNDA5MDgp&amp;WINDOW=FIRST_POPUP&amp;HEIGHT=450&amp;WIDTH=","450&amp;START_MAXIMIZED=FALSE&amp;VAR:CALENDAR=US&amp;VAR:SYMBOL=DNKN&amp;VAR:INDEX=0"}</definedName>
    <definedName name="_9__FDSAUDITLINK__" localSheetId="4" hidden="1">{"fdsup://directions/FAT Viewer?action=UPDATE&amp;creator=factset&amp;DYN_ARGS=TRUE&amp;DOC_NAME=FAT:FQL_AUDITING_CLIENT_TEMPLATE.FAT&amp;display_string=Audit&amp;VAR:KEY=NWBCVOVOVY&amp;VAR:QUERY=RkZfRU5UUlBSX1ZBTF9FQklUREFfT1BFUihBTk4sNDA5MDgp&amp;WINDOW=FIRST_POPUP&amp;HEIGHT=450&amp;WIDTH=","450&amp;START_MAXIMIZED=FALSE&amp;VAR:CALENDAR=US&amp;VAR:SYMBOL=DNKN&amp;VAR:INDEX=0"}</definedName>
    <definedName name="_9__FDSAUDITLINK__" localSheetId="3" hidden="1">{"fdsup://directions/FAT Viewer?action=UPDATE&amp;creator=factset&amp;DYN_ARGS=TRUE&amp;DOC_NAME=FAT:FQL_AUDITING_CLIENT_TEMPLATE.FAT&amp;display_string=Audit&amp;VAR:KEY=NWBCVOVOVY&amp;VAR:QUERY=RkZfRU5UUlBSX1ZBTF9FQklUREFfT1BFUihBTk4sNDA5MDgp&amp;WINDOW=FIRST_POPUP&amp;HEIGHT=450&amp;WIDTH=","450&amp;START_MAXIMIZED=FALSE&amp;VAR:CALENDAR=US&amp;VAR:SYMBOL=DNKN&amp;VAR:INDEX=0"}</definedName>
    <definedName name="_9__FDSAUDITLINK__" localSheetId="1" hidden="1">{"fdsup://directions/FAT Viewer?action=UPDATE&amp;creator=factset&amp;DYN_ARGS=TRUE&amp;DOC_NAME=FAT:FQL_AUDITING_CLIENT_TEMPLATE.FAT&amp;display_string=Audit&amp;VAR:KEY=NWBCVOVOVY&amp;VAR:QUERY=RkZfRU5UUlBSX1ZBTF9FQklUREFfT1BFUihBTk4sNDA5MDgp&amp;WINDOW=FIRST_POPUP&amp;HEIGHT=450&amp;WIDTH=","450&amp;START_MAXIMIZED=FALSE&amp;VAR:CALENDAR=US&amp;VAR:SYMBOL=DNKN&amp;VAR:INDEX=0"}</definedName>
    <definedName name="_9__FDSAUDITLINK__" localSheetId="0" hidden="1">{"fdsup://directions/FAT Viewer?action=UPDATE&amp;creator=factset&amp;DYN_ARGS=TRUE&amp;DOC_NAME=FAT:FQL_AUDITING_CLIENT_TEMPLATE.FAT&amp;display_string=Audit&amp;VAR:KEY=NWBCVOVOVY&amp;VAR:QUERY=RkZfRU5UUlBSX1ZBTF9FQklUREFfT1BFUihBTk4sNDA5MDgp&amp;WINDOW=FIRST_POPUP&amp;HEIGHT=450&amp;WIDTH=","450&amp;START_MAXIMIZED=FALSE&amp;VAR:CALENDAR=US&amp;VAR:SYMBOL=DNKN&amp;VAR:INDEX=0"}</definedName>
    <definedName name="_9__FDSAUDITLINK__" hidden="1">{"fdsup://directions/FAT Viewer?action=UPDATE&amp;creator=factset&amp;DYN_ARGS=TRUE&amp;DOC_NAME=FAT:FQL_AUDITING_CLIENT_TEMPLATE.FAT&amp;display_string=Audit&amp;VAR:KEY=NWBCVOVOVY&amp;VAR:QUERY=RkZfRU5UUlBSX1ZBTF9FQklUREFfT1BFUihBTk4sNDA5MDgp&amp;WINDOW=FIRST_POPUP&amp;HEIGHT=450&amp;WIDTH=","450&amp;START_MAXIMIZED=FALSE&amp;VAR:CALENDAR=US&amp;VAR:SYMBOL=DNKN&amp;VAR:INDEX=0"}</definedName>
    <definedName name="_9_0_0Cwvu.GREY_A" localSheetId="2" hidden="1">#REF!</definedName>
    <definedName name="_9_0_0Cwvu.GREY_A" localSheetId="4" hidden="1">#REF!</definedName>
    <definedName name="_9_0_0Cwvu.GREY_A" localSheetId="3" hidden="1">#REF!</definedName>
    <definedName name="_9_0_0Cwvu.GREY_A" localSheetId="1" hidden="1">#REF!</definedName>
    <definedName name="_9_0_0Cwvu.GREY_A" localSheetId="0" hidden="1">#REF!</definedName>
    <definedName name="_9_0_0Cwvu.GREY_A" hidden="1">#REF!</definedName>
    <definedName name="_90__FDSAUDITLINK__" localSheetId="2" hidden="1">{"fdsup://directions/FAT Viewer?action=UPDATE&amp;creator=factset&amp;DYN_ARGS=TRUE&amp;DOC_NAME=FAT:FQL_AUDITING_CLIENT_TEMPLATE.FAT&amp;display_string=Audit&amp;VAR:KEY=VEPSFCXEDS&amp;VAR:QUERY=RkZfU0FMRVMoTFRNLDQwNjMzKQ==&amp;WINDOW=FIRST_POPUP&amp;HEIGHT=450&amp;WIDTH=450&amp;START_MAXIMIZED=","FALSE&amp;VAR:CALENDAR=US&amp;VAR:SYMBOL=DENN&amp;VAR:INDEX=0"}</definedName>
    <definedName name="_90__FDSAUDITLINK__" localSheetId="4" hidden="1">{"fdsup://directions/FAT Viewer?action=UPDATE&amp;creator=factset&amp;DYN_ARGS=TRUE&amp;DOC_NAME=FAT:FQL_AUDITING_CLIENT_TEMPLATE.FAT&amp;display_string=Audit&amp;VAR:KEY=VEPSFCXEDS&amp;VAR:QUERY=RkZfU0FMRVMoTFRNLDQwNjMzKQ==&amp;WINDOW=FIRST_POPUP&amp;HEIGHT=450&amp;WIDTH=450&amp;START_MAXIMIZED=","FALSE&amp;VAR:CALENDAR=US&amp;VAR:SYMBOL=DENN&amp;VAR:INDEX=0"}</definedName>
    <definedName name="_90__FDSAUDITLINK__" localSheetId="3" hidden="1">{"fdsup://directions/FAT Viewer?action=UPDATE&amp;creator=factset&amp;DYN_ARGS=TRUE&amp;DOC_NAME=FAT:FQL_AUDITING_CLIENT_TEMPLATE.FAT&amp;display_string=Audit&amp;VAR:KEY=VEPSFCXEDS&amp;VAR:QUERY=RkZfU0FMRVMoTFRNLDQwNjMzKQ==&amp;WINDOW=FIRST_POPUP&amp;HEIGHT=450&amp;WIDTH=450&amp;START_MAXIMIZED=","FALSE&amp;VAR:CALENDAR=US&amp;VAR:SYMBOL=DENN&amp;VAR:INDEX=0"}</definedName>
    <definedName name="_90__FDSAUDITLINK__" localSheetId="1" hidden="1">{"fdsup://directions/FAT Viewer?action=UPDATE&amp;creator=factset&amp;DYN_ARGS=TRUE&amp;DOC_NAME=FAT:FQL_AUDITING_CLIENT_TEMPLATE.FAT&amp;display_string=Audit&amp;VAR:KEY=VEPSFCXEDS&amp;VAR:QUERY=RkZfU0FMRVMoTFRNLDQwNjMzKQ==&amp;WINDOW=FIRST_POPUP&amp;HEIGHT=450&amp;WIDTH=450&amp;START_MAXIMIZED=","FALSE&amp;VAR:CALENDAR=US&amp;VAR:SYMBOL=DENN&amp;VAR:INDEX=0"}</definedName>
    <definedName name="_90__FDSAUDITLINK__" localSheetId="0" hidden="1">{"fdsup://directions/FAT Viewer?action=UPDATE&amp;creator=factset&amp;DYN_ARGS=TRUE&amp;DOC_NAME=FAT:FQL_AUDITING_CLIENT_TEMPLATE.FAT&amp;display_string=Audit&amp;VAR:KEY=VEPSFCXEDS&amp;VAR:QUERY=RkZfU0FMRVMoTFRNLDQwNjMzKQ==&amp;WINDOW=FIRST_POPUP&amp;HEIGHT=450&amp;WIDTH=450&amp;START_MAXIMIZED=","FALSE&amp;VAR:CALENDAR=US&amp;VAR:SYMBOL=DENN&amp;VAR:INDEX=0"}</definedName>
    <definedName name="_90__FDSAUDITLINK__" hidden="1">{"fdsup://directions/FAT Viewer?action=UPDATE&amp;creator=factset&amp;DYN_ARGS=TRUE&amp;DOC_NAME=FAT:FQL_AUDITING_CLIENT_TEMPLATE.FAT&amp;display_string=Audit&amp;VAR:KEY=VEPSFCXEDS&amp;VAR:QUERY=RkZfU0FMRVMoTFRNLDQwNjMzKQ==&amp;WINDOW=FIRST_POPUP&amp;HEIGHT=450&amp;WIDTH=450&amp;START_MAXIMIZED=","FALSE&amp;VAR:CALENDAR=US&amp;VAR:SYMBOL=DENN&amp;VAR:INDEX=0"}</definedName>
    <definedName name="_90prm.OkresDo_10_1">"IV-2008"</definedName>
    <definedName name="_91__FDSAUDITLINK__" localSheetId="2" hidden="1">{"fdsup://directions/FAT Viewer?action=UPDATE&amp;creator=factset&amp;DYN_ARGS=TRUE&amp;DOC_NAME=FAT:FQL_AUDITING_CLIENT_TEMPLATE.FAT&amp;display_string=Audit&amp;VAR:KEY=AJKPSXQZOR&amp;VAR:QUERY=RkZfRU5UUlBSX1ZBTF9FQklUREFfT1BFUihDQUwsTk9XKQ==&amp;WINDOW=FIRST_POPUP&amp;HEIGHT=450&amp;WIDTH=","450&amp;START_MAXIMIZED=FALSE&amp;VAR:CALENDAR=US&amp;VAR:SYMBOL=PNRA&amp;VAR:INDEX=0"}</definedName>
    <definedName name="_91__FDSAUDITLINK__" localSheetId="4" hidden="1">{"fdsup://directions/FAT Viewer?action=UPDATE&amp;creator=factset&amp;DYN_ARGS=TRUE&amp;DOC_NAME=FAT:FQL_AUDITING_CLIENT_TEMPLATE.FAT&amp;display_string=Audit&amp;VAR:KEY=AJKPSXQZOR&amp;VAR:QUERY=RkZfRU5UUlBSX1ZBTF9FQklUREFfT1BFUihDQUwsTk9XKQ==&amp;WINDOW=FIRST_POPUP&amp;HEIGHT=450&amp;WIDTH=","450&amp;START_MAXIMIZED=FALSE&amp;VAR:CALENDAR=US&amp;VAR:SYMBOL=PNRA&amp;VAR:INDEX=0"}</definedName>
    <definedName name="_91__FDSAUDITLINK__" localSheetId="3" hidden="1">{"fdsup://directions/FAT Viewer?action=UPDATE&amp;creator=factset&amp;DYN_ARGS=TRUE&amp;DOC_NAME=FAT:FQL_AUDITING_CLIENT_TEMPLATE.FAT&amp;display_string=Audit&amp;VAR:KEY=AJKPSXQZOR&amp;VAR:QUERY=RkZfRU5UUlBSX1ZBTF9FQklUREFfT1BFUihDQUwsTk9XKQ==&amp;WINDOW=FIRST_POPUP&amp;HEIGHT=450&amp;WIDTH=","450&amp;START_MAXIMIZED=FALSE&amp;VAR:CALENDAR=US&amp;VAR:SYMBOL=PNRA&amp;VAR:INDEX=0"}</definedName>
    <definedName name="_91__FDSAUDITLINK__" localSheetId="1" hidden="1">{"fdsup://directions/FAT Viewer?action=UPDATE&amp;creator=factset&amp;DYN_ARGS=TRUE&amp;DOC_NAME=FAT:FQL_AUDITING_CLIENT_TEMPLATE.FAT&amp;display_string=Audit&amp;VAR:KEY=AJKPSXQZOR&amp;VAR:QUERY=RkZfRU5UUlBSX1ZBTF9FQklUREFfT1BFUihDQUwsTk9XKQ==&amp;WINDOW=FIRST_POPUP&amp;HEIGHT=450&amp;WIDTH=","450&amp;START_MAXIMIZED=FALSE&amp;VAR:CALENDAR=US&amp;VAR:SYMBOL=PNRA&amp;VAR:INDEX=0"}</definedName>
    <definedName name="_91__FDSAUDITLINK__" localSheetId="0" hidden="1">{"fdsup://directions/FAT Viewer?action=UPDATE&amp;creator=factset&amp;DYN_ARGS=TRUE&amp;DOC_NAME=FAT:FQL_AUDITING_CLIENT_TEMPLATE.FAT&amp;display_string=Audit&amp;VAR:KEY=AJKPSXQZOR&amp;VAR:QUERY=RkZfRU5UUlBSX1ZBTF9FQklUREFfT1BFUihDQUwsTk9XKQ==&amp;WINDOW=FIRST_POPUP&amp;HEIGHT=450&amp;WIDTH=","450&amp;START_MAXIMIZED=FALSE&amp;VAR:CALENDAR=US&amp;VAR:SYMBOL=PNRA&amp;VAR:INDEX=0"}</definedName>
    <definedName name="_91__FDSAUDITLINK__" hidden="1">{"fdsup://directions/FAT Viewer?action=UPDATE&amp;creator=factset&amp;DYN_ARGS=TRUE&amp;DOC_NAME=FAT:FQL_AUDITING_CLIENT_TEMPLATE.FAT&amp;display_string=Audit&amp;VAR:KEY=AJKPSXQZOR&amp;VAR:QUERY=RkZfRU5UUlBSX1ZBTF9FQklUREFfT1BFUihDQUwsTk9XKQ==&amp;WINDOW=FIRST_POPUP&amp;HEIGHT=450&amp;WIDTH=","450&amp;START_MAXIMIZED=FALSE&amp;VAR:CALENDAR=US&amp;VAR:SYMBOL=PNRA&amp;VAR:INDEX=0"}</definedName>
    <definedName name="_91prm.OkresDo_11_1">"IV-2008"</definedName>
    <definedName name="_92__FDSAUDITLINK__" localSheetId="2" hidden="1">{"fdsup://directions/FAT Viewer?action=UPDATE&amp;creator=factset&amp;DYN_ARGS=TRUE&amp;DOC_NAME=FAT:FQL_AUDITING_CLIENT_TEMPLATE.FAT&amp;display_string=Audit&amp;VAR:KEY=EXSTYJYFUR&amp;VAR:QUERY=RkZfRU5UUlBSX1ZBTF9FQklUREFfT1BFUihDQUwsTk9XKQ==&amp;WINDOW=FIRST_POPUP&amp;HEIGHT=450&amp;WIDTH=","450&amp;START_MAXIMIZED=FALSE&amp;VAR:CALENDAR=US&amp;VAR:SYMBOL=SONC&amp;VAR:INDEX=0"}</definedName>
    <definedName name="_92__FDSAUDITLINK__" localSheetId="4" hidden="1">{"fdsup://directions/FAT Viewer?action=UPDATE&amp;creator=factset&amp;DYN_ARGS=TRUE&amp;DOC_NAME=FAT:FQL_AUDITING_CLIENT_TEMPLATE.FAT&amp;display_string=Audit&amp;VAR:KEY=EXSTYJYFUR&amp;VAR:QUERY=RkZfRU5UUlBSX1ZBTF9FQklUREFfT1BFUihDQUwsTk9XKQ==&amp;WINDOW=FIRST_POPUP&amp;HEIGHT=450&amp;WIDTH=","450&amp;START_MAXIMIZED=FALSE&amp;VAR:CALENDAR=US&amp;VAR:SYMBOL=SONC&amp;VAR:INDEX=0"}</definedName>
    <definedName name="_92__FDSAUDITLINK__" localSheetId="3" hidden="1">{"fdsup://directions/FAT Viewer?action=UPDATE&amp;creator=factset&amp;DYN_ARGS=TRUE&amp;DOC_NAME=FAT:FQL_AUDITING_CLIENT_TEMPLATE.FAT&amp;display_string=Audit&amp;VAR:KEY=EXSTYJYFUR&amp;VAR:QUERY=RkZfRU5UUlBSX1ZBTF9FQklUREFfT1BFUihDQUwsTk9XKQ==&amp;WINDOW=FIRST_POPUP&amp;HEIGHT=450&amp;WIDTH=","450&amp;START_MAXIMIZED=FALSE&amp;VAR:CALENDAR=US&amp;VAR:SYMBOL=SONC&amp;VAR:INDEX=0"}</definedName>
    <definedName name="_92__FDSAUDITLINK__" localSheetId="1" hidden="1">{"fdsup://directions/FAT Viewer?action=UPDATE&amp;creator=factset&amp;DYN_ARGS=TRUE&amp;DOC_NAME=FAT:FQL_AUDITING_CLIENT_TEMPLATE.FAT&amp;display_string=Audit&amp;VAR:KEY=EXSTYJYFUR&amp;VAR:QUERY=RkZfRU5UUlBSX1ZBTF9FQklUREFfT1BFUihDQUwsTk9XKQ==&amp;WINDOW=FIRST_POPUP&amp;HEIGHT=450&amp;WIDTH=","450&amp;START_MAXIMIZED=FALSE&amp;VAR:CALENDAR=US&amp;VAR:SYMBOL=SONC&amp;VAR:INDEX=0"}</definedName>
    <definedName name="_92__FDSAUDITLINK__" localSheetId="0" hidden="1">{"fdsup://directions/FAT Viewer?action=UPDATE&amp;creator=factset&amp;DYN_ARGS=TRUE&amp;DOC_NAME=FAT:FQL_AUDITING_CLIENT_TEMPLATE.FAT&amp;display_string=Audit&amp;VAR:KEY=EXSTYJYFUR&amp;VAR:QUERY=RkZfRU5UUlBSX1ZBTF9FQklUREFfT1BFUihDQUwsTk9XKQ==&amp;WINDOW=FIRST_POPUP&amp;HEIGHT=450&amp;WIDTH=","450&amp;START_MAXIMIZED=FALSE&amp;VAR:CALENDAR=US&amp;VAR:SYMBOL=SONC&amp;VAR:INDEX=0"}</definedName>
    <definedName name="_92__FDSAUDITLINK__" hidden="1">{"fdsup://directions/FAT Viewer?action=UPDATE&amp;creator=factset&amp;DYN_ARGS=TRUE&amp;DOC_NAME=FAT:FQL_AUDITING_CLIENT_TEMPLATE.FAT&amp;display_string=Audit&amp;VAR:KEY=EXSTYJYFUR&amp;VAR:QUERY=RkZfRU5UUlBSX1ZBTF9FQklUREFfT1BFUihDQUwsTk9XKQ==&amp;WINDOW=FIRST_POPUP&amp;HEIGHT=450&amp;WIDTH=","450&amp;START_MAXIMIZED=FALSE&amp;VAR:CALENDAR=US&amp;VAR:SYMBOL=SONC&amp;VAR:INDEX=0"}</definedName>
    <definedName name="_92prm.OkresDo_12_1">"IV-2008"</definedName>
    <definedName name="_93__FDSAUDITLINK__" localSheetId="2" hidden="1">{"fdsup://directions/FAT Viewer?action=UPDATE&amp;creator=factset&amp;DYN_ARGS=TRUE&amp;DOC_NAME=FAT:FQL_AUDITING_CLIENT_TEMPLATE.FAT&amp;display_string=Audit&amp;VAR:KEY=DWHYRCFOHW&amp;VAR:QUERY=RkZfRU5UUlBSX1ZBTF9FQklUREFfT1BFUihBTk4sNDA1NDMp&amp;WINDOW=FIRST_POPUP&amp;HEIGHT=450&amp;WIDTH=","450&amp;START_MAXIMIZED=FALSE&amp;VAR:CALENDAR=US&amp;VAR:SYMBOL=BBRG&amp;VAR:INDEX=0"}</definedName>
    <definedName name="_93__FDSAUDITLINK__" localSheetId="4" hidden="1">{"fdsup://directions/FAT Viewer?action=UPDATE&amp;creator=factset&amp;DYN_ARGS=TRUE&amp;DOC_NAME=FAT:FQL_AUDITING_CLIENT_TEMPLATE.FAT&amp;display_string=Audit&amp;VAR:KEY=DWHYRCFOHW&amp;VAR:QUERY=RkZfRU5UUlBSX1ZBTF9FQklUREFfT1BFUihBTk4sNDA1NDMp&amp;WINDOW=FIRST_POPUP&amp;HEIGHT=450&amp;WIDTH=","450&amp;START_MAXIMIZED=FALSE&amp;VAR:CALENDAR=US&amp;VAR:SYMBOL=BBRG&amp;VAR:INDEX=0"}</definedName>
    <definedName name="_93__FDSAUDITLINK__" localSheetId="3" hidden="1">{"fdsup://directions/FAT Viewer?action=UPDATE&amp;creator=factset&amp;DYN_ARGS=TRUE&amp;DOC_NAME=FAT:FQL_AUDITING_CLIENT_TEMPLATE.FAT&amp;display_string=Audit&amp;VAR:KEY=DWHYRCFOHW&amp;VAR:QUERY=RkZfRU5UUlBSX1ZBTF9FQklUREFfT1BFUihBTk4sNDA1NDMp&amp;WINDOW=FIRST_POPUP&amp;HEIGHT=450&amp;WIDTH=","450&amp;START_MAXIMIZED=FALSE&amp;VAR:CALENDAR=US&amp;VAR:SYMBOL=BBRG&amp;VAR:INDEX=0"}</definedName>
    <definedName name="_93__FDSAUDITLINK__" localSheetId="1" hidden="1">{"fdsup://directions/FAT Viewer?action=UPDATE&amp;creator=factset&amp;DYN_ARGS=TRUE&amp;DOC_NAME=FAT:FQL_AUDITING_CLIENT_TEMPLATE.FAT&amp;display_string=Audit&amp;VAR:KEY=DWHYRCFOHW&amp;VAR:QUERY=RkZfRU5UUlBSX1ZBTF9FQklUREFfT1BFUihBTk4sNDA1NDMp&amp;WINDOW=FIRST_POPUP&amp;HEIGHT=450&amp;WIDTH=","450&amp;START_MAXIMIZED=FALSE&amp;VAR:CALENDAR=US&amp;VAR:SYMBOL=BBRG&amp;VAR:INDEX=0"}</definedName>
    <definedName name="_93__FDSAUDITLINK__" localSheetId="0" hidden="1">{"fdsup://directions/FAT Viewer?action=UPDATE&amp;creator=factset&amp;DYN_ARGS=TRUE&amp;DOC_NAME=FAT:FQL_AUDITING_CLIENT_TEMPLATE.FAT&amp;display_string=Audit&amp;VAR:KEY=DWHYRCFOHW&amp;VAR:QUERY=RkZfRU5UUlBSX1ZBTF9FQklUREFfT1BFUihBTk4sNDA1NDMp&amp;WINDOW=FIRST_POPUP&amp;HEIGHT=450&amp;WIDTH=","450&amp;START_MAXIMIZED=FALSE&amp;VAR:CALENDAR=US&amp;VAR:SYMBOL=BBRG&amp;VAR:INDEX=0"}</definedName>
    <definedName name="_93__FDSAUDITLINK__" hidden="1">{"fdsup://directions/FAT Viewer?action=UPDATE&amp;creator=factset&amp;DYN_ARGS=TRUE&amp;DOC_NAME=FAT:FQL_AUDITING_CLIENT_TEMPLATE.FAT&amp;display_string=Audit&amp;VAR:KEY=DWHYRCFOHW&amp;VAR:QUERY=RkZfRU5UUlBSX1ZBTF9FQklUREFfT1BFUihBTk4sNDA1NDMp&amp;WINDOW=FIRST_POPUP&amp;HEIGHT=450&amp;WIDTH=","450&amp;START_MAXIMIZED=FALSE&amp;VAR:CALENDAR=US&amp;VAR:SYMBOL=BBRG&amp;VAR:INDEX=0"}</definedName>
    <definedName name="_93prm.OkresDo_13_1">"IV-2008"</definedName>
    <definedName name="_94prm.OkresDo_2_1">"IV-2008"</definedName>
    <definedName name="_95__FDSAUDITLINK__" localSheetId="2" hidden="1">{"fdsup://directions/FAT Viewer?action=UPDATE&amp;creator=factset&amp;DYN_ARGS=TRUE&amp;DOC_NAME=FAT:FQL_AUDITING_CLIENT_TEMPLATE.FAT&amp;display_string=Audit&amp;VAR:KEY=AJUVSTQXSX&amp;VAR:QUERY=RkZfU0FMRVMoTFRNLDQwOTA4KQ==&amp;WINDOW=FIRST_POPUP&amp;HEIGHT=450&amp;WIDTH=450&amp;START_MAXIMIZED=","FALSE&amp;VAR:CALENDAR=US&amp;VAR:SYMBOL=SBUX&amp;VAR:INDEX=0"}</definedName>
    <definedName name="_95__FDSAUDITLINK__" localSheetId="4" hidden="1">{"fdsup://directions/FAT Viewer?action=UPDATE&amp;creator=factset&amp;DYN_ARGS=TRUE&amp;DOC_NAME=FAT:FQL_AUDITING_CLIENT_TEMPLATE.FAT&amp;display_string=Audit&amp;VAR:KEY=AJUVSTQXSX&amp;VAR:QUERY=RkZfU0FMRVMoTFRNLDQwOTA4KQ==&amp;WINDOW=FIRST_POPUP&amp;HEIGHT=450&amp;WIDTH=450&amp;START_MAXIMIZED=","FALSE&amp;VAR:CALENDAR=US&amp;VAR:SYMBOL=SBUX&amp;VAR:INDEX=0"}</definedName>
    <definedName name="_95__FDSAUDITLINK__" localSheetId="3" hidden="1">{"fdsup://directions/FAT Viewer?action=UPDATE&amp;creator=factset&amp;DYN_ARGS=TRUE&amp;DOC_NAME=FAT:FQL_AUDITING_CLIENT_TEMPLATE.FAT&amp;display_string=Audit&amp;VAR:KEY=AJUVSTQXSX&amp;VAR:QUERY=RkZfU0FMRVMoTFRNLDQwOTA4KQ==&amp;WINDOW=FIRST_POPUP&amp;HEIGHT=450&amp;WIDTH=450&amp;START_MAXIMIZED=","FALSE&amp;VAR:CALENDAR=US&amp;VAR:SYMBOL=SBUX&amp;VAR:INDEX=0"}</definedName>
    <definedName name="_95__FDSAUDITLINK__" localSheetId="1" hidden="1">{"fdsup://directions/FAT Viewer?action=UPDATE&amp;creator=factset&amp;DYN_ARGS=TRUE&amp;DOC_NAME=FAT:FQL_AUDITING_CLIENT_TEMPLATE.FAT&amp;display_string=Audit&amp;VAR:KEY=AJUVSTQXSX&amp;VAR:QUERY=RkZfU0FMRVMoTFRNLDQwOTA4KQ==&amp;WINDOW=FIRST_POPUP&amp;HEIGHT=450&amp;WIDTH=450&amp;START_MAXIMIZED=","FALSE&amp;VAR:CALENDAR=US&amp;VAR:SYMBOL=SBUX&amp;VAR:INDEX=0"}</definedName>
    <definedName name="_95__FDSAUDITLINK__" localSheetId="0" hidden="1">{"fdsup://directions/FAT Viewer?action=UPDATE&amp;creator=factset&amp;DYN_ARGS=TRUE&amp;DOC_NAME=FAT:FQL_AUDITING_CLIENT_TEMPLATE.FAT&amp;display_string=Audit&amp;VAR:KEY=AJUVSTQXSX&amp;VAR:QUERY=RkZfU0FMRVMoTFRNLDQwOTA4KQ==&amp;WINDOW=FIRST_POPUP&amp;HEIGHT=450&amp;WIDTH=450&amp;START_MAXIMIZED=","FALSE&amp;VAR:CALENDAR=US&amp;VAR:SYMBOL=SBUX&amp;VAR:INDEX=0"}</definedName>
    <definedName name="_95__FDSAUDITLINK__" hidden="1">{"fdsup://directions/FAT Viewer?action=UPDATE&amp;creator=factset&amp;DYN_ARGS=TRUE&amp;DOC_NAME=FAT:FQL_AUDITING_CLIENT_TEMPLATE.FAT&amp;display_string=Audit&amp;VAR:KEY=AJUVSTQXSX&amp;VAR:QUERY=RkZfU0FMRVMoTFRNLDQwOTA4KQ==&amp;WINDOW=FIRST_POPUP&amp;HEIGHT=450&amp;WIDTH=450&amp;START_MAXIMIZED=","FALSE&amp;VAR:CALENDAR=US&amp;VAR:SYMBOL=SBUX&amp;VAR:INDEX=0"}</definedName>
    <definedName name="_95prm.OkresDo_3_1">"IV-2008"</definedName>
    <definedName name="_96__FDSAUDITLINK__" localSheetId="2" hidden="1">{"fdsup://directions/FAT Viewer?action=UPDATE&amp;creator=factset&amp;DYN_ARGS=TRUE&amp;DOC_NAME=FAT:FQL_AUDITING_CLIENT_TEMPLATE.FAT&amp;display_string=Audit&amp;VAR:KEY=OHYDEZYTIN&amp;VAR:QUERY=RkZfRU5UUlBSX1ZBTF9FQklUREFfT1BFUihDQUwsTk9XKQ==&amp;WINDOW=FIRST_POPUP&amp;HEIGHT=450&amp;WIDTH=","450&amp;START_MAXIMIZED=FALSE&amp;VAR:CALENDAR=US&amp;VAR:SYMBOL=SBUX&amp;VAR:INDEX=0"}</definedName>
    <definedName name="_96__FDSAUDITLINK__" localSheetId="4" hidden="1">{"fdsup://directions/FAT Viewer?action=UPDATE&amp;creator=factset&amp;DYN_ARGS=TRUE&amp;DOC_NAME=FAT:FQL_AUDITING_CLIENT_TEMPLATE.FAT&amp;display_string=Audit&amp;VAR:KEY=OHYDEZYTIN&amp;VAR:QUERY=RkZfRU5UUlBSX1ZBTF9FQklUREFfT1BFUihDQUwsTk9XKQ==&amp;WINDOW=FIRST_POPUP&amp;HEIGHT=450&amp;WIDTH=","450&amp;START_MAXIMIZED=FALSE&amp;VAR:CALENDAR=US&amp;VAR:SYMBOL=SBUX&amp;VAR:INDEX=0"}</definedName>
    <definedName name="_96__FDSAUDITLINK__" localSheetId="3" hidden="1">{"fdsup://directions/FAT Viewer?action=UPDATE&amp;creator=factset&amp;DYN_ARGS=TRUE&amp;DOC_NAME=FAT:FQL_AUDITING_CLIENT_TEMPLATE.FAT&amp;display_string=Audit&amp;VAR:KEY=OHYDEZYTIN&amp;VAR:QUERY=RkZfRU5UUlBSX1ZBTF9FQklUREFfT1BFUihDQUwsTk9XKQ==&amp;WINDOW=FIRST_POPUP&amp;HEIGHT=450&amp;WIDTH=","450&amp;START_MAXIMIZED=FALSE&amp;VAR:CALENDAR=US&amp;VAR:SYMBOL=SBUX&amp;VAR:INDEX=0"}</definedName>
    <definedName name="_96__FDSAUDITLINK__" localSheetId="1" hidden="1">{"fdsup://directions/FAT Viewer?action=UPDATE&amp;creator=factset&amp;DYN_ARGS=TRUE&amp;DOC_NAME=FAT:FQL_AUDITING_CLIENT_TEMPLATE.FAT&amp;display_string=Audit&amp;VAR:KEY=OHYDEZYTIN&amp;VAR:QUERY=RkZfRU5UUlBSX1ZBTF9FQklUREFfT1BFUihDQUwsTk9XKQ==&amp;WINDOW=FIRST_POPUP&amp;HEIGHT=450&amp;WIDTH=","450&amp;START_MAXIMIZED=FALSE&amp;VAR:CALENDAR=US&amp;VAR:SYMBOL=SBUX&amp;VAR:INDEX=0"}</definedName>
    <definedName name="_96__FDSAUDITLINK__" localSheetId="0" hidden="1">{"fdsup://directions/FAT Viewer?action=UPDATE&amp;creator=factset&amp;DYN_ARGS=TRUE&amp;DOC_NAME=FAT:FQL_AUDITING_CLIENT_TEMPLATE.FAT&amp;display_string=Audit&amp;VAR:KEY=OHYDEZYTIN&amp;VAR:QUERY=RkZfRU5UUlBSX1ZBTF9FQklUREFfT1BFUihDQUwsTk9XKQ==&amp;WINDOW=FIRST_POPUP&amp;HEIGHT=450&amp;WIDTH=","450&amp;START_MAXIMIZED=FALSE&amp;VAR:CALENDAR=US&amp;VAR:SYMBOL=SBUX&amp;VAR:INDEX=0"}</definedName>
    <definedName name="_96__FDSAUDITLINK__" hidden="1">{"fdsup://directions/FAT Viewer?action=UPDATE&amp;creator=factset&amp;DYN_ARGS=TRUE&amp;DOC_NAME=FAT:FQL_AUDITING_CLIENT_TEMPLATE.FAT&amp;display_string=Audit&amp;VAR:KEY=OHYDEZYTIN&amp;VAR:QUERY=RkZfRU5UUlBSX1ZBTF9FQklUREFfT1BFUihDQUwsTk9XKQ==&amp;WINDOW=FIRST_POPUP&amp;HEIGHT=450&amp;WIDTH=","450&amp;START_MAXIMIZED=FALSE&amp;VAR:CALENDAR=US&amp;VAR:SYMBOL=SBUX&amp;VAR:INDEX=0"}</definedName>
    <definedName name="_96prm.OkresDo_5_1">"IV-2008"</definedName>
    <definedName name="_97__FDSAUDITLINK__" localSheetId="2" hidden="1">{"fdsup://Directions/FactSet Auditing Viewer?action=AUDIT_VALUE&amp;DB=129&amp;ID1=09180C10&amp;VALUEID=01001&amp;SDATE=2011&amp;PERIODTYPE=ANN_STD&amp;SCFT=3&amp;window=popup_no_bar&amp;width=385&amp;height=120&amp;START_MAXIMIZED=FALSE&amp;creator=factset&amp;display_string=Audit"}</definedName>
    <definedName name="_97__FDSAUDITLINK__" localSheetId="4" hidden="1">{"fdsup://Directions/FactSet Auditing Viewer?action=AUDIT_VALUE&amp;DB=129&amp;ID1=09180C10&amp;VALUEID=01001&amp;SDATE=2011&amp;PERIODTYPE=ANN_STD&amp;SCFT=3&amp;window=popup_no_bar&amp;width=385&amp;height=120&amp;START_MAXIMIZED=FALSE&amp;creator=factset&amp;display_string=Audit"}</definedName>
    <definedName name="_97__FDSAUDITLINK__" localSheetId="3" hidden="1">{"fdsup://Directions/FactSet Auditing Viewer?action=AUDIT_VALUE&amp;DB=129&amp;ID1=09180C10&amp;VALUEID=01001&amp;SDATE=2011&amp;PERIODTYPE=ANN_STD&amp;SCFT=3&amp;window=popup_no_bar&amp;width=385&amp;height=120&amp;START_MAXIMIZED=FALSE&amp;creator=factset&amp;display_string=Audit"}</definedName>
    <definedName name="_97__FDSAUDITLINK__" localSheetId="1" hidden="1">{"fdsup://Directions/FactSet Auditing Viewer?action=AUDIT_VALUE&amp;DB=129&amp;ID1=09180C10&amp;VALUEID=01001&amp;SDATE=2011&amp;PERIODTYPE=ANN_STD&amp;SCFT=3&amp;window=popup_no_bar&amp;width=385&amp;height=120&amp;START_MAXIMIZED=FALSE&amp;creator=factset&amp;display_string=Audit"}</definedName>
    <definedName name="_97__FDSAUDITLINK__" localSheetId="0" hidden="1">{"fdsup://Directions/FactSet Auditing Viewer?action=AUDIT_VALUE&amp;DB=129&amp;ID1=09180C10&amp;VALUEID=01001&amp;SDATE=2011&amp;PERIODTYPE=ANN_STD&amp;SCFT=3&amp;window=popup_no_bar&amp;width=385&amp;height=120&amp;START_MAXIMIZED=FALSE&amp;creator=factset&amp;display_string=Audit"}</definedName>
    <definedName name="_97__FDSAUDITLINK__" hidden="1">{"fdsup://Directions/FactSet Auditing Viewer?action=AUDIT_VALUE&amp;DB=129&amp;ID1=09180C10&amp;VALUEID=01001&amp;SDATE=2011&amp;PERIODTYPE=ANN_STD&amp;SCFT=3&amp;window=popup_no_bar&amp;width=385&amp;height=120&amp;START_MAXIMIZED=FALSE&amp;creator=factset&amp;display_string=Audit"}</definedName>
    <definedName name="_97prm.OkresDo_6_1">"IV-2008"</definedName>
    <definedName name="_98__FDSAUDITLINK__" localSheetId="2" hidden="1">{"fdsup://directions/FAT Viewer?action=UPDATE&amp;creator=factset&amp;DYN_ARGS=TRUE&amp;DOC_NAME=FAT:FQL_AUDITING_CLIENT_TEMPLATE.FAT&amp;display_string=Audit&amp;VAR:KEY=YLWBIJMBOB&amp;VAR:QUERY=RkZfRU5UUlBSX1ZBTF9FQklUREFfT1BFUihDQUwsTk9XKQ==&amp;WINDOW=FIRST_POPUP&amp;HEIGHT=450&amp;WIDTH=","450&amp;START_MAXIMIZED=FALSE&amp;VAR:CALENDAR=US&amp;VAR:SYMBOL=BJRI&amp;VAR:INDEX=0"}</definedName>
    <definedName name="_98__FDSAUDITLINK__" localSheetId="4" hidden="1">{"fdsup://directions/FAT Viewer?action=UPDATE&amp;creator=factset&amp;DYN_ARGS=TRUE&amp;DOC_NAME=FAT:FQL_AUDITING_CLIENT_TEMPLATE.FAT&amp;display_string=Audit&amp;VAR:KEY=YLWBIJMBOB&amp;VAR:QUERY=RkZfRU5UUlBSX1ZBTF9FQklUREFfT1BFUihDQUwsTk9XKQ==&amp;WINDOW=FIRST_POPUP&amp;HEIGHT=450&amp;WIDTH=","450&amp;START_MAXIMIZED=FALSE&amp;VAR:CALENDAR=US&amp;VAR:SYMBOL=BJRI&amp;VAR:INDEX=0"}</definedName>
    <definedName name="_98__FDSAUDITLINK__" localSheetId="3" hidden="1">{"fdsup://directions/FAT Viewer?action=UPDATE&amp;creator=factset&amp;DYN_ARGS=TRUE&amp;DOC_NAME=FAT:FQL_AUDITING_CLIENT_TEMPLATE.FAT&amp;display_string=Audit&amp;VAR:KEY=YLWBIJMBOB&amp;VAR:QUERY=RkZfRU5UUlBSX1ZBTF9FQklUREFfT1BFUihDQUwsTk9XKQ==&amp;WINDOW=FIRST_POPUP&amp;HEIGHT=450&amp;WIDTH=","450&amp;START_MAXIMIZED=FALSE&amp;VAR:CALENDAR=US&amp;VAR:SYMBOL=BJRI&amp;VAR:INDEX=0"}</definedName>
    <definedName name="_98__FDSAUDITLINK__" localSheetId="1" hidden="1">{"fdsup://directions/FAT Viewer?action=UPDATE&amp;creator=factset&amp;DYN_ARGS=TRUE&amp;DOC_NAME=FAT:FQL_AUDITING_CLIENT_TEMPLATE.FAT&amp;display_string=Audit&amp;VAR:KEY=YLWBIJMBOB&amp;VAR:QUERY=RkZfRU5UUlBSX1ZBTF9FQklUREFfT1BFUihDQUwsTk9XKQ==&amp;WINDOW=FIRST_POPUP&amp;HEIGHT=450&amp;WIDTH=","450&amp;START_MAXIMIZED=FALSE&amp;VAR:CALENDAR=US&amp;VAR:SYMBOL=BJRI&amp;VAR:INDEX=0"}</definedName>
    <definedName name="_98__FDSAUDITLINK__" localSheetId="0" hidden="1">{"fdsup://directions/FAT Viewer?action=UPDATE&amp;creator=factset&amp;DYN_ARGS=TRUE&amp;DOC_NAME=FAT:FQL_AUDITING_CLIENT_TEMPLATE.FAT&amp;display_string=Audit&amp;VAR:KEY=YLWBIJMBOB&amp;VAR:QUERY=RkZfRU5UUlBSX1ZBTF9FQklUREFfT1BFUihDQUwsTk9XKQ==&amp;WINDOW=FIRST_POPUP&amp;HEIGHT=450&amp;WIDTH=","450&amp;START_MAXIMIZED=FALSE&amp;VAR:CALENDAR=US&amp;VAR:SYMBOL=BJRI&amp;VAR:INDEX=0"}</definedName>
    <definedName name="_98__FDSAUDITLINK__" hidden="1">{"fdsup://directions/FAT Viewer?action=UPDATE&amp;creator=factset&amp;DYN_ARGS=TRUE&amp;DOC_NAME=FAT:FQL_AUDITING_CLIENT_TEMPLATE.FAT&amp;display_string=Audit&amp;VAR:KEY=YLWBIJMBOB&amp;VAR:QUERY=RkZfRU5UUlBSX1ZBTF9FQklUREFfT1BFUihDQUwsTk9XKQ==&amp;WINDOW=FIRST_POPUP&amp;HEIGHT=450&amp;WIDTH=","450&amp;START_MAXIMIZED=FALSE&amp;VAR:CALENDAR=US&amp;VAR:SYMBOL=BJRI&amp;VAR:INDEX=0"}</definedName>
    <definedName name="_98prm.OkresDo_7_1">"IV-2008"</definedName>
    <definedName name="_99__FDSAUDITLINK__" localSheetId="2" hidden="1">{"fdsup://directions/FAT Viewer?action=UPDATE&amp;creator=factset&amp;DYN_ARGS=TRUE&amp;DOC_NAME=FAT:FQL_AUDITING_CLIENT_TEMPLATE.FAT&amp;display_string=Audit&amp;VAR:KEY=VAVOPOFQLW&amp;VAR:QUERY=RkZfRU5UUlBSX1ZBTF9FQklUREFfT1BFUihBTk4sNDA1NDMp&amp;WINDOW=FIRST_POPUP&amp;HEIGHT=450&amp;WIDTH=","450&amp;START_MAXIMIZED=FALSE&amp;VAR:CALENDAR=US&amp;VAR:SYMBOL=BWLD&amp;VAR:INDEX=0"}</definedName>
    <definedName name="_99__FDSAUDITLINK__" localSheetId="4" hidden="1">{"fdsup://directions/FAT Viewer?action=UPDATE&amp;creator=factset&amp;DYN_ARGS=TRUE&amp;DOC_NAME=FAT:FQL_AUDITING_CLIENT_TEMPLATE.FAT&amp;display_string=Audit&amp;VAR:KEY=VAVOPOFQLW&amp;VAR:QUERY=RkZfRU5UUlBSX1ZBTF9FQklUREFfT1BFUihBTk4sNDA1NDMp&amp;WINDOW=FIRST_POPUP&amp;HEIGHT=450&amp;WIDTH=","450&amp;START_MAXIMIZED=FALSE&amp;VAR:CALENDAR=US&amp;VAR:SYMBOL=BWLD&amp;VAR:INDEX=0"}</definedName>
    <definedName name="_99__FDSAUDITLINK__" localSheetId="3" hidden="1">{"fdsup://directions/FAT Viewer?action=UPDATE&amp;creator=factset&amp;DYN_ARGS=TRUE&amp;DOC_NAME=FAT:FQL_AUDITING_CLIENT_TEMPLATE.FAT&amp;display_string=Audit&amp;VAR:KEY=VAVOPOFQLW&amp;VAR:QUERY=RkZfRU5UUlBSX1ZBTF9FQklUREFfT1BFUihBTk4sNDA1NDMp&amp;WINDOW=FIRST_POPUP&amp;HEIGHT=450&amp;WIDTH=","450&amp;START_MAXIMIZED=FALSE&amp;VAR:CALENDAR=US&amp;VAR:SYMBOL=BWLD&amp;VAR:INDEX=0"}</definedName>
    <definedName name="_99__FDSAUDITLINK__" localSheetId="1" hidden="1">{"fdsup://directions/FAT Viewer?action=UPDATE&amp;creator=factset&amp;DYN_ARGS=TRUE&amp;DOC_NAME=FAT:FQL_AUDITING_CLIENT_TEMPLATE.FAT&amp;display_string=Audit&amp;VAR:KEY=VAVOPOFQLW&amp;VAR:QUERY=RkZfRU5UUlBSX1ZBTF9FQklUREFfT1BFUihBTk4sNDA1NDMp&amp;WINDOW=FIRST_POPUP&amp;HEIGHT=450&amp;WIDTH=","450&amp;START_MAXIMIZED=FALSE&amp;VAR:CALENDAR=US&amp;VAR:SYMBOL=BWLD&amp;VAR:INDEX=0"}</definedName>
    <definedName name="_99__FDSAUDITLINK__" localSheetId="0" hidden="1">{"fdsup://directions/FAT Viewer?action=UPDATE&amp;creator=factset&amp;DYN_ARGS=TRUE&amp;DOC_NAME=FAT:FQL_AUDITING_CLIENT_TEMPLATE.FAT&amp;display_string=Audit&amp;VAR:KEY=VAVOPOFQLW&amp;VAR:QUERY=RkZfRU5UUlBSX1ZBTF9FQklUREFfT1BFUihBTk4sNDA1NDMp&amp;WINDOW=FIRST_POPUP&amp;HEIGHT=450&amp;WIDTH=","450&amp;START_MAXIMIZED=FALSE&amp;VAR:CALENDAR=US&amp;VAR:SYMBOL=BWLD&amp;VAR:INDEX=0"}</definedName>
    <definedName name="_99__FDSAUDITLINK__" hidden="1">{"fdsup://directions/FAT Viewer?action=UPDATE&amp;creator=factset&amp;DYN_ARGS=TRUE&amp;DOC_NAME=FAT:FQL_AUDITING_CLIENT_TEMPLATE.FAT&amp;display_string=Audit&amp;VAR:KEY=VAVOPOFQLW&amp;VAR:QUERY=RkZfRU5UUlBSX1ZBTF9FQklUREFfT1BFUihBTk4sNDA1NDMp&amp;WINDOW=FIRST_POPUP&amp;HEIGHT=450&amp;WIDTH=","450&amp;START_MAXIMIZED=FALSE&amp;VAR:CALENDAR=US&amp;VAR:SYMBOL=BWLD&amp;VAR:INDEX=0"}</definedName>
    <definedName name="_99prm.OkresDo_8_1">"IV-2008"</definedName>
    <definedName name="_9ktp.KtTyp_6_1">1</definedName>
    <definedName name="_a1" localSheetId="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1" localSheetId="4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1" localSheetId="3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1" localSheetId="1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1" localSheetId="0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1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2" localSheetId="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2" localSheetId="4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2" localSheetId="3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2" localSheetId="1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2" localSheetId="0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3" localSheetId="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3" localSheetId="4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3" localSheetId="3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3" localSheetId="1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3" localSheetId="0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3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4" localSheetId="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4" localSheetId="4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4" localSheetId="3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4" localSheetId="1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4" localSheetId="0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4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a1" localSheetId="2" hidden="1">{#N/A,#N/A,TRUE,"Old - New P&amp;L";#N/A,#N/A,TRUE,"EBIT MMO - Total";#N/A,#N/A,TRUE,"MMO NE, CEE, ASIA, CAR";#N/A,#N/A,TRUE,"MMO LAT, MEA, AFR";#N/A,#N/A,TRUE,"NP growth";#N/A,#N/A,TRUE,"ER impact"}</definedName>
    <definedName name="_aa1" localSheetId="4" hidden="1">{#N/A,#N/A,TRUE,"Old - New P&amp;L";#N/A,#N/A,TRUE,"EBIT MMO - Total";#N/A,#N/A,TRUE,"MMO NE, CEE, ASIA, CAR";#N/A,#N/A,TRUE,"MMO LAT, MEA, AFR";#N/A,#N/A,TRUE,"NP growth";#N/A,#N/A,TRUE,"ER impact"}</definedName>
    <definedName name="_aa1" localSheetId="3" hidden="1">{#N/A,#N/A,TRUE,"Old - New P&amp;L";#N/A,#N/A,TRUE,"EBIT MMO - Total";#N/A,#N/A,TRUE,"MMO NE, CEE, ASIA, CAR";#N/A,#N/A,TRUE,"MMO LAT, MEA, AFR";#N/A,#N/A,TRUE,"NP growth";#N/A,#N/A,TRUE,"ER impact"}</definedName>
    <definedName name="_aa1" localSheetId="1" hidden="1">{#N/A,#N/A,TRUE,"Old - New P&amp;L";#N/A,#N/A,TRUE,"EBIT MMO - Total";#N/A,#N/A,TRUE,"MMO NE, CEE, ASIA, CAR";#N/A,#N/A,TRUE,"MMO LAT, MEA, AFR";#N/A,#N/A,TRUE,"NP growth";#N/A,#N/A,TRUE,"ER impact"}</definedName>
    <definedName name="_aa1" localSheetId="0" hidden="1">{#N/A,#N/A,TRUE,"Old - New P&amp;L";#N/A,#N/A,TRUE,"EBIT MMO - Total";#N/A,#N/A,TRUE,"MMO NE, CEE, ASIA, CAR";#N/A,#N/A,TRUE,"MMO LAT, MEA, AFR";#N/A,#N/A,TRUE,"NP growth";#N/A,#N/A,TRUE,"ER impact"}</definedName>
    <definedName name="_aa1" hidden="1">{#N/A,#N/A,TRUE,"Old - New P&amp;L";#N/A,#N/A,TRUE,"EBIT MMO - Total";#N/A,#N/A,TRUE,"MMO NE, CEE, ASIA, CAR";#N/A,#N/A,TRUE,"MMO LAT, MEA, AFR";#N/A,#N/A,TRUE,"NP growth";#N/A,#N/A,TRUE,"ER impact"}</definedName>
    <definedName name="_aa2" localSheetId="2" hidden="1">{#N/A,#N/A,TRUE,"Old - New P&amp;L";#N/A,#N/A,TRUE,"EBIT MMO - Total";#N/A,#N/A,TRUE,"MMO NE, CEE, ASIA, CAR";#N/A,#N/A,TRUE,"MMO LAT, MEA, AFR";#N/A,#N/A,TRUE,"NP growth";#N/A,#N/A,TRUE,"ER impact"}</definedName>
    <definedName name="_aa2" localSheetId="4" hidden="1">{#N/A,#N/A,TRUE,"Old - New P&amp;L";#N/A,#N/A,TRUE,"EBIT MMO - Total";#N/A,#N/A,TRUE,"MMO NE, CEE, ASIA, CAR";#N/A,#N/A,TRUE,"MMO LAT, MEA, AFR";#N/A,#N/A,TRUE,"NP growth";#N/A,#N/A,TRUE,"ER impact"}</definedName>
    <definedName name="_aa2" localSheetId="3" hidden="1">{#N/A,#N/A,TRUE,"Old - New P&amp;L";#N/A,#N/A,TRUE,"EBIT MMO - Total";#N/A,#N/A,TRUE,"MMO NE, CEE, ASIA, CAR";#N/A,#N/A,TRUE,"MMO LAT, MEA, AFR";#N/A,#N/A,TRUE,"NP growth";#N/A,#N/A,TRUE,"ER impact"}</definedName>
    <definedName name="_aa2" localSheetId="1" hidden="1">{#N/A,#N/A,TRUE,"Old - New P&amp;L";#N/A,#N/A,TRUE,"EBIT MMO - Total";#N/A,#N/A,TRUE,"MMO NE, CEE, ASIA, CAR";#N/A,#N/A,TRUE,"MMO LAT, MEA, AFR";#N/A,#N/A,TRUE,"NP growth";#N/A,#N/A,TRUE,"ER impact"}</definedName>
    <definedName name="_aa2" localSheetId="0" hidden="1">{#N/A,#N/A,TRUE,"Old - New P&amp;L";#N/A,#N/A,TRUE,"EBIT MMO - Total";#N/A,#N/A,TRUE,"MMO NE, CEE, ASIA, CAR";#N/A,#N/A,TRUE,"MMO LAT, MEA, AFR";#N/A,#N/A,TRUE,"NP growth";#N/A,#N/A,TRUE,"ER impact"}</definedName>
    <definedName name="_aa2" hidden="1">{#N/A,#N/A,TRUE,"Old - New P&amp;L";#N/A,#N/A,TRUE,"EBIT MMO - Total";#N/A,#N/A,TRUE,"MMO NE, CEE, ASIA, CAR";#N/A,#N/A,TRUE,"MMO LAT, MEA, AFR";#N/A,#N/A,TRUE,"NP growth";#N/A,#N/A,TRUE,"ER impact"}</definedName>
    <definedName name="_ACHART_10" localSheetId="2" hidden="1">#REF!</definedName>
    <definedName name="_ACHART_10" localSheetId="4" hidden="1">#REF!</definedName>
    <definedName name="_ACHART_10" localSheetId="3" hidden="1">#REF!</definedName>
    <definedName name="_ACHART_10" localSheetId="1" hidden="1">#REF!</definedName>
    <definedName name="_ACHART_10" localSheetId="0" hidden="1">#REF!</definedName>
    <definedName name="_ACHART_10" hidden="1">#REF!</definedName>
    <definedName name="_ACHART_12" hidden="1">#REF!</definedName>
    <definedName name="_as1" localSheetId="2" hidden="1">{"FCB_ALL",#N/A,FALSE,"FCB"}</definedName>
    <definedName name="_as1" localSheetId="4" hidden="1">{"FCB_ALL",#N/A,FALSE,"FCB"}</definedName>
    <definedName name="_as1" localSheetId="3" hidden="1">{"FCB_ALL",#N/A,FALSE,"FCB"}</definedName>
    <definedName name="_as1" localSheetId="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2" hidden="1">{"FCB_ALL",#N/A,FALSE,"FCB"}</definedName>
    <definedName name="_AS2" localSheetId="4" hidden="1">{"FCB_ALL",#N/A,FALSE,"FCB"}</definedName>
    <definedName name="_AS2" localSheetId="3" hidden="1">{"FCB_ALL",#N/A,FALSE,"FCB"}</definedName>
    <definedName name="_AS2" localSheetId="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2" hidden="1">{"FCB_ALL",#N/A,FALSE,"FCB"}</definedName>
    <definedName name="_as3" localSheetId="4" hidden="1">{"FCB_ALL",#N/A,FALSE,"FCB"}</definedName>
    <definedName name="_as3" localSheetId="3" hidden="1">{"FCB_ALL",#N/A,FALSE,"FCB"}</definedName>
    <definedName name="_as3" localSheetId="1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2" hidden="1">{"FCB_ALL",#N/A,FALSE,"FCB"}</definedName>
    <definedName name="_AS4" localSheetId="4" hidden="1">{"FCB_ALL",#N/A,FALSE,"FCB"}</definedName>
    <definedName name="_AS4" localSheetId="3" hidden="1">{"FCB_ALL",#N/A,FALSE,"FCB"}</definedName>
    <definedName name="_AS4" localSheetId="1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2" hidden="1">{"FCB_ALL",#N/A,FALSE,"FCB"}</definedName>
    <definedName name="_as6" localSheetId="4" hidden="1">{"FCB_ALL",#N/A,FALSE,"FCB"}</definedName>
    <definedName name="_as6" localSheetId="3" hidden="1">{"FCB_ALL",#N/A,FALSE,"FCB"}</definedName>
    <definedName name="_as6" localSheetId="1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2" hidden="1">{"FCB_ALL",#N/A,FALSE,"FCB"}</definedName>
    <definedName name="_AS7" localSheetId="4" hidden="1">{"FCB_ALL",#N/A,FALSE,"FCB"}</definedName>
    <definedName name="_AS7" localSheetId="3" hidden="1">{"FCB_ALL",#N/A,FALSE,"FCB"}</definedName>
    <definedName name="_AS7" localSheetId="1" hidden="1">{"FCB_ALL",#N/A,FALSE,"FCB"}</definedName>
    <definedName name="_AS7" localSheetId="0" hidden="1">{"FCB_ALL",#N/A,FALSE,"FCB"}</definedName>
    <definedName name="_AS7" hidden="1">{"FCB_ALL",#N/A,FALSE,"FCB"}</definedName>
    <definedName name="_BBCHART_10" hidden="1">#REF!</definedName>
    <definedName name="_BCHART_10" localSheetId="2" hidden="1">#REF!</definedName>
    <definedName name="_BCHART_10" localSheetId="4" hidden="1">#REF!</definedName>
    <definedName name="_BCHART_10" localSheetId="3" hidden="1">#REF!</definedName>
    <definedName name="_BCHART_10" localSheetId="1" hidden="1">#REF!</definedName>
    <definedName name="_BCHART_10" localSheetId="0" hidden="1">#REF!</definedName>
    <definedName name="_BCHART_10" hidden="1">#REF!</definedName>
    <definedName name="_bdm._6DE9FD41CF0248559D918CB423239EC7" localSheetId="2" hidden="1">#REF!</definedName>
    <definedName name="_bdm._6DE9FD41CF0248559D918CB423239EC7" localSheetId="4" hidden="1">#REF!</definedName>
    <definedName name="_bdm._6DE9FD41CF0248559D918CB423239EC7" localSheetId="3" hidden="1">#REF!</definedName>
    <definedName name="_bdm._6DE9FD41CF0248559D918CB423239EC7" localSheetId="1" hidden="1">#REF!</definedName>
    <definedName name="_bdm._6DE9FD41CF0248559D918CB423239EC7" localSheetId="0" hidden="1">#REF!</definedName>
    <definedName name="_bdm._6DE9FD41CF0248559D918CB423239EC7" hidden="1">#REF!</definedName>
    <definedName name="_bdm.1CEE895BAA7B41D59F88EC619FDEF041.edm" hidden="1">#REF!</definedName>
    <definedName name="_bdm.6DA1776F93174874B4ED288565DD5EF0.edm" hidden="1">#REF!</definedName>
    <definedName name="_bdm.6DE9FD41CF0248559D918CB423239EC7.edm" hidden="1">#REF!</definedName>
    <definedName name="_bdm.744156CE2F6F484F91F1EC802C578DD9.edm" hidden="1">#REF!</definedName>
    <definedName name="_bdm.BA7DF401FF66448AB626C492D77D0998.edm" hidden="1">#REF!</definedName>
    <definedName name="_BQ4.1" hidden="1">#REF!</definedName>
    <definedName name="_CHART_10" localSheetId="2" hidden="1">#REF!</definedName>
    <definedName name="_CHART_10" localSheetId="4" hidden="1">#REF!</definedName>
    <definedName name="_CHART_10" localSheetId="3" hidden="1">#REF!</definedName>
    <definedName name="_CHART_10" localSheetId="1" hidden="1">#REF!</definedName>
    <definedName name="_CHART_10" localSheetId="0" hidden="1">#REF!</definedName>
    <definedName name="_CHART_10" hidden="1">#REF!</definedName>
    <definedName name="_DCHART_10" localSheetId="2" hidden="1">#REF!</definedName>
    <definedName name="_DCHART_10" localSheetId="4" hidden="1">#REF!</definedName>
    <definedName name="_DCHART_10" localSheetId="3" hidden="1">#REF!</definedName>
    <definedName name="_DCHART_10" localSheetId="1" hidden="1">#REF!</definedName>
    <definedName name="_DCHART_10" localSheetId="0" hidden="1">#REF!</definedName>
    <definedName name="_DCHART_10" hidden="1">#REF!</definedName>
    <definedName name="_DCHART_13" hidden="1">#REF!</definedName>
    <definedName name="_DDCHArt_10" hidden="1">#REF!</definedName>
    <definedName name="_Fill" hidden="1">#REF!</definedName>
    <definedName name="_Fill2" hidden="1">#REF!</definedName>
    <definedName name="_fy97" localSheetId="2" hidden="1">{#N/A,#N/A,FALSE,"FY97";#N/A,#N/A,FALSE,"FY98";#N/A,#N/A,FALSE,"FY99";#N/A,#N/A,FALSE,"FY00";#N/A,#N/A,FALSE,"FY01"}</definedName>
    <definedName name="_fy97" localSheetId="4" hidden="1">{#N/A,#N/A,FALSE,"FY97";#N/A,#N/A,FALSE,"FY98";#N/A,#N/A,FALSE,"FY99";#N/A,#N/A,FALSE,"FY00";#N/A,#N/A,FALSE,"FY01"}</definedName>
    <definedName name="_fy97" localSheetId="3" hidden="1">{#N/A,#N/A,FALSE,"FY97";#N/A,#N/A,FALSE,"FY98";#N/A,#N/A,FALSE,"FY99";#N/A,#N/A,FALSE,"FY00";#N/A,#N/A,FALSE,"FY01"}</definedName>
    <definedName name="_fy97" localSheetId="1" hidden="1">{#N/A,#N/A,FALSE,"FY97";#N/A,#N/A,FALSE,"FY98";#N/A,#N/A,FALSE,"FY99";#N/A,#N/A,FALSE,"FY00";#N/A,#N/A,FALSE,"FY01"}</definedName>
    <definedName name="_fy97" localSheetId="0" hidden="1">{#N/A,#N/A,FALSE,"FY97";#N/A,#N/A,FALSE,"FY98";#N/A,#N/A,FALSE,"FY99";#N/A,#N/A,FALSE,"FY00";#N/A,#N/A,FALSE,"FY01"}</definedName>
    <definedName name="_fy97" hidden="1">{#N/A,#N/A,FALSE,"FY97";#N/A,#N/A,FALSE,"FY98";#N/A,#N/A,FALSE,"FY99";#N/A,#N/A,FALSE,"FY00";#N/A,#N/A,FALSE,"FY01"}</definedName>
    <definedName name="_k" hidden="1">#REF!</definedName>
    <definedName name="_Key1" hidden="1">#REF!</definedName>
    <definedName name="_Key2" localSheetId="2" hidden="1">#REF!</definedName>
    <definedName name="_Key2" localSheetId="4" hidden="1">#REF!</definedName>
    <definedName name="_Key2" localSheetId="3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pippo" hidden="1">#REF!</definedName>
    <definedName name="_q3" localSheetId="2" hidden="1">#REF!</definedName>
    <definedName name="_q3" localSheetId="4" hidden="1">#REF!</definedName>
    <definedName name="_q3" localSheetId="3" hidden="1">#REF!</definedName>
    <definedName name="_q3" localSheetId="1" hidden="1">#REF!</definedName>
    <definedName name="_q3" localSheetId="0" hidden="1">#REF!</definedName>
    <definedName name="_q3" hidden="1">#REF!</definedName>
    <definedName name="_r" localSheetId="2" hidden="1">{#N/A,#N/A,FALSE,"F-01";#N/A,#N/A,FALSE,"F-01";#N/A,#N/A,FALSE,"F-01"}</definedName>
    <definedName name="_r" localSheetId="4" hidden="1">{#N/A,#N/A,FALSE,"F-01";#N/A,#N/A,FALSE,"F-01";#N/A,#N/A,FALSE,"F-01"}</definedName>
    <definedName name="_r" localSheetId="3" hidden="1">{#N/A,#N/A,FALSE,"F-01";#N/A,#N/A,FALSE,"F-01";#N/A,#N/A,FALSE,"F-01"}</definedName>
    <definedName name="_r" localSheetId="1" hidden="1">{#N/A,#N/A,FALSE,"F-01";#N/A,#N/A,FALSE,"F-01";#N/A,#N/A,FALSE,"F-01"}</definedName>
    <definedName name="_r" localSheetId="0" hidden="1">{#N/A,#N/A,FALSE,"F-01";#N/A,#N/A,FALSE,"F-01";#N/A,#N/A,FALSE,"F-01"}</definedName>
    <definedName name="_r" hidden="1">{#N/A,#N/A,FALSE,"F-01";#N/A,#N/A,FALSE,"F-01";#N/A,#N/A,FALSE,"F-01"}</definedName>
    <definedName name="_re2" localSheetId="2" hidden="1">{"NOPCAPEVA",#N/A,FALSE,"Nopat";"FCFCSTAR",#N/A,FALSE,"FCFVAL";"EVAVL",#N/A,FALSE,"EVAVAL";"LEASE",#N/A,FALSE,"OpLease"}</definedName>
    <definedName name="_re2" localSheetId="4" hidden="1">{"NOPCAPEVA",#N/A,FALSE,"Nopat";"FCFCSTAR",#N/A,FALSE,"FCFVAL";"EVAVL",#N/A,FALSE,"EVAVAL";"LEASE",#N/A,FALSE,"OpLease"}</definedName>
    <definedName name="_re2" localSheetId="3" hidden="1">{"NOPCAPEVA",#N/A,FALSE,"Nopat";"FCFCSTAR",#N/A,FALSE,"FCFVAL";"EVAVL",#N/A,FALSE,"EVAVAL";"LEASE",#N/A,FALSE,"OpLease"}</definedName>
    <definedName name="_re2" localSheetId="1" hidden="1">{"NOPCAPEVA",#N/A,FALSE,"Nopat";"FCFCSTAR",#N/A,FALSE,"FCFVAL";"EVAVL",#N/A,FALSE,"EVAVAL";"LEASE",#N/A,FALSE,"OpLease"}</definedName>
    <definedName name="_re2" localSheetId="0" hidden="1">{"NOPCAPEVA",#N/A,FALSE,"Nopat";"FCFCSTAR",#N/A,FALSE,"FCFVAL";"EVAVL",#N/A,FALSE,"EVAVAL";"LEASE",#N/A,FALSE,"OpLease"}</definedName>
    <definedName name="_re2" hidden="1">{"NOPCAPEVA",#N/A,FALSE,"Nopat";"FCFCSTAR",#N/A,FALSE,"FCFVAL";"EVAVL",#N/A,FALSE,"EVAVAL";"LEASE",#N/A,FALSE,"OpLease"}</definedName>
    <definedName name="_re3" localSheetId="2" hidden="1">{"NOPCAPEVA",#N/A,FALSE,"Nopat";"FCFCSTAR",#N/A,FALSE,"FCFVAL";"EVAVL",#N/A,FALSE,"EVAVAL";"LEASE",#N/A,FALSE,"OpLease"}</definedName>
    <definedName name="_re3" localSheetId="4" hidden="1">{"NOPCAPEVA",#N/A,FALSE,"Nopat";"FCFCSTAR",#N/A,FALSE,"FCFVAL";"EVAVL",#N/A,FALSE,"EVAVAL";"LEASE",#N/A,FALSE,"OpLease"}</definedName>
    <definedName name="_re3" localSheetId="3" hidden="1">{"NOPCAPEVA",#N/A,FALSE,"Nopat";"FCFCSTAR",#N/A,FALSE,"FCFVAL";"EVAVL",#N/A,FALSE,"EVAVAL";"LEASE",#N/A,FALSE,"OpLease"}</definedName>
    <definedName name="_re3" localSheetId="1" hidden="1">{"NOPCAPEVA",#N/A,FALSE,"Nopat";"FCFCSTAR",#N/A,FALSE,"FCFVAL";"EVAVL",#N/A,FALSE,"EVAVAL";"LEASE",#N/A,FALSE,"OpLease"}</definedName>
    <definedName name="_re3" localSheetId="0" hidden="1">{"NOPCAPEVA",#N/A,FALSE,"Nopat";"FCFCSTAR",#N/A,FALSE,"FCFVAL";"EVAVL",#N/A,FALSE,"EVAVAL";"LEASE",#N/A,FALSE,"OpLease"}</definedName>
    <definedName name="_re3" hidden="1">{"NOPCAPEVA",#N/A,FALSE,"Nopat";"FCFCSTAR",#N/A,FALSE,"FCFVAL";"EVAVL",#N/A,FALSE,"EVAVAL";"LEASE",#N/A,FALSE,"OpLease"}</definedName>
    <definedName name="_re4" localSheetId="2" hidden="1">{"NOPCAPEVA",#N/A,FALSE,"Nopat";"FCFCSTAR",#N/A,FALSE,"FCFVAL";"EVAVL",#N/A,FALSE,"EVAVAL";"LEASE",#N/A,FALSE,"OpLease"}</definedName>
    <definedName name="_re4" localSheetId="4" hidden="1">{"NOPCAPEVA",#N/A,FALSE,"Nopat";"FCFCSTAR",#N/A,FALSE,"FCFVAL";"EVAVL",#N/A,FALSE,"EVAVAL";"LEASE",#N/A,FALSE,"OpLease"}</definedName>
    <definedName name="_re4" localSheetId="3" hidden="1">{"NOPCAPEVA",#N/A,FALSE,"Nopat";"FCFCSTAR",#N/A,FALSE,"FCFVAL";"EVAVL",#N/A,FALSE,"EVAVAL";"LEASE",#N/A,FALSE,"OpLease"}</definedName>
    <definedName name="_re4" localSheetId="1" hidden="1">{"NOPCAPEVA",#N/A,FALSE,"Nopat";"FCFCSTAR",#N/A,FALSE,"FCFVAL";"EVAVL",#N/A,FALSE,"EVAVAL";"LEASE",#N/A,FALSE,"OpLease"}</definedName>
    <definedName name="_re4" localSheetId="0" hidden="1">{"NOPCAPEVA",#N/A,FALSE,"Nopat";"FCFCSTAR",#N/A,FALSE,"FCFVAL";"EVAVL",#N/A,FALSE,"EVAVAL";"LEASE",#N/A,FALSE,"OpLease"}</definedName>
    <definedName name="_re4" hidden="1">{"NOPCAPEVA",#N/A,FALSE,"Nopat";"FCFCSTAR",#N/A,FALSE,"FCFVAL";"EVAVL",#N/A,FALSE,"EVAVAL";"LEASE",#N/A,FALSE,"OpLease"}</definedName>
    <definedName name="_re5" localSheetId="2" hidden="1">{"NOPCAPEVA",#N/A,FALSE,"Nopat";"FCFCSTAR",#N/A,FALSE,"FCFVAL";"EVAVL",#N/A,FALSE,"EVAVAL";"LEASE",#N/A,FALSE,"OpLease"}</definedName>
    <definedName name="_re5" localSheetId="4" hidden="1">{"NOPCAPEVA",#N/A,FALSE,"Nopat";"FCFCSTAR",#N/A,FALSE,"FCFVAL";"EVAVL",#N/A,FALSE,"EVAVAL";"LEASE",#N/A,FALSE,"OpLease"}</definedName>
    <definedName name="_re5" localSheetId="3" hidden="1">{"NOPCAPEVA",#N/A,FALSE,"Nopat";"FCFCSTAR",#N/A,FALSE,"FCFVAL";"EVAVL",#N/A,FALSE,"EVAVAL";"LEASE",#N/A,FALSE,"OpLease"}</definedName>
    <definedName name="_re5" localSheetId="1" hidden="1">{"NOPCAPEVA",#N/A,FALSE,"Nopat";"FCFCSTAR",#N/A,FALSE,"FCFVAL";"EVAVL",#N/A,FALSE,"EVAVAL";"LEASE",#N/A,FALSE,"OpLease"}</definedName>
    <definedName name="_re5" localSheetId="0" hidden="1">{"NOPCAPEVA",#N/A,FALSE,"Nopat";"FCFCSTAR",#N/A,FALSE,"FCFVAL";"EVAVL",#N/A,FALSE,"EVAVAL";"LEASE",#N/A,FALSE,"OpLease"}</definedName>
    <definedName name="_re5" hidden="1">{"NOPCAPEVA",#N/A,FALSE,"Nopat";"FCFCSTAR",#N/A,FALSE,"FCFVAL";"EVAVL",#N/A,FALSE,"EVAVAL";"LEASE",#N/A,FALSE,"OpLease"}</definedName>
    <definedName name="_re6" localSheetId="2" hidden="1">{"NOPCAPEVA",#N/A,FALSE,"Nopat";"FCFCSTAR",#N/A,FALSE,"FCFVAL";"EVAVL",#N/A,FALSE,"EVAVAL";"LEASE",#N/A,FALSE,"OpLease"}</definedName>
    <definedName name="_re6" localSheetId="4" hidden="1">{"NOPCAPEVA",#N/A,FALSE,"Nopat";"FCFCSTAR",#N/A,FALSE,"FCFVAL";"EVAVL",#N/A,FALSE,"EVAVAL";"LEASE",#N/A,FALSE,"OpLease"}</definedName>
    <definedName name="_re6" localSheetId="3" hidden="1">{"NOPCAPEVA",#N/A,FALSE,"Nopat";"FCFCSTAR",#N/A,FALSE,"FCFVAL";"EVAVL",#N/A,FALSE,"EVAVAL";"LEASE",#N/A,FALSE,"OpLease"}</definedName>
    <definedName name="_re6" localSheetId="1" hidden="1">{"NOPCAPEVA",#N/A,FALSE,"Nopat";"FCFCSTAR",#N/A,FALSE,"FCFVAL";"EVAVL",#N/A,FALSE,"EVAVAL";"LEASE",#N/A,FALSE,"OpLease"}</definedName>
    <definedName name="_re6" localSheetId="0" hidden="1">{"NOPCAPEVA",#N/A,FALSE,"Nopat";"FCFCSTAR",#N/A,FALSE,"FCFVAL";"EVAVL",#N/A,FALSE,"EVAVAL";"LEASE",#N/A,FALSE,"OpLease"}</definedName>
    <definedName name="_re6" hidden="1">{"NOPCAPEVA",#N/A,FALSE,"Nopat";"FCFCSTAR",#N/A,FALSE,"FCFVAL";"EVAVL",#N/A,FALSE,"EVAVAL";"LEASE",#N/A,FALSE,"OpLease"}</definedName>
    <definedName name="_re7" localSheetId="2" hidden="1">{"NOPCAPEVA",#N/A,FALSE,"Nopat";"FCFCSTAR",#N/A,FALSE,"FCFVAL";"EVAVL",#N/A,FALSE,"EVAVAL";"LEASE",#N/A,FALSE,"OpLease"}</definedName>
    <definedName name="_re7" localSheetId="4" hidden="1">{"NOPCAPEVA",#N/A,FALSE,"Nopat";"FCFCSTAR",#N/A,FALSE,"FCFVAL";"EVAVL",#N/A,FALSE,"EVAVAL";"LEASE",#N/A,FALSE,"OpLease"}</definedName>
    <definedName name="_re7" localSheetId="3" hidden="1">{"NOPCAPEVA",#N/A,FALSE,"Nopat";"FCFCSTAR",#N/A,FALSE,"FCFVAL";"EVAVL",#N/A,FALSE,"EVAVAL";"LEASE",#N/A,FALSE,"OpLease"}</definedName>
    <definedName name="_re7" localSheetId="1" hidden="1">{"NOPCAPEVA",#N/A,FALSE,"Nopat";"FCFCSTAR",#N/A,FALSE,"FCFVAL";"EVAVL",#N/A,FALSE,"EVAVAL";"LEASE",#N/A,FALSE,"OpLease"}</definedName>
    <definedName name="_re7" localSheetId="0" hidden="1">{"NOPCAPEVA",#N/A,FALSE,"Nopat";"FCFCSTAR",#N/A,FALSE,"FCFVAL";"EVAVL",#N/A,FALSE,"EVAVAL";"LEASE",#N/A,FALSE,"OpLease"}</definedName>
    <definedName name="_re7" hidden="1">{"NOPCAPEVA",#N/A,FALSE,"Nopat";"FCFCSTAR",#N/A,FALSE,"FCFVAL";"EVAVL",#N/A,FALSE,"EVAVAL";"LEASE",#N/A,FALSE,"OpLease"}</definedName>
    <definedName name="_re8" localSheetId="2" hidden="1">{"NOPCAPEVA",#N/A,FALSE,"Nopat";"FCFCSTAR",#N/A,FALSE,"FCFVAL";"EVAVL",#N/A,FALSE,"EVAVAL";"LEASE",#N/A,FALSE,"OpLease"}</definedName>
    <definedName name="_re8" localSheetId="4" hidden="1">{"NOPCAPEVA",#N/A,FALSE,"Nopat";"FCFCSTAR",#N/A,FALSE,"FCFVAL";"EVAVL",#N/A,FALSE,"EVAVAL";"LEASE",#N/A,FALSE,"OpLease"}</definedName>
    <definedName name="_re8" localSheetId="3" hidden="1">{"NOPCAPEVA",#N/A,FALSE,"Nopat";"FCFCSTAR",#N/A,FALSE,"FCFVAL";"EVAVL",#N/A,FALSE,"EVAVAL";"LEASE",#N/A,FALSE,"OpLease"}</definedName>
    <definedName name="_re8" localSheetId="1" hidden="1">{"NOPCAPEVA",#N/A,FALSE,"Nopat";"FCFCSTAR",#N/A,FALSE,"FCFVAL";"EVAVL",#N/A,FALSE,"EVAVAL";"LEASE",#N/A,FALSE,"OpLease"}</definedName>
    <definedName name="_re8" localSheetId="0" hidden="1">{"NOPCAPEVA",#N/A,FALSE,"Nopat";"FCFCSTAR",#N/A,FALSE,"FCFVAL";"EVAVL",#N/A,FALSE,"EVAVAL";"LEASE",#N/A,FALSE,"OpLease"}</definedName>
    <definedName name="_re8" hidden="1">{"NOPCAPEVA",#N/A,FALSE,"Nopat";"FCFCSTAR",#N/A,FALSE,"FCFVAL";"EVAVL",#N/A,FALSE,"EVAVAL";"LEASE",#N/A,FALSE,"OpLease"}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BU2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SBU2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SBU2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SBU2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SBU2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SBU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Sort" hidden="1">#REF!</definedName>
    <definedName name="_Sort1" localSheetId="2" hidden="1">#REF!</definedName>
    <definedName name="_Sort1" localSheetId="4" hidden="1">#REF!</definedName>
    <definedName name="_Sort1" localSheetId="3" hidden="1">#REF!</definedName>
    <definedName name="_Sort1" localSheetId="1" hidden="1">#REF!</definedName>
    <definedName name="_Sort1" localSheetId="0" hidden="1">#REF!</definedName>
    <definedName name="_Sort1" hidden="1">#REF!</definedName>
    <definedName name="_Table1_In1" localSheetId="2" hidden="1">#REF!</definedName>
    <definedName name="_Table1_In1" localSheetId="4" hidden="1">#REF!</definedName>
    <definedName name="_Table1_In1" localSheetId="3" hidden="1">#REF!</definedName>
    <definedName name="_Table1_In1" localSheetId="1" hidden="1">#REF!</definedName>
    <definedName name="_Table1_In1" localSheetId="0" hidden="1">#REF!</definedName>
    <definedName name="_Table1_In1" hidden="1">#REF!</definedName>
    <definedName name="_Table1_Out" localSheetId="2" hidden="1">#REF!</definedName>
    <definedName name="_Table1_Out" localSheetId="4" hidden="1">#REF!</definedName>
    <definedName name="_Table1_Out" localSheetId="3" hidden="1">#REF!</definedName>
    <definedName name="_Table1_Out" localSheetId="1" hidden="1">#REF!</definedName>
    <definedName name="_Table1_Out" localSheetId="0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EST" hidden="1">#REF!</definedName>
    <definedName name="_VCHART_10" hidden="1">#REF!</definedName>
    <definedName name="_wrn1" localSheetId="2" hidden="1">{#N/A,#N/A,FALSE,"DCF";#N/A,#N/A,FALSE,"WACC";#N/A,#N/A,FALSE,"Sales_EBIT";#N/A,#N/A,FALSE,"Capex_Depreciation";#N/A,#N/A,FALSE,"WC";#N/A,#N/A,FALSE,"Interest";#N/A,#N/A,FALSE,"Assumptions"}</definedName>
    <definedName name="_wrn1" localSheetId="4" hidden="1">{#N/A,#N/A,FALSE,"DCF";#N/A,#N/A,FALSE,"WACC";#N/A,#N/A,FALSE,"Sales_EBIT";#N/A,#N/A,FALSE,"Capex_Depreciation";#N/A,#N/A,FALSE,"WC";#N/A,#N/A,FALSE,"Interest";#N/A,#N/A,FALSE,"Assumptions"}</definedName>
    <definedName name="_wrn1" localSheetId="3" hidden="1">{#N/A,#N/A,FALSE,"DCF";#N/A,#N/A,FALSE,"WACC";#N/A,#N/A,FALSE,"Sales_EBIT";#N/A,#N/A,FALSE,"Capex_Depreciation";#N/A,#N/A,FALSE,"WC";#N/A,#N/A,FALSE,"Interest";#N/A,#N/A,FALSE,"Assumptions"}</definedName>
    <definedName name="_wrn1" localSheetId="1" hidden="1">{#N/A,#N/A,FALSE,"DCF";#N/A,#N/A,FALSE,"WACC";#N/A,#N/A,FALSE,"Sales_EBIT";#N/A,#N/A,FALSE,"Capex_Depreciation";#N/A,#N/A,FALSE,"WC";#N/A,#N/A,FALSE,"Interest";#N/A,#N/A,FALSE,"Assumptions"}</definedName>
    <definedName name="_wrn1" localSheetId="0" hidden="1">{#N/A,#N/A,FALSE,"DCF";#N/A,#N/A,FALSE,"WACC";#N/A,#N/A,FALSE,"Sales_EBIT";#N/A,#N/A,FALSE,"Capex_Depreciation";#N/A,#N/A,FALSE,"WC";#N/A,#N/A,FALSE,"Interest";#N/A,#N/A,FALSE,"Assumptions"}</definedName>
    <definedName name="_wrn1" hidden="1">{#N/A,#N/A,FALSE,"DCF";#N/A,#N/A,FALSE,"WACC";#N/A,#N/A,FALSE,"Sales_EBIT";#N/A,#N/A,FALSE,"Capex_Depreciation";#N/A,#N/A,FALSE,"WC";#N/A,#N/A,FALSE,"Interest";#N/A,#N/A,FALSE,"Assumptions"}</definedName>
    <definedName name="_XCHART_10" localSheetId="2" hidden="1">#REF!</definedName>
    <definedName name="_XCHART_10" localSheetId="4" hidden="1">#REF!</definedName>
    <definedName name="_XCHART_10" localSheetId="3" hidden="1">#REF!</definedName>
    <definedName name="_XCHART_10" localSheetId="1" hidden="1">#REF!</definedName>
    <definedName name="_XCHART_10" localSheetId="0" hidden="1">#REF!</definedName>
    <definedName name="_XCHART_10" hidden="1">#REF!</definedName>
    <definedName name="_XCHART_11" localSheetId="2" hidden="1">#REF!</definedName>
    <definedName name="_XCHART_11" localSheetId="4" hidden="1">#REF!</definedName>
    <definedName name="_XCHART_11" localSheetId="3" hidden="1">#REF!</definedName>
    <definedName name="_XCHART_11" localSheetId="1" hidden="1">#REF!</definedName>
    <definedName name="_XCHART_11" localSheetId="0" hidden="1">#REF!</definedName>
    <definedName name="_XCHART_11" hidden="1">#REF!</definedName>
    <definedName name="_XCHART_3" hidden="1">#REF!</definedName>
    <definedName name="_XCHART10" localSheetId="2" hidden="1">#REF!</definedName>
    <definedName name="_XCHART10" localSheetId="4" hidden="1">#REF!</definedName>
    <definedName name="_XCHART10" localSheetId="3" hidden="1">#REF!</definedName>
    <definedName name="_XCHART10" localSheetId="1" hidden="1">#REF!</definedName>
    <definedName name="_XCHART10" localSheetId="0" hidden="1">#REF!</definedName>
    <definedName name="_XCHART10" hidden="1">#REF!</definedName>
    <definedName name="a">#REF!</definedName>
    <definedName name="à" localSheetId="2" hidden="1">{#N/A,#N/A,FALSE,"Aging Summary";#N/A,#N/A,FALSE,"Ratio Analysis";#N/A,#N/A,FALSE,"Test 120 Day Accts";#N/A,#N/A,FALSE,"Tickmarks"}</definedName>
    <definedName name="à" localSheetId="4" hidden="1">{#N/A,#N/A,FALSE,"Aging Summary";#N/A,#N/A,FALSE,"Ratio Analysis";#N/A,#N/A,FALSE,"Test 120 Day Accts";#N/A,#N/A,FALSE,"Tickmarks"}</definedName>
    <definedName name="à" localSheetId="3" hidden="1">{#N/A,#N/A,FALSE,"Aging Summary";#N/A,#N/A,FALSE,"Ratio Analysis";#N/A,#N/A,FALSE,"Test 120 Day Accts";#N/A,#N/A,FALSE,"Tickmarks"}</definedName>
    <definedName name="à" localSheetId="1" hidden="1">{#N/A,#N/A,FALSE,"Aging Summary";#N/A,#N/A,FALSE,"Ratio Analysis";#N/A,#N/A,FALSE,"Test 120 Day Accts";#N/A,#N/A,FALSE,"Tickmarks"}</definedName>
    <definedName name="à" localSheetId="0" hidden="1">{#N/A,#N/A,FALSE,"Aging Summary";#N/A,#N/A,FALSE,"Ratio Analysis";#N/A,#N/A,FALSE,"Test 120 Day Accts";#N/A,#N/A,FALSE,"Tickmarks"}</definedName>
    <definedName name="à" hidden="1">{#N/A,#N/A,FALSE,"Aging Summary";#N/A,#N/A,FALSE,"Ratio Analysis";#N/A,#N/A,FALSE,"Test 120 Day Accts";#N/A,#N/A,FALSE,"Tickmarks"}</definedName>
    <definedName name="a1a" localSheetId="2" hidden="1">{#N/A,#N/A,TRUE,"Old - New P&amp;L";#N/A,#N/A,TRUE,"EBIT MMO - Total";#N/A,#N/A,TRUE,"MMO NE, CEE, ASIA, CAR";#N/A,#N/A,TRUE,"MMO LAT, MEA, AFR";#N/A,#N/A,TRUE,"NP growth";#N/A,#N/A,TRUE,"ER impact"}</definedName>
    <definedName name="a1a" localSheetId="4" hidden="1">{#N/A,#N/A,TRUE,"Old - New P&amp;L";#N/A,#N/A,TRUE,"EBIT MMO - Total";#N/A,#N/A,TRUE,"MMO NE, CEE, ASIA, CAR";#N/A,#N/A,TRUE,"MMO LAT, MEA, AFR";#N/A,#N/A,TRUE,"NP growth";#N/A,#N/A,TRUE,"ER impact"}</definedName>
    <definedName name="a1a" localSheetId="3" hidden="1">{#N/A,#N/A,TRUE,"Old - New P&amp;L";#N/A,#N/A,TRUE,"EBIT MMO - Total";#N/A,#N/A,TRUE,"MMO NE, CEE, ASIA, CAR";#N/A,#N/A,TRUE,"MMO LAT, MEA, AFR";#N/A,#N/A,TRUE,"NP growth";#N/A,#N/A,TRUE,"ER impact"}</definedName>
    <definedName name="a1a" localSheetId="1" hidden="1">{#N/A,#N/A,TRUE,"Old - New P&amp;L";#N/A,#N/A,TRUE,"EBIT MMO - Total";#N/A,#N/A,TRUE,"MMO NE, CEE, ASIA, CAR";#N/A,#N/A,TRUE,"MMO LAT, MEA, AFR";#N/A,#N/A,TRUE,"NP growth";#N/A,#N/A,TRUE,"ER impact"}</definedName>
    <definedName name="a1a" localSheetId="0" hidden="1">{#N/A,#N/A,TRUE,"Old - New P&amp;L";#N/A,#N/A,TRUE,"EBIT MMO - Total";#N/A,#N/A,TRUE,"MMO NE, CEE, ASIA, CAR";#N/A,#N/A,TRUE,"MMO LAT, MEA, AFR";#N/A,#N/A,TRUE,"NP growth";#N/A,#N/A,TRUE,"ER impact"}</definedName>
    <definedName name="a1a" hidden="1">{#N/A,#N/A,TRUE,"Old - New P&amp;L";#N/A,#N/A,TRUE,"EBIT MMO - Total";#N/A,#N/A,TRUE,"MMO NE, CEE, ASIA, CAR";#N/A,#N/A,TRUE,"MMO LAT, MEA, AFR";#N/A,#N/A,TRUE,"NP growth";#N/A,#N/A,TRUE,"ER impact"}</definedName>
    <definedName name="aa">#REF!</definedName>
    <definedName name="aa1a" localSheetId="2" hidden="1">{#N/A,#N/A,TRUE,"Old - New P&amp;L";#N/A,#N/A,TRUE,"EBIT MMO - Total";#N/A,#N/A,TRUE,"MMO NE, CEE, ASIA, CAR";#N/A,#N/A,TRUE,"MMO LAT, MEA, AFR";#N/A,#N/A,TRUE,"NP growth";#N/A,#N/A,TRUE,"ER impact"}</definedName>
    <definedName name="aa1a" localSheetId="4" hidden="1">{#N/A,#N/A,TRUE,"Old - New P&amp;L";#N/A,#N/A,TRUE,"EBIT MMO - Total";#N/A,#N/A,TRUE,"MMO NE, CEE, ASIA, CAR";#N/A,#N/A,TRUE,"MMO LAT, MEA, AFR";#N/A,#N/A,TRUE,"NP growth";#N/A,#N/A,TRUE,"ER impact"}</definedName>
    <definedName name="aa1a" localSheetId="3" hidden="1">{#N/A,#N/A,TRUE,"Old - New P&amp;L";#N/A,#N/A,TRUE,"EBIT MMO - Total";#N/A,#N/A,TRUE,"MMO NE, CEE, ASIA, CAR";#N/A,#N/A,TRUE,"MMO LAT, MEA, AFR";#N/A,#N/A,TRUE,"NP growth";#N/A,#N/A,TRUE,"ER impact"}</definedName>
    <definedName name="aa1a" localSheetId="1" hidden="1">{#N/A,#N/A,TRUE,"Old - New P&amp;L";#N/A,#N/A,TRUE,"EBIT MMO - Total";#N/A,#N/A,TRUE,"MMO NE, CEE, ASIA, CAR";#N/A,#N/A,TRUE,"MMO LAT, MEA, AFR";#N/A,#N/A,TRUE,"NP growth";#N/A,#N/A,TRUE,"ER impact"}</definedName>
    <definedName name="aa1a" localSheetId="0" hidden="1">{#N/A,#N/A,TRUE,"Old - New P&amp;L";#N/A,#N/A,TRUE,"EBIT MMO - Total";#N/A,#N/A,TRUE,"MMO NE, CEE, ASIA, CAR";#N/A,#N/A,TRUE,"MMO LAT, MEA, AFR";#N/A,#N/A,TRUE,"NP growth";#N/A,#N/A,TRUE,"ER impact"}</definedName>
    <definedName name="aa1a" hidden="1">{#N/A,#N/A,TRUE,"Old - New P&amp;L";#N/A,#N/A,TRUE,"EBIT MMO - Total";#N/A,#N/A,TRUE,"MMO NE, CEE, ASIA, CAR";#N/A,#N/A,TRUE,"MMO LAT, MEA, AFR";#N/A,#N/A,TRUE,"NP growth";#N/A,#N/A,TRUE,"ER impact"}</definedName>
    <definedName name="aa2a" localSheetId="2" hidden="1">{#N/A,#N/A,TRUE,"Old - New P&amp;L";#N/A,#N/A,TRUE,"EBIT MMO - Total";#N/A,#N/A,TRUE,"MMO NE, CEE, ASIA, CAR";#N/A,#N/A,TRUE,"MMO LAT, MEA, AFR";#N/A,#N/A,TRUE,"NP growth";#N/A,#N/A,TRUE,"ER impact"}</definedName>
    <definedName name="aa2a" localSheetId="4" hidden="1">{#N/A,#N/A,TRUE,"Old - New P&amp;L";#N/A,#N/A,TRUE,"EBIT MMO - Total";#N/A,#N/A,TRUE,"MMO NE, CEE, ASIA, CAR";#N/A,#N/A,TRUE,"MMO LAT, MEA, AFR";#N/A,#N/A,TRUE,"NP growth";#N/A,#N/A,TRUE,"ER impact"}</definedName>
    <definedName name="aa2a" localSheetId="3" hidden="1">{#N/A,#N/A,TRUE,"Old - New P&amp;L";#N/A,#N/A,TRUE,"EBIT MMO - Total";#N/A,#N/A,TRUE,"MMO NE, CEE, ASIA, CAR";#N/A,#N/A,TRUE,"MMO LAT, MEA, AFR";#N/A,#N/A,TRUE,"NP growth";#N/A,#N/A,TRUE,"ER impact"}</definedName>
    <definedName name="aa2a" localSheetId="1" hidden="1">{#N/A,#N/A,TRUE,"Old - New P&amp;L";#N/A,#N/A,TRUE,"EBIT MMO - Total";#N/A,#N/A,TRUE,"MMO NE, CEE, ASIA, CAR";#N/A,#N/A,TRUE,"MMO LAT, MEA, AFR";#N/A,#N/A,TRUE,"NP growth";#N/A,#N/A,TRUE,"ER impact"}</definedName>
    <definedName name="aa2a" localSheetId="0" hidden="1">{#N/A,#N/A,TRUE,"Old - New P&amp;L";#N/A,#N/A,TRUE,"EBIT MMO - Total";#N/A,#N/A,TRUE,"MMO NE, CEE, ASIA, CAR";#N/A,#N/A,TRUE,"MMO LAT, MEA, AFR";#N/A,#N/A,TRUE,"NP growth";#N/A,#N/A,TRUE,"ER impact"}</definedName>
    <definedName name="aa2a" hidden="1">{#N/A,#N/A,TRUE,"Old - New P&amp;L";#N/A,#N/A,TRUE,"EBIT MMO - Total";#N/A,#N/A,TRUE,"MMO NE, CEE, ASIA, CAR";#N/A,#N/A,TRUE,"MMO LAT, MEA, AFR";#N/A,#N/A,TRUE,"NP growth";#N/A,#N/A,TRUE,"ER impact"}</definedName>
    <definedName name="AAA" localSheetId="2" hidden="1">{"uno",#N/A,FALSE,"Dist total";"COMENTARIO",#N/A,FALSE,"Ficha CODICE"}</definedName>
    <definedName name="AAA" localSheetId="4" hidden="1">{"uno",#N/A,FALSE,"Dist total";"COMENTARIO",#N/A,FALSE,"Ficha CODICE"}</definedName>
    <definedName name="AAA" localSheetId="3" hidden="1">{"uno",#N/A,FALSE,"Dist total";"COMENTARIO",#N/A,FALSE,"Ficha CODICE"}</definedName>
    <definedName name="AAA" localSheetId="1" hidden="1">{"uno",#N/A,FALSE,"Dist total";"COMENTARIO",#N/A,FALSE,"Ficha CODICE"}</definedName>
    <definedName name="AAA" localSheetId="0" hidden="1">{"uno",#N/A,FALSE,"Dist total";"COMENTARIO",#N/A,FALSE,"Ficha CODICE"}</definedName>
    <definedName name="AAA" hidden="1">{"uno",#N/A,FALSE,"Dist total";"COMENTARIO",#N/A,FALSE,"Ficha CODICE"}</definedName>
    <definedName name="AAA_DOCTOPS" hidden="1">"AAA_SET"</definedName>
    <definedName name="AAA_duser" hidden="1">"OFF"</definedName>
    <definedName name="aaaa" localSheetId="2" hidden="1">{"FCB_ALL",#N/A,FALSE,"FCB";"GREY_ALL",#N/A,FALSE,"GREY"}</definedName>
    <definedName name="aaaa" localSheetId="4" hidden="1">{"FCB_ALL",#N/A,FALSE,"FCB";"GREY_ALL",#N/A,FALSE,"GREY"}</definedName>
    <definedName name="aaaa" localSheetId="3" hidden="1">{"FCB_ALL",#N/A,FALSE,"FCB";"GREY_ALL",#N/A,FALSE,"GREY"}</definedName>
    <definedName name="aaaa" localSheetId="1" hidden="1">{"FCB_ALL",#N/A,FALSE,"FCB";"GREY_ALL",#N/A,FALSE,"GREY"}</definedName>
    <definedName name="aaaa" localSheetId="0" hidden="1">{"FCB_ALL",#N/A,FALSE,"FCB";"GREY_ALL",#N/A,FALSE,"GREY"}</definedName>
    <definedName name="aaaa" hidden="1">{"FCB_ALL",#N/A,FALSE,"FCB";"GREY_ALL",#N/A,FALSE,"GREY"}</definedName>
    <definedName name="AAAAA" localSheetId="2" hidden="1">{"ANAR",#N/A,FALSE,"Dist total";"MARGEN",#N/A,FALSE,"Dist total";"COMENTARIO",#N/A,FALSE,"Ficha CODICE";"CONSEJO",#N/A,FALSE,"Dist p0";"uno",#N/A,FALSE,"Dist total"}</definedName>
    <definedName name="AAAAA" localSheetId="4" hidden="1">{"ANAR",#N/A,FALSE,"Dist total";"MARGEN",#N/A,FALSE,"Dist total";"COMENTARIO",#N/A,FALSE,"Ficha CODICE";"CONSEJO",#N/A,FALSE,"Dist p0";"uno",#N/A,FALSE,"Dist total"}</definedName>
    <definedName name="AAAAA" localSheetId="3" hidden="1">{"ANAR",#N/A,FALSE,"Dist total";"MARGEN",#N/A,FALSE,"Dist total";"COMENTARIO",#N/A,FALSE,"Ficha CODICE";"CONSEJO",#N/A,FALSE,"Dist p0";"uno",#N/A,FALSE,"Dist total"}</definedName>
    <definedName name="AAAAA" localSheetId="1" hidden="1">{"ANAR",#N/A,FALSE,"Dist total";"MARGEN",#N/A,FALSE,"Dist total";"COMENTARIO",#N/A,FALSE,"Ficha CODICE";"CONSEJO",#N/A,FALSE,"Dist p0";"uno",#N/A,FALSE,"Dist total"}</definedName>
    <definedName name="AAAAA" localSheetId="0" hidden="1">{"ANAR",#N/A,FALSE,"Dist total";"MARGEN",#N/A,FALSE,"Dist total";"COMENTARIO",#N/A,FALSE,"Ficha CODICE";"CONSEJO",#N/A,FALSE,"Dist p0";"uno",#N/A,FALSE,"Dist total"}</definedName>
    <definedName name="AAAAA" hidden="1">{"ANAR",#N/A,FALSE,"Dist total";"MARGEN",#N/A,FALSE,"Dist total";"COMENTARIO",#N/A,FALSE,"Ficha CODICE";"CONSEJO",#N/A,FALSE,"Dist p0";"uno",#N/A,FALSE,"Dist total"}</definedName>
    <definedName name="aaaaaa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aaaaa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aaaaa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aaaaa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aaaaa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aaaaa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AAAAAA" localSheetId="2" hidden="1">{"ANAR",#N/A,FALSE,"Dist total";"MARGEN",#N/A,FALSE,"Dist total";"COMENTARIO",#N/A,FALSE,"Ficha CODICE";"CONSEJO",#N/A,FALSE,"Dist p0";"uno",#N/A,FALSE,"Dist total"}</definedName>
    <definedName name="AAAAAAA" localSheetId="4" hidden="1">{"ANAR",#N/A,FALSE,"Dist total";"MARGEN",#N/A,FALSE,"Dist total";"COMENTARIO",#N/A,FALSE,"Ficha CODICE";"CONSEJO",#N/A,FALSE,"Dist p0";"uno",#N/A,FALSE,"Dist total"}</definedName>
    <definedName name="AAAAAAA" localSheetId="3" hidden="1">{"ANAR",#N/A,FALSE,"Dist total";"MARGEN",#N/A,FALSE,"Dist total";"COMENTARIO",#N/A,FALSE,"Ficha CODICE";"CONSEJO",#N/A,FALSE,"Dist p0";"uno",#N/A,FALSE,"Dist total"}</definedName>
    <definedName name="AAAAAAA" localSheetId="1" hidden="1">{"ANAR",#N/A,FALSE,"Dist total";"MARGEN",#N/A,FALSE,"Dist total";"COMENTARIO",#N/A,FALSE,"Ficha CODICE";"CONSEJO",#N/A,FALSE,"Dist p0";"uno",#N/A,FALSE,"Dist total"}</definedName>
    <definedName name="AAAAAAA" localSheetId="0" hidden="1">{"ANAR",#N/A,FALSE,"Dist total";"MARGEN",#N/A,FALSE,"Dist total";"COMENTARIO",#N/A,FALSE,"Ficha CODICE";"CONSEJO",#N/A,FALSE,"Dist p0";"uno",#N/A,FALSE,"Dist total"}</definedName>
    <definedName name="AAAAAAA" hidden="1">{"ANAR",#N/A,FALSE,"Dist total";"MARGEN",#N/A,FALSE,"Dist total";"COMENTARIO",#N/A,FALSE,"Ficha CODICE";"CONSEJO",#N/A,FALSE,"Dist p0";"uno",#N/A,FALSE,"Dist total"}</definedName>
    <definedName name="AAAAAAAAA" localSheetId="2" hidden="1">{"CONSEJO",#N/A,FALSE,"Dist p0";"CONSEJO",#N/A,FALSE,"Ficha CODICE"}</definedName>
    <definedName name="AAAAAAAAA" localSheetId="4" hidden="1">{"CONSEJO",#N/A,FALSE,"Dist p0";"CONSEJO",#N/A,FALSE,"Ficha CODICE"}</definedName>
    <definedName name="AAAAAAAAA" localSheetId="3" hidden="1">{"CONSEJO",#N/A,FALSE,"Dist p0";"CONSEJO",#N/A,FALSE,"Ficha CODICE"}</definedName>
    <definedName name="AAAAAAAAA" localSheetId="1" hidden="1">{"CONSEJO",#N/A,FALSE,"Dist p0";"CONSEJO",#N/A,FALSE,"Ficha CODICE"}</definedName>
    <definedName name="AAAAAAAAA" localSheetId="0" hidden="1">{"CONSEJO",#N/A,FALSE,"Dist p0";"CONSEJO",#N/A,FALSE,"Ficha CODICE"}</definedName>
    <definedName name="AAAAAAAAA" hidden="1">{"CONSEJO",#N/A,FALSE,"Dist p0";"CONSEJO",#N/A,FALSE,"Ficha CODICE"}</definedName>
    <definedName name="aaaaaaaaaaaaaaaaa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aaaaaaaaaaaaa" localSheetId="4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aaaaaaaaaaaaa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aaaaaaaaaaaaa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aaaaaaaaaaaaa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aaaaa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d">#REF!</definedName>
    <definedName name="aads">#REF!</definedName>
    <definedName name="AB" localSheetId="2" hidden="1">{"CONSEJO",#N/A,FALSE,"Dist p0";"CONSEJO",#N/A,FALSE,"Ficha CODICE"}</definedName>
    <definedName name="AB" localSheetId="4" hidden="1">{"CONSEJO",#N/A,FALSE,"Dist p0";"CONSEJO",#N/A,FALSE,"Ficha CODICE"}</definedName>
    <definedName name="AB" localSheetId="3" hidden="1">{"CONSEJO",#N/A,FALSE,"Dist p0";"CONSEJO",#N/A,FALSE,"Ficha CODICE"}</definedName>
    <definedName name="AB" localSheetId="1" hidden="1">{"CONSEJO",#N/A,FALSE,"Dist p0";"CONSEJO",#N/A,FALSE,"Ficha CODICE"}</definedName>
    <definedName name="AB" localSheetId="0" hidden="1">{"CONSEJO",#N/A,FALSE,"Dist p0";"CONSEJO",#N/A,FALSE,"Ficha CODICE"}</definedName>
    <definedName name="AB" hidden="1">{"CONSEJO",#N/A,FALSE,"Dist p0";"CONSEJO",#N/A,FALSE,"Ficha CODICE"}</definedName>
    <definedName name="aba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a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a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a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a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a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b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b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b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b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b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b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c" localSheetId="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bc" localSheetId="4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bc" localSheetId="3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bc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bc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bc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c" localSheetId="2" hidden="1">{#N/A,#N/A,TRUE,"Pro Forma";#N/A,#N/A,TRUE,"PF_Bal";#N/A,#N/A,TRUE,"PF_INC";#N/A,#N/A,TRUE,"CBE";#N/A,#N/A,TRUE,"SWK"}</definedName>
    <definedName name="ac" localSheetId="4" hidden="1">{#N/A,#N/A,TRUE,"Pro Forma";#N/A,#N/A,TRUE,"PF_Bal";#N/A,#N/A,TRUE,"PF_INC";#N/A,#N/A,TRUE,"CBE";#N/A,#N/A,TRUE,"SWK"}</definedName>
    <definedName name="ac" localSheetId="3" hidden="1">{#N/A,#N/A,TRUE,"Pro Forma";#N/A,#N/A,TRUE,"PF_Bal";#N/A,#N/A,TRUE,"PF_INC";#N/A,#N/A,TRUE,"CBE";#N/A,#N/A,TRUE,"SWK"}</definedName>
    <definedName name="ac" localSheetId="1" hidden="1">{#N/A,#N/A,TRUE,"Pro Forma";#N/A,#N/A,TRUE,"PF_Bal";#N/A,#N/A,TRUE,"PF_INC";#N/A,#N/A,TRUE,"CBE";#N/A,#N/A,TRUE,"SWK"}</definedName>
    <definedName name="ac" localSheetId="0" hidden="1">{#N/A,#N/A,TRUE,"Pro Forma";#N/A,#N/A,TRUE,"PF_Bal";#N/A,#N/A,TRUE,"PF_INC";#N/A,#N/A,TRUE,"CBE";#N/A,#N/A,TRUE,"SWK"}</definedName>
    <definedName name="ac" hidden="1">{#N/A,#N/A,TRUE,"Pro Forma";#N/A,#N/A,TRUE,"PF_Bal";#N/A,#N/A,TRUE,"PF_INC";#N/A,#N/A,TRUE,"CBE";#N/A,#N/A,TRUE,"SWK"}</definedName>
    <definedName name="AccessDatabase" hidden="1">"M:\Internacional\Cierre septiembre 1999\Análisis varios\Holdings Data.mdb"</definedName>
    <definedName name="ACCOUNT_CHANGE" hidden="1">"ACCOUNT_CHANGE"</definedName>
    <definedName name="ACCOUNTS_PAY" hidden="1">"ACCOUNTS_PAY"</definedName>
    <definedName name="ACCRUED_EXP" hidden="1">"ACCRUED_EXP"</definedName>
    <definedName name="ACHART10" localSheetId="2" hidden="1">#REF!</definedName>
    <definedName name="ACHART10" localSheetId="4" hidden="1">#REF!</definedName>
    <definedName name="ACHART10" localSheetId="3" hidden="1">#REF!</definedName>
    <definedName name="ACHART10" localSheetId="1" hidden="1">#REF!</definedName>
    <definedName name="ACHART10" localSheetId="0" hidden="1">#REF!</definedName>
    <definedName name="ACHART10" hidden="1">#REF!</definedName>
    <definedName name="ACTYEAR">#REF!</definedName>
    <definedName name="ACwvu.STANDARD." localSheetId="2" hidden="1">#REF!</definedName>
    <definedName name="ACwvu.STANDARD." localSheetId="4" hidden="1">#REF!</definedName>
    <definedName name="ACwvu.STANDARD." localSheetId="3" hidden="1">#REF!</definedName>
    <definedName name="ACwvu.STANDARD." localSheetId="1" hidden="1">#REF!</definedName>
    <definedName name="ACwvu.STANDARD." localSheetId="0" hidden="1">#REF!</definedName>
    <definedName name="ACwvu.STANDARD." hidden="1">#REF!</definedName>
    <definedName name="ad" localSheetId="2" hidden="1">{#N/A,#N/A,TRUE,"Old - New P&amp;L";#N/A,#N/A,TRUE,"EBIT MMO - Total";#N/A,#N/A,TRUE,"MMO NE, CEE, ASIA, CAR";#N/A,#N/A,TRUE,"MMO LAT, MEA, AFR";#N/A,#N/A,TRUE,"NP growth";#N/A,#N/A,TRUE,"ER impact"}</definedName>
    <definedName name="ad" localSheetId="4" hidden="1">{#N/A,#N/A,TRUE,"Old - New P&amp;L";#N/A,#N/A,TRUE,"EBIT MMO - Total";#N/A,#N/A,TRUE,"MMO NE, CEE, ASIA, CAR";#N/A,#N/A,TRUE,"MMO LAT, MEA, AFR";#N/A,#N/A,TRUE,"NP growth";#N/A,#N/A,TRUE,"ER impact"}</definedName>
    <definedName name="ad" localSheetId="3" hidden="1">{#N/A,#N/A,TRUE,"Old - New P&amp;L";#N/A,#N/A,TRUE,"EBIT MMO - Total";#N/A,#N/A,TRUE,"MMO NE, CEE, ASIA, CAR";#N/A,#N/A,TRUE,"MMO LAT, MEA, AFR";#N/A,#N/A,TRUE,"NP growth";#N/A,#N/A,TRUE,"ER impact"}</definedName>
    <definedName name="ad" localSheetId="1" hidden="1">{#N/A,#N/A,TRUE,"Old - New P&amp;L";#N/A,#N/A,TRUE,"EBIT MMO - Total";#N/A,#N/A,TRUE,"MMO NE, CEE, ASIA, CAR";#N/A,#N/A,TRUE,"MMO LAT, MEA, AFR";#N/A,#N/A,TRUE,"NP growth";#N/A,#N/A,TRUE,"ER impact"}</definedName>
    <definedName name="ad" localSheetId="0" hidden="1">{#N/A,#N/A,TRUE,"Old - New P&amp;L";#N/A,#N/A,TRUE,"EBIT MMO - Total";#N/A,#N/A,TRUE,"MMO NE, CEE, ASIA, CAR";#N/A,#N/A,TRUE,"MMO LAT, MEA, AFR";#N/A,#N/A,TRUE,"NP growth";#N/A,#N/A,TRUE,"ER impact"}</definedName>
    <definedName name="ad" hidden="1">{#N/A,#N/A,TRUE,"Old - New P&amp;L";#N/A,#N/A,TRUE,"EBIT MMO - Total";#N/A,#N/A,TRUE,"MMO NE, CEE, ASIA, CAR";#N/A,#N/A,TRUE,"MMO LAT, MEA, AFR";#N/A,#N/A,TRUE,"NP growth";#N/A,#N/A,TRUE,"ER impact"}</definedName>
    <definedName name="ADD_PAID_IN" hidden="1">"ADD_PAID_IN"</definedName>
    <definedName name="addg" localSheetId="2" hidden="1">{#N/A,#N/A,FALSE,"CBE";#N/A,#N/A,FALSE,"SWK"}</definedName>
    <definedName name="addg" localSheetId="4" hidden="1">{#N/A,#N/A,FALSE,"CBE";#N/A,#N/A,FALSE,"SWK"}</definedName>
    <definedName name="addg" localSheetId="3" hidden="1">{#N/A,#N/A,FALSE,"CBE";#N/A,#N/A,FALSE,"SWK"}</definedName>
    <definedName name="addg" localSheetId="1" hidden="1">{#N/A,#N/A,FALSE,"CBE";#N/A,#N/A,FALSE,"SWK"}</definedName>
    <definedName name="addg" localSheetId="0" hidden="1">{#N/A,#N/A,FALSE,"CBE";#N/A,#N/A,FALSE,"SWK"}</definedName>
    <definedName name="addg" hidden="1">{#N/A,#N/A,FALSE,"CBE";#N/A,#N/A,FALSE,"SWK"}</definedName>
    <definedName name="af" localSheetId="2" hidden="1">{"AnnInc",#N/A,TRUE,"Inc";"QtrInc1",#N/A,TRUE,"Inc";"Balance",#N/A,TRUE,"Bal";"Cflow",#N/A,TRUE,"Cash"}</definedName>
    <definedName name="af" localSheetId="4" hidden="1">{"AnnInc",#N/A,TRUE,"Inc";"QtrInc1",#N/A,TRUE,"Inc";"Balance",#N/A,TRUE,"Bal";"Cflow",#N/A,TRUE,"Cash"}</definedName>
    <definedName name="af" localSheetId="3" hidden="1">{"AnnInc",#N/A,TRUE,"Inc";"QtrInc1",#N/A,TRUE,"Inc";"Balance",#N/A,TRUE,"Bal";"Cflow",#N/A,TRUE,"Cash"}</definedName>
    <definedName name="af" localSheetId="1" hidden="1">{"AnnInc",#N/A,TRUE,"Inc";"QtrInc1",#N/A,TRUE,"Inc";"Balance",#N/A,TRUE,"Bal";"Cflow",#N/A,TRUE,"Cash"}</definedName>
    <definedName name="af" localSheetId="0" hidden="1">{"AnnInc",#N/A,TRUE,"Inc";"QtrInc1",#N/A,TRUE,"Inc";"Balance",#N/A,TRUE,"Bal";"Cflow",#N/A,TRUE,"Cash"}</definedName>
    <definedName name="af" hidden="1">{"AnnInc",#N/A,TRUE,"Inc";"QtrInc1",#N/A,TRUE,"Inc";"Balance",#N/A,TRUE,"Bal";"Cflow",#N/A,TRUE,"Cash"}</definedName>
    <definedName name="afd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d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d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d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d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d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djkasof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djkasof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djkasof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djkasof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djkasof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djkasof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safsad" hidden="1">#REF!</definedName>
    <definedName name="agabri" localSheetId="2" hidden="1">#REF!</definedName>
    <definedName name="agabri" localSheetId="4" hidden="1">#REF!</definedName>
    <definedName name="agabri" localSheetId="3" hidden="1">#REF!</definedName>
    <definedName name="agabri" localSheetId="1" hidden="1">#REF!</definedName>
    <definedName name="agabri" localSheetId="0" hidden="1">#REF!</definedName>
    <definedName name="agabri" hidden="1">#REF!</definedName>
    <definedName name="ak">#REF!</definedName>
    <definedName name="alex">#REF!</definedName>
    <definedName name="AME_CBII" localSheetId="2" hidden="1">{#N/A,#N/A,TRUE,"Old - New P&amp;L";#N/A,#N/A,TRUE,"EBIT MMO - Total";#N/A,#N/A,TRUE,"MMO NE, CEE, ASIA, CAR";#N/A,#N/A,TRUE,"MMO LAT, MEA, AFR";#N/A,#N/A,TRUE,"NP growth";#N/A,#N/A,TRUE,"ER impact"}</definedName>
    <definedName name="AME_CBII" localSheetId="4" hidden="1">{#N/A,#N/A,TRUE,"Old - New P&amp;L";#N/A,#N/A,TRUE,"EBIT MMO - Total";#N/A,#N/A,TRUE,"MMO NE, CEE, ASIA, CAR";#N/A,#N/A,TRUE,"MMO LAT, MEA, AFR";#N/A,#N/A,TRUE,"NP growth";#N/A,#N/A,TRUE,"ER impact"}</definedName>
    <definedName name="AME_CBII" localSheetId="3" hidden="1">{#N/A,#N/A,TRUE,"Old - New P&amp;L";#N/A,#N/A,TRUE,"EBIT MMO - Total";#N/A,#N/A,TRUE,"MMO NE, CEE, ASIA, CAR";#N/A,#N/A,TRUE,"MMO LAT, MEA, AFR";#N/A,#N/A,TRUE,"NP growth";#N/A,#N/A,TRUE,"ER impact"}</definedName>
    <definedName name="AME_CBII" localSheetId="1" hidden="1">{#N/A,#N/A,TRUE,"Old - New P&amp;L";#N/A,#N/A,TRUE,"EBIT MMO - Total";#N/A,#N/A,TRUE,"MMO NE, CEE, ASIA, CAR";#N/A,#N/A,TRUE,"MMO LAT, MEA, AFR";#N/A,#N/A,TRUE,"NP growth";#N/A,#N/A,TRUE,"ER impact"}</definedName>
    <definedName name="AME_CBII" localSheetId="0" hidden="1">{#N/A,#N/A,TRUE,"Old - New P&amp;L";#N/A,#N/A,TRUE,"EBIT MMO - Total";#N/A,#N/A,TRUE,"MMO NE, CEE, ASIA, CAR";#N/A,#N/A,TRUE,"MMO LAT, MEA, AFR";#N/A,#N/A,TRUE,"NP growth";#N/A,#N/A,TRUE,"ER impact"}</definedName>
    <definedName name="AME_CBII" hidden="1">{#N/A,#N/A,TRUE,"Old - New P&amp;L";#N/A,#N/A,TRUE,"EBIT MMO - Total";#N/A,#N/A,TRUE,"MMO NE, CEE, ASIA, CAR";#N/A,#N/A,TRUE,"MMO LAT, MEA, AFR";#N/A,#N/A,TRUE,"NP growth";#N/A,#N/A,TRUE,"ER impact"}</definedName>
    <definedName name="AMORTIZATION" hidden="1">"AMORTIZATION"</definedName>
    <definedName name="anscount" hidden="1">1</definedName>
    <definedName name="AP_CBII" localSheetId="2" hidden="1">{#N/A,#N/A,TRUE,"Old - New P&amp;L";#N/A,#N/A,TRUE,"EBIT MMO - Total";#N/A,#N/A,TRUE,"MMO NE, CEE, ASIA, CAR";#N/A,#N/A,TRUE,"MMO LAT, MEA, AFR";#N/A,#N/A,TRUE,"NP growth";#N/A,#N/A,TRUE,"ER impact"}</definedName>
    <definedName name="AP_CBII" localSheetId="4" hidden="1">{#N/A,#N/A,TRUE,"Old - New P&amp;L";#N/A,#N/A,TRUE,"EBIT MMO - Total";#N/A,#N/A,TRUE,"MMO NE, CEE, ASIA, CAR";#N/A,#N/A,TRUE,"MMO LAT, MEA, AFR";#N/A,#N/A,TRUE,"NP growth";#N/A,#N/A,TRUE,"ER impact"}</definedName>
    <definedName name="AP_CBII" localSheetId="3" hidden="1">{#N/A,#N/A,TRUE,"Old - New P&amp;L";#N/A,#N/A,TRUE,"EBIT MMO - Total";#N/A,#N/A,TRUE,"MMO NE, CEE, ASIA, CAR";#N/A,#N/A,TRUE,"MMO LAT, MEA, AFR";#N/A,#N/A,TRUE,"NP growth";#N/A,#N/A,TRUE,"ER impact"}</definedName>
    <definedName name="AP_CBII" localSheetId="1" hidden="1">{#N/A,#N/A,TRUE,"Old - New P&amp;L";#N/A,#N/A,TRUE,"EBIT MMO - Total";#N/A,#N/A,TRUE,"MMO NE, CEE, ASIA, CAR";#N/A,#N/A,TRUE,"MMO LAT, MEA, AFR";#N/A,#N/A,TRUE,"NP growth";#N/A,#N/A,TRUE,"ER impact"}</definedName>
    <definedName name="AP_CBII" localSheetId="0" hidden="1">{#N/A,#N/A,TRUE,"Old - New P&amp;L";#N/A,#N/A,TRUE,"EBIT MMO - Total";#N/A,#N/A,TRUE,"MMO NE, CEE, ASIA, CAR";#N/A,#N/A,TRUE,"MMO LAT, MEA, AFR";#N/A,#N/A,TRUE,"NP growth";#N/A,#N/A,TRUE,"ER impact"}</definedName>
    <definedName name="AP_CBII" hidden="1">{#N/A,#N/A,TRUE,"Old - New P&amp;L";#N/A,#N/A,TRUE,"EBIT MMO - Total";#N/A,#N/A,TRUE,"MMO NE, CEE, ASIA, CAR";#N/A,#N/A,TRUE,"MMO LAT, MEA, AFR";#N/A,#N/A,TRUE,"NP growth";#N/A,#N/A,TRUE,"ER impact"}</definedName>
    <definedName name="Aplikacje_dezinwestycyjna">#REF!</definedName>
    <definedName name="appendix4" localSheetId="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ppendix4" localSheetId="4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ppendix4" localSheetId="3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ppendix4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ppendix4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ppendix4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s" localSheetId="2" hidden="1">{"comp1",#N/A,FALSE,"COMPS";"footnotes",#N/A,FALSE,"COMPS"}</definedName>
    <definedName name="as" localSheetId="4" hidden="1">{"comp1",#N/A,FALSE,"COMPS";"footnotes",#N/A,FALSE,"COMPS"}</definedName>
    <definedName name="as" localSheetId="3" hidden="1">{"comp1",#N/A,FALSE,"COMPS";"footnotes",#N/A,FALSE,"COMPS"}</definedName>
    <definedName name="as" localSheetId="1" hidden="1">{"comp1",#N/A,FALSE,"COMPS";"footnotes",#N/A,FALSE,"COMPS"}</definedName>
    <definedName name="as" localSheetId="0" hidden="1">{"comp1",#N/A,FALSE,"COMPS";"footnotes",#N/A,FALSE,"COMPS"}</definedName>
    <definedName name="as" hidden="1">{"comp1",#N/A,FALSE,"COMPS";"footnotes",#N/A,FALSE,"COMPS"}</definedName>
    <definedName name="AS2DocOpenMode" hidden="1">"AS2DocumentEdit"</definedName>
    <definedName name="AS2NamedRange" hidden="1">6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aw" localSheetId="2" hidden="1">{"FCB_ALL",#N/A,FALSE,"FCB"}</definedName>
    <definedName name="asdaw" localSheetId="4" hidden="1">{"FCB_ALL",#N/A,FALSE,"FCB"}</definedName>
    <definedName name="asdaw" localSheetId="3" hidden="1">{"FCB_ALL",#N/A,FALSE,"FCB"}</definedName>
    <definedName name="asdaw" localSheetId="1" hidden="1">{"FCB_ALL",#N/A,FALSE,"FCB"}</definedName>
    <definedName name="asdaw" localSheetId="0" hidden="1">{"FCB_ALL",#N/A,FALSE,"FCB"}</definedName>
    <definedName name="asdaw" hidden="1">{"FCB_ALL",#N/A,FALSE,"FCB"}</definedName>
    <definedName name="asdf" localSheetId="2" hidden="1">{#N/A,#N/A,FALSE,"Calc";#N/A,#N/A,FALSE,"Sensitivity";#N/A,#N/A,FALSE,"LT Earn.Dil.";#N/A,#N/A,FALSE,"Dil. AVP"}</definedName>
    <definedName name="asdf" localSheetId="4" hidden="1">{#N/A,#N/A,FALSE,"Calc";#N/A,#N/A,FALSE,"Sensitivity";#N/A,#N/A,FALSE,"LT Earn.Dil.";#N/A,#N/A,FALSE,"Dil. AVP"}</definedName>
    <definedName name="asdf" localSheetId="3" hidden="1">{#N/A,#N/A,FALSE,"Calc";#N/A,#N/A,FALSE,"Sensitivity";#N/A,#N/A,FALSE,"LT Earn.Dil.";#N/A,#N/A,FALSE,"Dil. AVP"}</definedName>
    <definedName name="asdf" localSheetId="1" hidden="1">{#N/A,#N/A,FALSE,"Calc";#N/A,#N/A,FALSE,"Sensitivity";#N/A,#N/A,FALSE,"LT Earn.Dil.";#N/A,#N/A,FALSE,"Dil. AVP"}</definedName>
    <definedName name="asdf" localSheetId="0" hidden="1">{#N/A,#N/A,FALSE,"Calc";#N/A,#N/A,FALSE,"Sensitivity";#N/A,#N/A,FALSE,"LT Earn.Dil.";#N/A,#N/A,FALSE,"Dil. AVP"}</definedName>
    <definedName name="asdf" hidden="1">{#N/A,#N/A,FALSE,"Calc";#N/A,#N/A,FALSE,"Sensitivity";#N/A,#N/A,FALSE,"LT Earn.Dil.";#N/A,#N/A,FALSE,"Dil. AVP"}</definedName>
    <definedName name="asdfa" localSheetId="2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asdfa" localSheetId="4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asdfa" localSheetId="3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asdfa" localSheetId="1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asdfa" localSheetId="0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asdfa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asdfsdafsa" localSheetId="2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asdfsdafsa" localSheetId="4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asdfsdafsa" localSheetId="3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asdfsdafsa" localSheetId="1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asdfsdafsa" localSheetId="0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asdfsdafsa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asfasfsadfsa" localSheetId="2" hidden="1">#REF!</definedName>
    <definedName name="asfasfsadfsa" localSheetId="4" hidden="1">#REF!</definedName>
    <definedName name="asfasfsadfsa" localSheetId="3" hidden="1">#REF!</definedName>
    <definedName name="asfasfsadfsa" localSheetId="1" hidden="1">#REF!</definedName>
    <definedName name="asfasfsadfsa" localSheetId="0" hidden="1">#REF!</definedName>
    <definedName name="asfasfsadfsa" hidden="1">#REF!</definedName>
    <definedName name="ASSET_TURNS" hidden="1">"ASSET_TURNS"</definedName>
    <definedName name="ATL_BTL_M">#REF!,#REF!,#REF!</definedName>
    <definedName name="Ausw.Entity">#REF!</definedName>
    <definedName name="Ausw.Jahr">#REF!</definedName>
    <definedName name="Ausw.LE">#REF!</definedName>
    <definedName name="Ausw.Monat">#REF!</definedName>
    <definedName name="az" localSheetId="2" hidden="1">{"away stand alones",#N/A,FALSE,"Target"}</definedName>
    <definedName name="az" localSheetId="4" hidden="1">{"away stand alones",#N/A,FALSE,"Target"}</definedName>
    <definedName name="az" localSheetId="3" hidden="1">{"away stand alones",#N/A,FALSE,"Target"}</definedName>
    <definedName name="az" localSheetId="1" hidden="1">{"away stand alones",#N/A,FALSE,"Target"}</definedName>
    <definedName name="az" localSheetId="0" hidden="1">{"away stand alones",#N/A,FALSE,"Target"}</definedName>
    <definedName name="az" hidden="1">{"away stand alones",#N/A,FALSE,"Target"}</definedName>
    <definedName name="b" localSheetId="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b" localSheetId="4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b" localSheetId="3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b" localSheetId="1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b" localSheetId="0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b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BalanceMethod" localSheetId="2" hidden="1">#REF!</definedName>
    <definedName name="BalanceMethod" localSheetId="4" hidden="1">#REF!</definedName>
    <definedName name="BalanceMethod" localSheetId="3" hidden="1">#REF!</definedName>
    <definedName name="BalanceMethod" localSheetId="1" hidden="1">#REF!</definedName>
    <definedName name="BalanceMethod" localSheetId="0" hidden="1">#REF!</definedName>
    <definedName name="BalanceMethod" hidden="1">#REF!</definedName>
    <definedName name="BASIC_EPS_EXCL" hidden="1">"BASIC_EPS_EXCL"</definedName>
    <definedName name="BASIC_EPS_INCL" hidden="1">"BASIC_EPS_INCL"</definedName>
    <definedName name="BASIC_NORMAL_EPS" hidden="1">"BASIC_NORMAL_EPS"</definedName>
    <definedName name="BASIC_WEIGHT" hidden="1">"BASIC_WEIGHT"</definedName>
    <definedName name="bb" localSheetId="2" hidden="1">{"CONSEJO",#N/A,FALSE,"Dist p0";"CONSEJO",#N/A,FALSE,"Ficha CODICE"}</definedName>
    <definedName name="bb" localSheetId="4" hidden="1">{"CONSEJO",#N/A,FALSE,"Dist p0";"CONSEJO",#N/A,FALSE,"Ficha CODICE"}</definedName>
    <definedName name="bb" localSheetId="3" hidden="1">{"CONSEJO",#N/A,FALSE,"Dist p0";"CONSEJO",#N/A,FALSE,"Ficha CODICE"}</definedName>
    <definedName name="bb" localSheetId="1" hidden="1">{"CONSEJO",#N/A,FALSE,"Dist p0";"CONSEJO",#N/A,FALSE,"Ficha CODICE"}</definedName>
    <definedName name="bb" localSheetId="0" hidden="1">{"CONSEJO",#N/A,FALSE,"Dist p0";"CONSEJO",#N/A,FALSE,"Ficha CODICE"}</definedName>
    <definedName name="bb" hidden="1">{"CONSEJO",#N/A,FALSE,"Dist p0";"CONSEJO",#N/A,FALSE,"Ficha CODICE"}</definedName>
    <definedName name="bbb" localSheetId="2" hidden="1">{"cebank",#N/A,FALSE,"P9498BAR";"spbank",#N/A,FALSE,"P9498BAR";"renfinbank",#N/A,FALSE,"P9498BAR";"indici",#N/A,FALSE,"P9498BAR"}</definedName>
    <definedName name="bbb" localSheetId="4" hidden="1">{"cebank",#N/A,FALSE,"P9498BAR";"spbank",#N/A,FALSE,"P9498BAR";"renfinbank",#N/A,FALSE,"P9498BAR";"indici",#N/A,FALSE,"P9498BAR"}</definedName>
    <definedName name="bbb" localSheetId="3" hidden="1">{"cebank",#N/A,FALSE,"P9498BAR";"spbank",#N/A,FALSE,"P9498BAR";"renfinbank",#N/A,FALSE,"P9498BAR";"indici",#N/A,FALSE,"P9498BAR"}</definedName>
    <definedName name="bbb" localSheetId="1" hidden="1">{"cebank",#N/A,FALSE,"P9498BAR";"spbank",#N/A,FALSE,"P9498BAR";"renfinbank",#N/A,FALSE,"P9498BAR";"indici",#N/A,FALSE,"P9498BAR"}</definedName>
    <definedName name="bbb" localSheetId="0" hidden="1">{"cebank",#N/A,FALSE,"P9498BAR";"spbank",#N/A,FALSE,"P9498BAR";"renfinbank",#N/A,FALSE,"P9498BAR";"indici",#N/A,FALSE,"P9498BAR"}</definedName>
    <definedName name="bbb" hidden="1">{"cebank",#N/A,FALSE,"P9498BAR";"spbank",#N/A,FALSE,"P9498BAR";"renfinbank",#N/A,FALSE,"P9498BAR";"indici",#N/A,FALSE,"P9498BAR"}</definedName>
    <definedName name="BBBBB" localSheetId="2" hidden="1">{"ANAR",#N/A,FALSE,"Dist total";"MARGEN",#N/A,FALSE,"Dist total";"COMENTARIO",#N/A,FALSE,"Ficha CODICE";"CONSEJO",#N/A,FALSE,"Dist p0";"uno",#N/A,FALSE,"Dist total"}</definedName>
    <definedName name="BBBBB" localSheetId="4" hidden="1">{"ANAR",#N/A,FALSE,"Dist total";"MARGEN",#N/A,FALSE,"Dist total";"COMENTARIO",#N/A,FALSE,"Ficha CODICE";"CONSEJO",#N/A,FALSE,"Dist p0";"uno",#N/A,FALSE,"Dist total"}</definedName>
    <definedName name="BBBBB" localSheetId="3" hidden="1">{"ANAR",#N/A,FALSE,"Dist total";"MARGEN",#N/A,FALSE,"Dist total";"COMENTARIO",#N/A,FALSE,"Ficha CODICE";"CONSEJO",#N/A,FALSE,"Dist p0";"uno",#N/A,FALSE,"Dist total"}</definedName>
    <definedName name="BBBBB" localSheetId="1" hidden="1">{"ANAR",#N/A,FALSE,"Dist total";"MARGEN",#N/A,FALSE,"Dist total";"COMENTARIO",#N/A,FALSE,"Ficha CODICE";"CONSEJO",#N/A,FALSE,"Dist p0";"uno",#N/A,FALSE,"Dist total"}</definedName>
    <definedName name="BBBBB" localSheetId="0" hidden="1">{"ANAR",#N/A,FALSE,"Dist total";"MARGEN",#N/A,FALSE,"Dist total";"COMENTARIO",#N/A,FALSE,"Ficha CODICE";"CONSEJO",#N/A,FALSE,"Dist p0";"uno",#N/A,FALSE,"Dist total"}</definedName>
    <definedName name="BBBBB" hidden="1">{"ANAR",#N/A,FALSE,"Dist total";"MARGEN",#N/A,FALSE,"Dist total";"COMENTARIO",#N/A,FALSE,"Ficha CODICE";"CONSEJO",#N/A,FALSE,"Dist p0";"uno",#N/A,FALSE,"Dist total"}</definedName>
    <definedName name="BBBBBBB" localSheetId="2" hidden="1">{"CONSEJO",#N/A,FALSE,"Dist p0";"CONSEJO",#N/A,FALSE,"Ficha CODICE"}</definedName>
    <definedName name="BBBBBBB" localSheetId="4" hidden="1">{"CONSEJO",#N/A,FALSE,"Dist p0";"CONSEJO",#N/A,FALSE,"Ficha CODICE"}</definedName>
    <definedName name="BBBBBBB" localSheetId="3" hidden="1">{"CONSEJO",#N/A,FALSE,"Dist p0";"CONSEJO",#N/A,FALSE,"Ficha CODICE"}</definedName>
    <definedName name="BBBBBBB" localSheetId="1" hidden="1">{"CONSEJO",#N/A,FALSE,"Dist p0";"CONSEJO",#N/A,FALSE,"Ficha CODICE"}</definedName>
    <definedName name="BBBBBBB" localSheetId="0" hidden="1">{"CONSEJO",#N/A,FALSE,"Dist p0";"CONSEJO",#N/A,FALSE,"Ficha CODICE"}</definedName>
    <definedName name="BBBBBBB" hidden="1">{"CONSEJO",#N/A,FALSE,"Dist p0";"CONSEJO",#N/A,FALSE,"Ficha CODICE"}</definedName>
    <definedName name="BBBBBBBB" localSheetId="2" hidden="1">{"uno",#N/A,FALSE,"Dist total";"COMENTARIO",#N/A,FALSE,"Ficha CODICE"}</definedName>
    <definedName name="BBBBBBBB" localSheetId="4" hidden="1">{"uno",#N/A,FALSE,"Dist total";"COMENTARIO",#N/A,FALSE,"Ficha CODICE"}</definedName>
    <definedName name="BBBBBBBB" localSheetId="3" hidden="1">{"uno",#N/A,FALSE,"Dist total";"COMENTARIO",#N/A,FALSE,"Ficha CODICE"}</definedName>
    <definedName name="BBBBBBBB" localSheetId="1" hidden="1">{"uno",#N/A,FALSE,"Dist total";"COMENTARIO",#N/A,FALSE,"Ficha CODICE"}</definedName>
    <definedName name="BBBBBBBB" localSheetId="0" hidden="1">{"uno",#N/A,FALSE,"Dist total";"COMENTARIO",#N/A,FALSE,"Ficha CODICE"}</definedName>
    <definedName name="BBBBBBBB" hidden="1">{"uno",#N/A,FALSE,"Dist total";"COMENTARIO",#N/A,FALSE,"Ficha CODICE"}</definedName>
    <definedName name="bccv" localSheetId="2" hidden="1">{"NOPCAPEVA",#N/A,FALSE,"Nopat";"FCFCSTAR",#N/A,FALSE,"FCFVAL";"EVAVL",#N/A,FALSE,"EVAVAL";"LEASE",#N/A,FALSE,"OpLease"}</definedName>
    <definedName name="bccv" localSheetId="4" hidden="1">{"NOPCAPEVA",#N/A,FALSE,"Nopat";"FCFCSTAR",#N/A,FALSE,"FCFVAL";"EVAVL",#N/A,FALSE,"EVAVAL";"LEASE",#N/A,FALSE,"OpLease"}</definedName>
    <definedName name="bccv" localSheetId="3" hidden="1">{"NOPCAPEVA",#N/A,FALSE,"Nopat";"FCFCSTAR",#N/A,FALSE,"FCFVAL";"EVAVL",#N/A,FALSE,"EVAVAL";"LEASE",#N/A,FALSE,"OpLease"}</definedName>
    <definedName name="bccv" localSheetId="1" hidden="1">{"NOPCAPEVA",#N/A,FALSE,"Nopat";"FCFCSTAR",#N/A,FALSE,"FCFVAL";"EVAVL",#N/A,FALSE,"EVAVAL";"LEASE",#N/A,FALSE,"OpLease"}</definedName>
    <definedName name="bccv" localSheetId="0" hidden="1">{"NOPCAPEVA",#N/A,FALSE,"Nopat";"FCFCSTAR",#N/A,FALSE,"FCFVAL";"EVAVL",#N/A,FALSE,"EVAVAL";"LEASE",#N/A,FALSE,"OpLease"}</definedName>
    <definedName name="bccv" hidden="1">{"NOPCAPEVA",#N/A,FALSE,"Nopat";"FCFCSTAR",#N/A,FALSE,"FCFVAL";"EVAVL",#N/A,FALSE,"EVAVAL";"LEASE",#N/A,FALSE,"OpLease"}</definedName>
    <definedName name="bcvxz" localSheetId="2" hidden="1">{"NOPCAPEVA",#N/A,FALSE,"Nopat";"FCFCSTAR",#N/A,FALSE,"FCFVAL";"EVAVL",#N/A,FALSE,"EVAVAL";"LEASE",#N/A,FALSE,"OpLease"}</definedName>
    <definedName name="bcvxz" localSheetId="4" hidden="1">{"NOPCAPEVA",#N/A,FALSE,"Nopat";"FCFCSTAR",#N/A,FALSE,"FCFVAL";"EVAVL",#N/A,FALSE,"EVAVAL";"LEASE",#N/A,FALSE,"OpLease"}</definedName>
    <definedName name="bcvxz" localSheetId="3" hidden="1">{"NOPCAPEVA",#N/A,FALSE,"Nopat";"FCFCSTAR",#N/A,FALSE,"FCFVAL";"EVAVL",#N/A,FALSE,"EVAVAL";"LEASE",#N/A,FALSE,"OpLease"}</definedName>
    <definedName name="bcvxz" localSheetId="1" hidden="1">{"NOPCAPEVA",#N/A,FALSE,"Nopat";"FCFCSTAR",#N/A,FALSE,"FCFVAL";"EVAVL",#N/A,FALSE,"EVAVAL";"LEASE",#N/A,FALSE,"OpLease"}</definedName>
    <definedName name="bcvxz" localSheetId="0" hidden="1">{"NOPCAPEVA",#N/A,FALSE,"Nopat";"FCFCSTAR",#N/A,FALSE,"FCFVAL";"EVAVL",#N/A,FALSE,"EVAVAL";"LEASE",#N/A,FALSE,"OpLease"}</definedName>
    <definedName name="bcvxz" hidden="1">{"NOPCAPEVA",#N/A,FALSE,"Nopat";"FCFCSTAR",#N/A,FALSE,"FCFVAL";"EVAVL",#N/A,FALSE,"EVAVAL";"LEASE",#N/A,FALSE,"OpLease"}</definedName>
    <definedName name="bcz" localSheetId="2" hidden="1">{"AnnInc",#N/A,TRUE,"Inc";"QtrInc1",#N/A,TRUE,"Inc";"Balance",#N/A,TRUE,"Bal";"Cflow",#N/A,TRUE,"Cash"}</definedName>
    <definedName name="bcz" localSheetId="4" hidden="1">{"AnnInc",#N/A,TRUE,"Inc";"QtrInc1",#N/A,TRUE,"Inc";"Balance",#N/A,TRUE,"Bal";"Cflow",#N/A,TRUE,"Cash"}</definedName>
    <definedName name="bcz" localSheetId="3" hidden="1">{"AnnInc",#N/A,TRUE,"Inc";"QtrInc1",#N/A,TRUE,"Inc";"Balance",#N/A,TRUE,"Bal";"Cflow",#N/A,TRUE,"Cash"}</definedName>
    <definedName name="bcz" localSheetId="1" hidden="1">{"AnnInc",#N/A,TRUE,"Inc";"QtrInc1",#N/A,TRUE,"Inc";"Balance",#N/A,TRUE,"Bal";"Cflow",#N/A,TRUE,"Cash"}</definedName>
    <definedName name="bcz" localSheetId="0" hidden="1">{"AnnInc",#N/A,TRUE,"Inc";"QtrInc1",#N/A,TRUE,"Inc";"Balance",#N/A,TRUE,"Bal";"Cflow",#N/A,TRUE,"Cash"}</definedName>
    <definedName name="bcz" hidden="1">{"AnnInc",#N/A,TRUE,"Inc";"QtrInc1",#N/A,TRUE,"Inc";"Balance",#N/A,TRUE,"Bal";"Cflow",#N/A,TRUE,"Cash"}</definedName>
    <definedName name="bd" localSheetId="2" hidden="1">{"NOPCAPEVA",#N/A,FALSE,"Nopat";"FCFCSTAR",#N/A,FALSE,"FCFVAL";"EVAVL",#N/A,FALSE,"EVAVAL";"LEASE",#N/A,FALSE,"OpLease"}</definedName>
    <definedName name="bd" localSheetId="4" hidden="1">{"NOPCAPEVA",#N/A,FALSE,"Nopat";"FCFCSTAR",#N/A,FALSE,"FCFVAL";"EVAVL",#N/A,FALSE,"EVAVAL";"LEASE",#N/A,FALSE,"OpLease"}</definedName>
    <definedName name="bd" localSheetId="3" hidden="1">{"NOPCAPEVA",#N/A,FALSE,"Nopat";"FCFCSTAR",#N/A,FALSE,"FCFVAL";"EVAVL",#N/A,FALSE,"EVAVAL";"LEASE",#N/A,FALSE,"OpLease"}</definedName>
    <definedName name="bd" localSheetId="1" hidden="1">{"NOPCAPEVA",#N/A,FALSE,"Nopat";"FCFCSTAR",#N/A,FALSE,"FCFVAL";"EVAVL",#N/A,FALSE,"EVAVAL";"LEASE",#N/A,FALSE,"OpLease"}</definedName>
    <definedName name="bd" localSheetId="0" hidden="1">{"NOPCAPEVA",#N/A,FALSE,"Nopat";"FCFCSTAR",#N/A,FALSE,"FCFVAL";"EVAVL",#N/A,FALSE,"EVAVAL";"LEASE",#N/A,FALSE,"OpLease"}</definedName>
    <definedName name="bd" hidden="1">{"NOPCAPEVA",#N/A,FALSE,"Nopat";"FCFCSTAR",#N/A,FALSE,"FCFVAL";"EVAVL",#N/A,FALSE,"EVAVAL";"LEASE",#N/A,FALSE,"OpLease"}</definedName>
    <definedName name="bdxc" localSheetId="2" hidden="1">{"NOPCAPEVA",#N/A,FALSE,"Nopat";"FCFCSTAR",#N/A,FALSE,"FCFVAL";"EVAVL",#N/A,FALSE,"EVAVAL";"LEASE",#N/A,FALSE,"OpLease"}</definedName>
    <definedName name="bdxc" localSheetId="4" hidden="1">{"NOPCAPEVA",#N/A,FALSE,"Nopat";"FCFCSTAR",#N/A,FALSE,"FCFVAL";"EVAVL",#N/A,FALSE,"EVAVAL";"LEASE",#N/A,FALSE,"OpLease"}</definedName>
    <definedName name="bdxc" localSheetId="3" hidden="1">{"NOPCAPEVA",#N/A,FALSE,"Nopat";"FCFCSTAR",#N/A,FALSE,"FCFVAL";"EVAVL",#N/A,FALSE,"EVAVAL";"LEASE",#N/A,FALSE,"OpLease"}</definedName>
    <definedName name="bdxc" localSheetId="1" hidden="1">{"NOPCAPEVA",#N/A,FALSE,"Nopat";"FCFCSTAR",#N/A,FALSE,"FCFVAL";"EVAVL",#N/A,FALSE,"EVAVAL";"LEASE",#N/A,FALSE,"OpLease"}</definedName>
    <definedName name="bdxc" localSheetId="0" hidden="1">{"NOPCAPEVA",#N/A,FALSE,"Nopat";"FCFCSTAR",#N/A,FALSE,"FCFVAL";"EVAVL",#N/A,FALSE,"EVAVAL";"LEASE",#N/A,FALSE,"OpLease"}</definedName>
    <definedName name="bdxc" hidden="1">{"NOPCAPEVA",#N/A,FALSE,"Nopat";"FCFCSTAR",#N/A,FALSE,"FCFVAL";"EVAVL",#N/A,FALSE,"EVAVAL";"LEASE",#N/A,FALSE,"OpLease"}</definedName>
    <definedName name="bfc" localSheetId="2" hidden="1">{"NOPCAPEVA",#N/A,FALSE,"Nopat";"FCFCSTAR",#N/A,FALSE,"FCFVAL";"EVAVL",#N/A,FALSE,"EVAVAL";"LEASE",#N/A,FALSE,"OpLease"}</definedName>
    <definedName name="bfc" localSheetId="4" hidden="1">{"NOPCAPEVA",#N/A,FALSE,"Nopat";"FCFCSTAR",#N/A,FALSE,"FCFVAL";"EVAVL",#N/A,FALSE,"EVAVAL";"LEASE",#N/A,FALSE,"OpLease"}</definedName>
    <definedName name="bfc" localSheetId="3" hidden="1">{"NOPCAPEVA",#N/A,FALSE,"Nopat";"FCFCSTAR",#N/A,FALSE,"FCFVAL";"EVAVL",#N/A,FALSE,"EVAVAL";"LEASE",#N/A,FALSE,"OpLease"}</definedName>
    <definedName name="bfc" localSheetId="1" hidden="1">{"NOPCAPEVA",#N/A,FALSE,"Nopat";"FCFCSTAR",#N/A,FALSE,"FCFVAL";"EVAVL",#N/A,FALSE,"EVAVAL";"LEASE",#N/A,FALSE,"OpLease"}</definedName>
    <definedName name="bfc" localSheetId="0" hidden="1">{"NOPCAPEVA",#N/A,FALSE,"Nopat";"FCFCSTAR",#N/A,FALSE,"FCFVAL";"EVAVL",#N/A,FALSE,"EVAVAL";"LEASE",#N/A,FALSE,"OpLease"}</definedName>
    <definedName name="bfc" hidden="1">{"NOPCAPEVA",#N/A,FALSE,"Nopat";"FCFCSTAR",#N/A,FALSE,"FCFVAL";"EVAVL",#N/A,FALSE,"EVAVAL";"LEASE",#N/A,FALSE,"OpLease"}</definedName>
    <definedName name="bfds" localSheetId="2" hidden="1">{"NOPCAPEVA",#N/A,FALSE,"Nopat";"FCFCSTAR",#N/A,FALSE,"FCFVAL";"EVAVL",#N/A,FALSE,"EVAVAL";"LEASE",#N/A,FALSE,"OpLease"}</definedName>
    <definedName name="bfds" localSheetId="4" hidden="1">{"NOPCAPEVA",#N/A,FALSE,"Nopat";"FCFCSTAR",#N/A,FALSE,"FCFVAL";"EVAVL",#N/A,FALSE,"EVAVAL";"LEASE",#N/A,FALSE,"OpLease"}</definedName>
    <definedName name="bfds" localSheetId="3" hidden="1">{"NOPCAPEVA",#N/A,FALSE,"Nopat";"FCFCSTAR",#N/A,FALSE,"FCFVAL";"EVAVL",#N/A,FALSE,"EVAVAL";"LEASE",#N/A,FALSE,"OpLease"}</definedName>
    <definedName name="bfds" localSheetId="1" hidden="1">{"NOPCAPEVA",#N/A,FALSE,"Nopat";"FCFCSTAR",#N/A,FALSE,"FCFVAL";"EVAVL",#N/A,FALSE,"EVAVAL";"LEASE",#N/A,FALSE,"OpLease"}</definedName>
    <definedName name="bfds" localSheetId="0" hidden="1">{"NOPCAPEVA",#N/A,FALSE,"Nopat";"FCFCSTAR",#N/A,FALSE,"FCFVAL";"EVAVL",#N/A,FALSE,"EVAVAL";"LEASE",#N/A,FALSE,"OpLease"}</definedName>
    <definedName name="bfds" hidden="1">{"NOPCAPEVA",#N/A,FALSE,"Nopat";"FCFCSTAR",#N/A,FALSE,"FCFVAL";"EVAVL",#N/A,FALSE,"EVAVAL";"LEASE",#N/A,FALSE,"OpLease"}</definedName>
    <definedName name="bfdz" localSheetId="2" hidden="1">{"NOPCAPEVA",#N/A,FALSE,"Nopat";"FCFCSTAR",#N/A,FALSE,"FCFVAL";"EVAVL",#N/A,FALSE,"EVAVAL";"LEASE",#N/A,FALSE,"OpLease"}</definedName>
    <definedName name="bfdz" localSheetId="4" hidden="1">{"NOPCAPEVA",#N/A,FALSE,"Nopat";"FCFCSTAR",#N/A,FALSE,"FCFVAL";"EVAVL",#N/A,FALSE,"EVAVAL";"LEASE",#N/A,FALSE,"OpLease"}</definedName>
    <definedName name="bfdz" localSheetId="3" hidden="1">{"NOPCAPEVA",#N/A,FALSE,"Nopat";"FCFCSTAR",#N/A,FALSE,"FCFVAL";"EVAVL",#N/A,FALSE,"EVAVAL";"LEASE",#N/A,FALSE,"OpLease"}</definedName>
    <definedName name="bfdz" localSheetId="1" hidden="1">{"NOPCAPEVA",#N/A,FALSE,"Nopat";"FCFCSTAR",#N/A,FALSE,"FCFVAL";"EVAVL",#N/A,FALSE,"EVAVAL";"LEASE",#N/A,FALSE,"OpLease"}</definedName>
    <definedName name="bfdz" localSheetId="0" hidden="1">{"NOPCAPEVA",#N/A,FALSE,"Nopat";"FCFCSTAR",#N/A,FALSE,"FCFVAL";"EVAVL",#N/A,FALSE,"EVAVAL";"LEASE",#N/A,FALSE,"OpLease"}</definedName>
    <definedName name="bfdz" hidden="1">{"NOPCAPEVA",#N/A,FALSE,"Nopat";"FCFCSTAR",#N/A,FALSE,"FCFVAL";"EVAVL",#N/A,FALSE,"EVAVAL";"LEASE",#N/A,FALSE,"OpLease"}</definedName>
    <definedName name="bfszd" localSheetId="2" hidden="1">{"NOPCAPEVA",#N/A,FALSE,"Nopat";"FCFCSTAR",#N/A,FALSE,"FCFVAL";"EVAVL",#N/A,FALSE,"EVAVAL";"LEASE",#N/A,FALSE,"OpLease"}</definedName>
    <definedName name="bfszd" localSheetId="4" hidden="1">{"NOPCAPEVA",#N/A,FALSE,"Nopat";"FCFCSTAR",#N/A,FALSE,"FCFVAL";"EVAVL",#N/A,FALSE,"EVAVAL";"LEASE",#N/A,FALSE,"OpLease"}</definedName>
    <definedName name="bfszd" localSheetId="3" hidden="1">{"NOPCAPEVA",#N/A,FALSE,"Nopat";"FCFCSTAR",#N/A,FALSE,"FCFVAL";"EVAVL",#N/A,FALSE,"EVAVAL";"LEASE",#N/A,FALSE,"OpLease"}</definedName>
    <definedName name="bfszd" localSheetId="1" hidden="1">{"NOPCAPEVA",#N/A,FALSE,"Nopat";"FCFCSTAR",#N/A,FALSE,"FCFVAL";"EVAVL",#N/A,FALSE,"EVAVAL";"LEASE",#N/A,FALSE,"OpLease"}</definedName>
    <definedName name="bfszd" localSheetId="0" hidden="1">{"NOPCAPEVA",#N/A,FALSE,"Nopat";"FCFCSTAR",#N/A,FALSE,"FCFVAL";"EVAVL",#N/A,FALSE,"EVAVAL";"LEASE",#N/A,FALSE,"OpLease"}</definedName>
    <definedName name="bfszd" hidden="1">{"NOPCAPEVA",#N/A,FALSE,"Nopat";"FCFCSTAR",#N/A,FALSE,"FCFVAL";"EVAVL",#N/A,FALSE,"EVAVAL";"LEASE",#N/A,FALSE,"OpLease"}</definedName>
    <definedName name="bfx" localSheetId="2" hidden="1">{"AnnInc",#N/A,TRUE,"Inc";"QtrInc1",#N/A,TRUE,"Inc";"Balance",#N/A,TRUE,"Bal";"Cflow",#N/A,TRUE,"Cash"}</definedName>
    <definedName name="bfx" localSheetId="4" hidden="1">{"AnnInc",#N/A,TRUE,"Inc";"QtrInc1",#N/A,TRUE,"Inc";"Balance",#N/A,TRUE,"Bal";"Cflow",#N/A,TRUE,"Cash"}</definedName>
    <definedName name="bfx" localSheetId="3" hidden="1">{"AnnInc",#N/A,TRUE,"Inc";"QtrInc1",#N/A,TRUE,"Inc";"Balance",#N/A,TRUE,"Bal";"Cflow",#N/A,TRUE,"Cash"}</definedName>
    <definedName name="bfx" localSheetId="1" hidden="1">{"AnnInc",#N/A,TRUE,"Inc";"QtrInc1",#N/A,TRUE,"Inc";"Balance",#N/A,TRUE,"Bal";"Cflow",#N/A,TRUE,"Cash"}</definedName>
    <definedName name="bfx" localSheetId="0" hidden="1">{"AnnInc",#N/A,TRUE,"Inc";"QtrInc1",#N/A,TRUE,"Inc";"Balance",#N/A,TRUE,"Bal";"Cflow",#N/A,TRUE,"Cash"}</definedName>
    <definedName name="bfx" hidden="1">{"AnnInc",#N/A,TRUE,"Inc";"QtrInc1",#N/A,TRUE,"Inc";"Balance",#N/A,TRUE,"Bal";"Cflow",#N/A,TRUE,"Cash"}</definedName>
    <definedName name="bfzx" localSheetId="2" hidden="1">{"AnnInc",#N/A,TRUE,"Inc";"QtrInc1",#N/A,TRUE,"Inc";"Balance",#N/A,TRUE,"Bal";"Cflow",#N/A,TRUE,"Cash"}</definedName>
    <definedName name="bfzx" localSheetId="4" hidden="1">{"AnnInc",#N/A,TRUE,"Inc";"QtrInc1",#N/A,TRUE,"Inc";"Balance",#N/A,TRUE,"Bal";"Cflow",#N/A,TRUE,"Cash"}</definedName>
    <definedName name="bfzx" localSheetId="3" hidden="1">{"AnnInc",#N/A,TRUE,"Inc";"QtrInc1",#N/A,TRUE,"Inc";"Balance",#N/A,TRUE,"Bal";"Cflow",#N/A,TRUE,"Cash"}</definedName>
    <definedName name="bfzx" localSheetId="1" hidden="1">{"AnnInc",#N/A,TRUE,"Inc";"QtrInc1",#N/A,TRUE,"Inc";"Balance",#N/A,TRUE,"Bal";"Cflow",#N/A,TRUE,"Cash"}</definedName>
    <definedName name="bfzx" localSheetId="0" hidden="1">{"AnnInc",#N/A,TRUE,"Inc";"QtrInc1",#N/A,TRUE,"Inc";"Balance",#N/A,TRUE,"Bal";"Cflow",#N/A,TRUE,"Cash"}</definedName>
    <definedName name="bfzx" hidden="1">{"AnnInc",#N/A,TRUE,"Inc";"QtrInc1",#N/A,TRUE,"Inc";"Balance",#N/A,TRUE,"Bal";"Cflow",#N/A,TRUE,"Cash"}</definedName>
    <definedName name="BG_Del" hidden="1">15</definedName>
    <definedName name="BG_Ins" hidden="1">4</definedName>
    <definedName name="BG_Mod" hidden="1">6</definedName>
    <definedName name="bi" localSheetId="2" hidden="1">{#N/A,#N/A,FALSE,"F-01";#N/A,#N/A,FALSE,"F-01";#N/A,#N/A,FALSE,"F-01"}</definedName>
    <definedName name="bi" localSheetId="4" hidden="1">{#N/A,#N/A,FALSE,"F-01";#N/A,#N/A,FALSE,"F-01";#N/A,#N/A,FALSE,"F-01"}</definedName>
    <definedName name="bi" localSheetId="3" hidden="1">{#N/A,#N/A,FALSE,"F-01";#N/A,#N/A,FALSE,"F-01";#N/A,#N/A,FALSE,"F-01"}</definedName>
    <definedName name="bi" localSheetId="1" hidden="1">{#N/A,#N/A,FALSE,"F-01";#N/A,#N/A,FALSE,"F-01";#N/A,#N/A,FALSE,"F-01"}</definedName>
    <definedName name="bi" localSheetId="0" hidden="1">{#N/A,#N/A,FALSE,"F-01";#N/A,#N/A,FALSE,"F-01";#N/A,#N/A,FALSE,"F-01"}</definedName>
    <definedName name="bi" hidden="1">{#N/A,#N/A,FALSE,"F-01";#N/A,#N/A,FALSE,"F-01";#N/A,#N/A,FALSE,"F-01"}</definedName>
    <definedName name="bil" localSheetId="2" hidden="1">{#N/A,#N/A,FALSE,"F-01";#N/A,#N/A,FALSE,"F-01";#N/A,#N/A,FALSE,"F-01"}</definedName>
    <definedName name="bil" localSheetId="4" hidden="1">{#N/A,#N/A,FALSE,"F-01";#N/A,#N/A,FALSE,"F-01";#N/A,#N/A,FALSE,"F-01"}</definedName>
    <definedName name="bil" localSheetId="3" hidden="1">{#N/A,#N/A,FALSE,"F-01";#N/A,#N/A,FALSE,"F-01";#N/A,#N/A,FALSE,"F-01"}</definedName>
    <definedName name="bil" localSheetId="1" hidden="1">{#N/A,#N/A,FALSE,"F-01";#N/A,#N/A,FALSE,"F-01";#N/A,#N/A,FALSE,"F-01"}</definedName>
    <definedName name="bil" localSheetId="0" hidden="1">{#N/A,#N/A,FALSE,"F-01";#N/A,#N/A,FALSE,"F-01";#N/A,#N/A,FALSE,"F-01"}</definedName>
    <definedName name="bil" hidden="1">{#N/A,#N/A,FALSE,"F-01";#N/A,#N/A,FALSE,"F-01";#N/A,#N/A,FALSE,"F-01"}</definedName>
    <definedName name="Bilans" localSheetId="2" hidden="1">{#N/A,#N/A,FALSE,"F-01";#N/A,#N/A,FALSE,"F-01";#N/A,#N/A,FALSE,"F-01"}</definedName>
    <definedName name="Bilans" localSheetId="4" hidden="1">{#N/A,#N/A,FALSE,"F-01";#N/A,#N/A,FALSE,"F-01";#N/A,#N/A,FALSE,"F-01"}</definedName>
    <definedName name="Bilans" localSheetId="3" hidden="1">{#N/A,#N/A,FALSE,"F-01";#N/A,#N/A,FALSE,"F-01";#N/A,#N/A,FALSE,"F-01"}</definedName>
    <definedName name="Bilans" localSheetId="1" hidden="1">{#N/A,#N/A,FALSE,"F-01";#N/A,#N/A,FALSE,"F-01";#N/A,#N/A,FALSE,"F-01"}</definedName>
    <definedName name="Bilans" localSheetId="0" hidden="1">{#N/A,#N/A,FALSE,"F-01";#N/A,#N/A,FALSE,"F-01";#N/A,#N/A,FALSE,"F-01"}</definedName>
    <definedName name="Bilans" hidden="1">{#N/A,#N/A,FALSE,"F-01";#N/A,#N/A,FALSE,"F-01";#N/A,#N/A,FALSE,"F-01"}</definedName>
    <definedName name="BILANS30.07.2002" localSheetId="2" hidden="1">{#N/A,#N/A,FALSE,"F-01";#N/A,#N/A,FALSE,"F-01";#N/A,#N/A,FALSE,"F-01"}</definedName>
    <definedName name="BILANS30.07.2002" localSheetId="4" hidden="1">{#N/A,#N/A,FALSE,"F-01";#N/A,#N/A,FALSE,"F-01";#N/A,#N/A,FALSE,"F-01"}</definedName>
    <definedName name="BILANS30.07.2002" localSheetId="3" hidden="1">{#N/A,#N/A,FALSE,"F-01";#N/A,#N/A,FALSE,"F-01";#N/A,#N/A,FALSE,"F-01"}</definedName>
    <definedName name="BILANS30.07.2002" localSheetId="1" hidden="1">{#N/A,#N/A,FALSE,"F-01";#N/A,#N/A,FALSE,"F-01";#N/A,#N/A,FALSE,"F-01"}</definedName>
    <definedName name="BILANS30.07.2002" localSheetId="0" hidden="1">{#N/A,#N/A,FALSE,"F-01";#N/A,#N/A,FALSE,"F-01";#N/A,#N/A,FALSE,"F-01"}</definedName>
    <definedName name="BILANS30.07.2002" hidden="1">{#N/A,#N/A,FALSE,"F-01";#N/A,#N/A,FALSE,"F-01";#N/A,#N/A,FALSE,"F-01"}</definedName>
    <definedName name="blank" localSheetId="2" hidden="1">#REF!</definedName>
    <definedName name="blank" localSheetId="4" hidden="1">#REF!</definedName>
    <definedName name="blank" localSheetId="3" hidden="1">#REF!</definedName>
    <definedName name="blank" localSheetId="1" hidden="1">#REF!</definedName>
    <definedName name="blank" localSheetId="0" hidden="1">#REF!</definedName>
    <definedName name="blank" hidden="1">#REF!</definedName>
    <definedName name="blank1" localSheetId="2" hidden="1">#REF!</definedName>
    <definedName name="blank1" localSheetId="4" hidden="1">#REF!</definedName>
    <definedName name="blank1" localSheetId="3" hidden="1">#REF!</definedName>
    <definedName name="blank1" localSheetId="1" hidden="1">#REF!</definedName>
    <definedName name="blank1" localSheetId="0" hidden="1">#REF!</definedName>
    <definedName name="blank1" hidden="1">#REF!</definedName>
    <definedName name="BLPB1" localSheetId="2" hidden="1">#REF!</definedName>
    <definedName name="BLPB1" localSheetId="4" hidden="1">#REF!</definedName>
    <definedName name="BLPB1" localSheetId="3" hidden="1">#REF!</definedName>
    <definedName name="BLPB1" localSheetId="1" hidden="1">#REF!</definedName>
    <definedName name="BLPB1" localSheetId="0" hidden="1">#REF!</definedName>
    <definedName name="BLPB1" hidden="1">#REF!</definedName>
    <definedName name="BLPH1" hidden="1">#REF!</definedName>
    <definedName name="BLPH10" hidden="1">#REF!</definedName>
    <definedName name="BLPH11" hidden="1">#REF!</definedName>
    <definedName name="BLPH2" localSheetId="2" hidden="1">#REF!</definedName>
    <definedName name="BLPH2" localSheetId="4" hidden="1">#REF!</definedName>
    <definedName name="BLPH2" localSheetId="3" hidden="1">#REF!</definedName>
    <definedName name="BLPH2" localSheetId="1" hidden="1">#REF!</definedName>
    <definedName name="BLPH2" localSheetId="0" hidden="1">#REF!</definedName>
    <definedName name="BLPH2" hidden="1">#REF!</definedName>
    <definedName name="BLPH3" localSheetId="2" hidden="1">#REF!</definedName>
    <definedName name="BLPH3" localSheetId="4" hidden="1">#REF!</definedName>
    <definedName name="BLPH3" localSheetId="3" hidden="1">#REF!</definedName>
    <definedName name="BLPH3" localSheetId="1" hidden="1">#REF!</definedName>
    <definedName name="BLPH3" localSheetId="0" hidden="1">#REF!</definedName>
    <definedName name="BLPH3" hidden="1">#REF!</definedName>
    <definedName name="BLPH4" localSheetId="2" hidden="1">#REF!</definedName>
    <definedName name="BLPH4" localSheetId="4" hidden="1">#REF!</definedName>
    <definedName name="BLPH4" localSheetId="3" hidden="1">#REF!</definedName>
    <definedName name="BLPH4" localSheetId="1" hidden="1">#REF!</definedName>
    <definedName name="BLPH4" localSheetId="0" hidden="1">#REF!</definedName>
    <definedName name="BLPH4" hidden="1">#REF!</definedName>
    <definedName name="BLPH5" localSheetId="2" hidden="1">#REF!</definedName>
    <definedName name="BLPH5" localSheetId="4" hidden="1">#REF!</definedName>
    <definedName name="BLPH5" localSheetId="3" hidden="1">#REF!</definedName>
    <definedName name="BLPH5" localSheetId="1" hidden="1">#REF!</definedName>
    <definedName name="BLPH5" localSheetId="0" hidden="1">#REF!</definedName>
    <definedName name="BLPH5" hidden="1">#REF!</definedName>
    <definedName name="BLPH6" localSheetId="2" hidden="1">#REF!</definedName>
    <definedName name="BLPH6" localSheetId="4" hidden="1">#REF!</definedName>
    <definedName name="BLPH6" localSheetId="3" hidden="1">#REF!</definedName>
    <definedName name="BLPH6" localSheetId="1" hidden="1">#REF!</definedName>
    <definedName name="BLPH6" localSheetId="0" hidden="1">#REF!</definedName>
    <definedName name="BLPH6" hidden="1">#REF!</definedName>
    <definedName name="BLPH7" localSheetId="2" hidden="1">#REF!</definedName>
    <definedName name="BLPH7" localSheetId="4" hidden="1">#REF!</definedName>
    <definedName name="BLPH7" localSheetId="3" hidden="1">#REF!</definedName>
    <definedName name="BLPH7" localSheetId="1" hidden="1">#REF!</definedName>
    <definedName name="BLPH7" localSheetId="0" hidden="1">#REF!</definedName>
    <definedName name="BLPH7" hidden="1">#REF!</definedName>
    <definedName name="BLPH8" hidden="1">#REF!</definedName>
    <definedName name="BLPH9" hidden="1">#REF!</definedName>
    <definedName name="bnmbm" localSheetId="2" hidden="1">{#N/A,#N/A,TRUE,"Main Issues";#N/A,#N/A,TRUE,"Income statement ($)"}</definedName>
    <definedName name="bnmbm" localSheetId="4" hidden="1">{#N/A,#N/A,TRUE,"Main Issues";#N/A,#N/A,TRUE,"Income statement ($)"}</definedName>
    <definedName name="bnmbm" localSheetId="3" hidden="1">{#N/A,#N/A,TRUE,"Main Issues";#N/A,#N/A,TRUE,"Income statement ($)"}</definedName>
    <definedName name="bnmbm" localSheetId="1" hidden="1">{#N/A,#N/A,TRUE,"Main Issues";#N/A,#N/A,TRUE,"Income statement ($)"}</definedName>
    <definedName name="bnmbm" localSheetId="0" hidden="1">{#N/A,#N/A,TRUE,"Main Issues";#N/A,#N/A,TRUE,"Income statement ($)"}</definedName>
    <definedName name="bnmbm" hidden="1">{#N/A,#N/A,TRUE,"Main Issues";#N/A,#N/A,TRUE,"Income statement ($)"}</definedName>
    <definedName name="bnnn" localSheetId="2" hidden="1">{"consolidated",#N/A,FALSE,"Sheet1";"cms",#N/A,FALSE,"Sheet1";"fse",#N/A,FALSE,"Sheet1"}</definedName>
    <definedName name="bnnn" localSheetId="4" hidden="1">{"consolidated",#N/A,FALSE,"Sheet1";"cms",#N/A,FALSE,"Sheet1";"fse",#N/A,FALSE,"Sheet1"}</definedName>
    <definedName name="bnnn" localSheetId="3" hidden="1">{"consolidated",#N/A,FALSE,"Sheet1";"cms",#N/A,FALSE,"Sheet1";"fse",#N/A,FALSE,"Sheet1"}</definedName>
    <definedName name="bnnn" localSheetId="1" hidden="1">{"consolidated",#N/A,FALSE,"Sheet1";"cms",#N/A,FALSE,"Sheet1";"fse",#N/A,FALSE,"Sheet1"}</definedName>
    <definedName name="bnnn" localSheetId="0" hidden="1">{"consolidated",#N/A,FALSE,"Sheet1";"cms",#N/A,FALSE,"Sheet1";"fse",#N/A,FALSE,"Sheet1"}</definedName>
    <definedName name="bnnn" hidden="1">{"consolidated",#N/A,FALSE,"Sheet1";"cms",#N/A,FALSE,"Sheet1";"fse",#N/A,FALSE,"Sheet1"}</definedName>
    <definedName name="BNRIBEIA">#REF!</definedName>
    <definedName name="Board_WLP_less_MO" localSheetId="2" hidden="1">{"'MBU CUR MONTH (isg_sr)'!$A$1:$O$41"}</definedName>
    <definedName name="Board_WLP_less_MO" localSheetId="4" hidden="1">{"'MBU CUR MONTH (isg_sr)'!$A$1:$O$41"}</definedName>
    <definedName name="Board_WLP_less_MO" localSheetId="3" hidden="1">{"'MBU CUR MONTH (isg_sr)'!$A$1:$O$41"}</definedName>
    <definedName name="Board_WLP_less_MO" localSheetId="1" hidden="1">{"'MBU CUR MONTH (isg_sr)'!$A$1:$O$41"}</definedName>
    <definedName name="Board_WLP_less_MO" localSheetId="0" hidden="1">{"'MBU CUR MONTH (isg_sr)'!$A$1:$O$41"}</definedName>
    <definedName name="Board_WLP_less_MO" hidden="1">{"'MBU CUR MONTH (isg_sr)'!$A$1:$O$41"}</definedName>
    <definedName name="bob" localSheetId="2" hidden="1">{"'Sheet1'!$A$1:$G$26"}</definedName>
    <definedName name="bob" localSheetId="4" hidden="1">{"'Sheet1'!$A$1:$G$26"}</definedName>
    <definedName name="bob" localSheetId="3" hidden="1">{"'Sheet1'!$A$1:$G$26"}</definedName>
    <definedName name="bob" localSheetId="1" hidden="1">{"'Sheet1'!$A$1:$G$26"}</definedName>
    <definedName name="bob" localSheetId="0" hidden="1">{"'Sheet1'!$A$1:$G$26"}</definedName>
    <definedName name="bob" hidden="1">{"'Sheet1'!$A$1:$G$26"}</definedName>
    <definedName name="book">#REF!</definedName>
    <definedName name="BOOK_VALUE" hidden="1">"BOOK_VALUE"</definedName>
    <definedName name="boom">#REF!</definedName>
    <definedName name="BS_M">#REF!,#REF!,#REF!</definedName>
    <definedName name="budget" localSheetId="2" hidden="1">{#N/A,#N/A,TRUE,"Main Issues";#N/A,#N/A,TRUE,"Income statement ($)"}</definedName>
    <definedName name="budget" localSheetId="4" hidden="1">{#N/A,#N/A,TRUE,"Main Issues";#N/A,#N/A,TRUE,"Income statement ($)"}</definedName>
    <definedName name="budget" localSheetId="3" hidden="1">{#N/A,#N/A,TRUE,"Main Issues";#N/A,#N/A,TRUE,"Income statement ($)"}</definedName>
    <definedName name="budget" localSheetId="1" hidden="1">{#N/A,#N/A,TRUE,"Main Issues";#N/A,#N/A,TRUE,"Income statement ($)"}</definedName>
    <definedName name="budget" localSheetId="0" hidden="1">{#N/A,#N/A,TRUE,"Main Issues";#N/A,#N/A,TRUE,"Income statement ($)"}</definedName>
    <definedName name="budget" hidden="1">{#N/A,#N/A,TRUE,"Main Issues";#N/A,#N/A,TRUE,"Income statement ($)"}</definedName>
    <definedName name="budget2" localSheetId="2" hidden="1">{#N/A,#N/A,TRUE,"Main Issues";#N/A,#N/A,TRUE,"Income statement ($)"}</definedName>
    <definedName name="budget2" localSheetId="4" hidden="1">{#N/A,#N/A,TRUE,"Main Issues";#N/A,#N/A,TRUE,"Income statement ($)"}</definedName>
    <definedName name="budget2" localSheetId="3" hidden="1">{#N/A,#N/A,TRUE,"Main Issues";#N/A,#N/A,TRUE,"Income statement ($)"}</definedName>
    <definedName name="budget2" localSheetId="1" hidden="1">{#N/A,#N/A,TRUE,"Main Issues";#N/A,#N/A,TRUE,"Income statement ($)"}</definedName>
    <definedName name="budget2" localSheetId="0" hidden="1">{#N/A,#N/A,TRUE,"Main Issues";#N/A,#N/A,TRUE,"Income statement ($)"}</definedName>
    <definedName name="budget2" hidden="1">{#N/A,#N/A,TRUE,"Main Issues";#N/A,#N/A,TRUE,"Income statement ($)"}</definedName>
    <definedName name="BV_OVER_SHARES" hidden="1">"BV_OVER_SHARES"</definedName>
    <definedName name="Cable" localSheetId="2" hidden="1">{#N/A,#N/A,FALSE,"Operations";#N/A,#N/A,FALSE,"Financials"}</definedName>
    <definedName name="Cable" localSheetId="4" hidden="1">{#N/A,#N/A,FALSE,"Operations";#N/A,#N/A,FALSE,"Financials"}</definedName>
    <definedName name="Cable" localSheetId="3" hidden="1">{#N/A,#N/A,FALSE,"Operations";#N/A,#N/A,FALSE,"Financials"}</definedName>
    <definedName name="Cable" localSheetId="1" hidden="1">{#N/A,#N/A,FALSE,"Operations";#N/A,#N/A,FALSE,"Financials"}</definedName>
    <definedName name="Cable" localSheetId="0" hidden="1">{#N/A,#N/A,FALSE,"Operations";#N/A,#N/A,FALSE,"Financials"}</definedName>
    <definedName name="Cable" hidden="1">{#N/A,#N/A,FALSE,"Operations";#N/A,#N/A,FALSE,"Financials"}</definedName>
    <definedName name="Cable2" localSheetId="2" hidden="1">{#N/A,#N/A,FALSE,"Operations";#N/A,#N/A,FALSE,"Financials"}</definedName>
    <definedName name="Cable2" localSheetId="4" hidden="1">{#N/A,#N/A,FALSE,"Operations";#N/A,#N/A,FALSE,"Financials"}</definedName>
    <definedName name="Cable2" localSheetId="3" hidden="1">{#N/A,#N/A,FALSE,"Operations";#N/A,#N/A,FALSE,"Financials"}</definedName>
    <definedName name="Cable2" localSheetId="1" hidden="1">{#N/A,#N/A,FALSE,"Operations";#N/A,#N/A,FALSE,"Financials"}</definedName>
    <definedName name="Cable2" localSheetId="0" hidden="1">{#N/A,#N/A,FALSE,"Operations";#N/A,#N/A,FALSE,"Financials"}</definedName>
    <definedName name="Cable2" hidden="1">{#N/A,#N/A,FALSE,"Operations";#N/A,#N/A,FALSE,"Financials"}</definedName>
    <definedName name="CAPITAL_EXPEN" hidden="1">"CAPITAL_EXPEN"</definedName>
    <definedName name="CAPITAL_LEASE" hidden="1">"CAPITAL_LEASE"</definedName>
    <definedName name="CASH_DUE_BANKS" hidden="1">"CASH_DUE_BANKS"</definedName>
    <definedName name="CASH_EQUIV" hidden="1">"CASH_EQUIV"</definedName>
    <definedName name="CASH_INTEREST" hidden="1">"CASH_INTEREST"</definedName>
    <definedName name="CASH_ST" hidden="1">"CASH_ST"</definedName>
    <definedName name="CASH_TAXES" hidden="1">"CASH_TAXES"</definedName>
    <definedName name="CBIA" localSheetId="2" hidden="1">{#N/A,#N/A,TRUE,"Old - New P&amp;L";#N/A,#N/A,TRUE,"EBIT MMO - Total";#N/A,#N/A,TRUE,"MMO NE, CEE, ASIA, CAR";#N/A,#N/A,TRUE,"MMO LAT, MEA, AFR";#N/A,#N/A,TRUE,"NP growth";#N/A,#N/A,TRUE,"ER impact"}</definedName>
    <definedName name="CBIA" localSheetId="4" hidden="1">{#N/A,#N/A,TRUE,"Old - New P&amp;L";#N/A,#N/A,TRUE,"EBIT MMO - Total";#N/A,#N/A,TRUE,"MMO NE, CEE, ASIA, CAR";#N/A,#N/A,TRUE,"MMO LAT, MEA, AFR";#N/A,#N/A,TRUE,"NP growth";#N/A,#N/A,TRUE,"ER impact"}</definedName>
    <definedName name="CBIA" localSheetId="3" hidden="1">{#N/A,#N/A,TRUE,"Old - New P&amp;L";#N/A,#N/A,TRUE,"EBIT MMO - Total";#N/A,#N/A,TRUE,"MMO NE, CEE, ASIA, CAR";#N/A,#N/A,TRUE,"MMO LAT, MEA, AFR";#N/A,#N/A,TRUE,"NP growth";#N/A,#N/A,TRUE,"ER impact"}</definedName>
    <definedName name="CBIA" localSheetId="1" hidden="1">{#N/A,#N/A,TRUE,"Old - New P&amp;L";#N/A,#N/A,TRUE,"EBIT MMO - Total";#N/A,#N/A,TRUE,"MMO NE, CEE, ASIA, CAR";#N/A,#N/A,TRUE,"MMO LAT, MEA, AFR";#N/A,#N/A,TRUE,"NP growth";#N/A,#N/A,TRUE,"ER impact"}</definedName>
    <definedName name="CBIA" localSheetId="0" hidden="1">{#N/A,#N/A,TRUE,"Old - New P&amp;L";#N/A,#N/A,TRUE,"EBIT MMO - Total";#N/A,#N/A,TRUE,"MMO NE, CEE, ASIA, CAR";#N/A,#N/A,TRUE,"MMO LAT, MEA, AFR";#N/A,#N/A,TRUE,"NP growth";#N/A,#N/A,TRUE,"ER impact"}</definedName>
    <definedName name="CBIA" hidden="1">{#N/A,#N/A,TRUE,"Old - New P&amp;L";#N/A,#N/A,TRUE,"EBIT MMO - Total";#N/A,#N/A,TRUE,"MMO NE, CEE, ASIA, CAR";#N/A,#N/A,TRUE,"MMO LAT, MEA, AFR";#N/A,#N/A,TRUE,"NP growth";#N/A,#N/A,TRUE,"ER impact"}</definedName>
    <definedName name="CBIA_AME" localSheetId="2" hidden="1">{#N/A,#N/A,TRUE,"Old - New P&amp;L";#N/A,#N/A,TRUE,"EBIT MMO - Total";#N/A,#N/A,TRUE,"MMO NE, CEE, ASIA, CAR";#N/A,#N/A,TRUE,"MMO LAT, MEA, AFR";#N/A,#N/A,TRUE,"NP growth";#N/A,#N/A,TRUE,"ER impact"}</definedName>
    <definedName name="CBIA_AME" localSheetId="4" hidden="1">{#N/A,#N/A,TRUE,"Old - New P&amp;L";#N/A,#N/A,TRUE,"EBIT MMO - Total";#N/A,#N/A,TRUE,"MMO NE, CEE, ASIA, CAR";#N/A,#N/A,TRUE,"MMO LAT, MEA, AFR";#N/A,#N/A,TRUE,"NP growth";#N/A,#N/A,TRUE,"ER impact"}</definedName>
    <definedName name="CBIA_AME" localSheetId="3" hidden="1">{#N/A,#N/A,TRUE,"Old - New P&amp;L";#N/A,#N/A,TRUE,"EBIT MMO - Total";#N/A,#N/A,TRUE,"MMO NE, CEE, ASIA, CAR";#N/A,#N/A,TRUE,"MMO LAT, MEA, AFR";#N/A,#N/A,TRUE,"NP growth";#N/A,#N/A,TRUE,"ER impact"}</definedName>
    <definedName name="CBIA_AME" localSheetId="1" hidden="1">{#N/A,#N/A,TRUE,"Old - New P&amp;L";#N/A,#N/A,TRUE,"EBIT MMO - Total";#N/A,#N/A,TRUE,"MMO NE, CEE, ASIA, CAR";#N/A,#N/A,TRUE,"MMO LAT, MEA, AFR";#N/A,#N/A,TRUE,"NP growth";#N/A,#N/A,TRUE,"ER impact"}</definedName>
    <definedName name="CBIA_AME" localSheetId="0" hidden="1">{#N/A,#N/A,TRUE,"Old - New P&amp;L";#N/A,#N/A,TRUE,"EBIT MMO - Total";#N/A,#N/A,TRUE,"MMO NE, CEE, ASIA, CAR";#N/A,#N/A,TRUE,"MMO LAT, MEA, AFR";#N/A,#N/A,TRUE,"NP growth";#N/A,#N/A,TRUE,"ER impact"}</definedName>
    <definedName name="CBIA_AME" hidden="1">{#N/A,#N/A,TRUE,"Old - New P&amp;L";#N/A,#N/A,TRUE,"EBIT MMO - Total";#N/A,#N/A,TRUE,"MMO NE, CEE, ASIA, CAR";#N/A,#N/A,TRUE,"MMO LAT, MEA, AFR";#N/A,#N/A,TRUE,"NP growth";#N/A,#N/A,TRUE,"ER impact"}</definedName>
    <definedName name="CBIA1" localSheetId="2" hidden="1">{#N/A,#N/A,TRUE,"Old - New P&amp;L";#N/A,#N/A,TRUE,"EBIT MMO - Total";#N/A,#N/A,TRUE,"MMO NE, CEE, ASIA, CAR";#N/A,#N/A,TRUE,"MMO LAT, MEA, AFR";#N/A,#N/A,TRUE,"NP growth";#N/A,#N/A,TRUE,"ER impact"}</definedName>
    <definedName name="CBIA1" localSheetId="4" hidden="1">{#N/A,#N/A,TRUE,"Old - New P&amp;L";#N/A,#N/A,TRUE,"EBIT MMO - Total";#N/A,#N/A,TRUE,"MMO NE, CEE, ASIA, CAR";#N/A,#N/A,TRUE,"MMO LAT, MEA, AFR";#N/A,#N/A,TRUE,"NP growth";#N/A,#N/A,TRUE,"ER impact"}</definedName>
    <definedName name="CBIA1" localSheetId="3" hidden="1">{#N/A,#N/A,TRUE,"Old - New P&amp;L";#N/A,#N/A,TRUE,"EBIT MMO - Total";#N/A,#N/A,TRUE,"MMO NE, CEE, ASIA, CAR";#N/A,#N/A,TRUE,"MMO LAT, MEA, AFR";#N/A,#N/A,TRUE,"NP growth";#N/A,#N/A,TRUE,"ER impact"}</definedName>
    <definedName name="CBIA1" localSheetId="1" hidden="1">{#N/A,#N/A,TRUE,"Old - New P&amp;L";#N/A,#N/A,TRUE,"EBIT MMO - Total";#N/A,#N/A,TRUE,"MMO NE, CEE, ASIA, CAR";#N/A,#N/A,TRUE,"MMO LAT, MEA, AFR";#N/A,#N/A,TRUE,"NP growth";#N/A,#N/A,TRUE,"ER impact"}</definedName>
    <definedName name="CBIA1" localSheetId="0" hidden="1">{#N/A,#N/A,TRUE,"Old - New P&amp;L";#N/A,#N/A,TRUE,"EBIT MMO - Total";#N/A,#N/A,TRUE,"MMO NE, CEE, ASIA, CAR";#N/A,#N/A,TRUE,"MMO LAT, MEA, AFR";#N/A,#N/A,TRUE,"NP growth";#N/A,#N/A,TRUE,"ER impact"}</definedName>
    <definedName name="CBIA1" hidden="1">{#N/A,#N/A,TRUE,"Old - New P&amp;L";#N/A,#N/A,TRUE,"EBIT MMO - Total";#N/A,#N/A,TRUE,"MMO NE, CEE, ASIA, CAR";#N/A,#N/A,TRUE,"MMO LAT, MEA, AFR";#N/A,#N/A,TRUE,"NP growth";#N/A,#N/A,TRUE,"ER impact"}</definedName>
    <definedName name="CBIA3" localSheetId="2" hidden="1">{#N/A,#N/A,TRUE,"Old - New P&amp;L";#N/A,#N/A,TRUE,"EBIT MMO - Total";#N/A,#N/A,TRUE,"MMO NE, CEE, ASIA, CAR";#N/A,#N/A,TRUE,"MMO LAT, MEA, AFR";#N/A,#N/A,TRUE,"NP growth";#N/A,#N/A,TRUE,"ER impact"}</definedName>
    <definedName name="CBIA3" localSheetId="4" hidden="1">{#N/A,#N/A,TRUE,"Old - New P&amp;L";#N/A,#N/A,TRUE,"EBIT MMO - Total";#N/A,#N/A,TRUE,"MMO NE, CEE, ASIA, CAR";#N/A,#N/A,TRUE,"MMO LAT, MEA, AFR";#N/A,#N/A,TRUE,"NP growth";#N/A,#N/A,TRUE,"ER impact"}</definedName>
    <definedName name="CBIA3" localSheetId="3" hidden="1">{#N/A,#N/A,TRUE,"Old - New P&amp;L";#N/A,#N/A,TRUE,"EBIT MMO - Total";#N/A,#N/A,TRUE,"MMO NE, CEE, ASIA, CAR";#N/A,#N/A,TRUE,"MMO LAT, MEA, AFR";#N/A,#N/A,TRUE,"NP growth";#N/A,#N/A,TRUE,"ER impact"}</definedName>
    <definedName name="CBIA3" localSheetId="1" hidden="1">{#N/A,#N/A,TRUE,"Old - New P&amp;L";#N/A,#N/A,TRUE,"EBIT MMO - Total";#N/A,#N/A,TRUE,"MMO NE, CEE, ASIA, CAR";#N/A,#N/A,TRUE,"MMO LAT, MEA, AFR";#N/A,#N/A,TRUE,"NP growth";#N/A,#N/A,TRUE,"ER impact"}</definedName>
    <definedName name="CBIA3" localSheetId="0" hidden="1">{#N/A,#N/A,TRUE,"Old - New P&amp;L";#N/A,#N/A,TRUE,"EBIT MMO - Total";#N/A,#N/A,TRUE,"MMO NE, CEE, ASIA, CAR";#N/A,#N/A,TRUE,"MMO LAT, MEA, AFR";#N/A,#N/A,TRUE,"NP growth";#N/A,#N/A,TRUE,"ER impact"}</definedName>
    <definedName name="CBIA3" hidden="1">{#N/A,#N/A,TRUE,"Old - New P&amp;L";#N/A,#N/A,TRUE,"EBIT MMO - Total";#N/A,#N/A,TRUE,"MMO NE, CEE, ASIA, CAR";#N/A,#N/A,TRUE,"MMO LAT, MEA, AFR";#N/A,#N/A,TRUE,"NP growth";#N/A,#N/A,TRUE,"ER impact"}</definedName>
    <definedName name="CBII_AME" localSheetId="2" hidden="1">{#N/A,#N/A,TRUE,"Old - New P&amp;L";#N/A,#N/A,TRUE,"EBIT MMO - Total";#N/A,#N/A,TRUE,"MMO NE, CEE, ASIA, CAR";#N/A,#N/A,TRUE,"MMO LAT, MEA, AFR";#N/A,#N/A,TRUE,"NP growth";#N/A,#N/A,TRUE,"ER impact"}</definedName>
    <definedName name="CBII_AME" localSheetId="4" hidden="1">{#N/A,#N/A,TRUE,"Old - New P&amp;L";#N/A,#N/A,TRUE,"EBIT MMO - Total";#N/A,#N/A,TRUE,"MMO NE, CEE, ASIA, CAR";#N/A,#N/A,TRUE,"MMO LAT, MEA, AFR";#N/A,#N/A,TRUE,"NP growth";#N/A,#N/A,TRUE,"ER impact"}</definedName>
    <definedName name="CBII_AME" localSheetId="3" hidden="1">{#N/A,#N/A,TRUE,"Old - New P&amp;L";#N/A,#N/A,TRUE,"EBIT MMO - Total";#N/A,#N/A,TRUE,"MMO NE, CEE, ASIA, CAR";#N/A,#N/A,TRUE,"MMO LAT, MEA, AFR";#N/A,#N/A,TRUE,"NP growth";#N/A,#N/A,TRUE,"ER impact"}</definedName>
    <definedName name="CBII_AME" localSheetId="1" hidden="1">{#N/A,#N/A,TRUE,"Old - New P&amp;L";#N/A,#N/A,TRUE,"EBIT MMO - Total";#N/A,#N/A,TRUE,"MMO NE, CEE, ASIA, CAR";#N/A,#N/A,TRUE,"MMO LAT, MEA, AFR";#N/A,#N/A,TRUE,"NP growth";#N/A,#N/A,TRUE,"ER impact"}</definedName>
    <definedName name="CBII_AME" localSheetId="0" hidden="1">{#N/A,#N/A,TRUE,"Old - New P&amp;L";#N/A,#N/A,TRUE,"EBIT MMO - Total";#N/A,#N/A,TRUE,"MMO NE, CEE, ASIA, CAR";#N/A,#N/A,TRUE,"MMO LAT, MEA, AFR";#N/A,#N/A,TRUE,"NP growth";#N/A,#N/A,TRUE,"ER impact"}</definedName>
    <definedName name="CBII_AME" hidden="1">{#N/A,#N/A,TRUE,"Old - New P&amp;L";#N/A,#N/A,TRUE,"EBIT MMO - Total";#N/A,#N/A,TRUE,"MMO NE, CEE, ASIA, CAR";#N/A,#N/A,TRUE,"MMO LAT, MEA, AFR";#N/A,#N/A,TRUE,"NP growth";#N/A,#N/A,TRUE,"ER impact"}</definedName>
    <definedName name="CBII_CEE" localSheetId="2" hidden="1">{#N/A,#N/A,TRUE,"Old - New P&amp;L";#N/A,#N/A,TRUE,"EBIT MMO - Total";#N/A,#N/A,TRUE,"MMO NE, CEE, ASIA, CAR";#N/A,#N/A,TRUE,"MMO LAT, MEA, AFR";#N/A,#N/A,TRUE,"NP growth";#N/A,#N/A,TRUE,"ER impact"}</definedName>
    <definedName name="CBII_CEE" localSheetId="4" hidden="1">{#N/A,#N/A,TRUE,"Old - New P&amp;L";#N/A,#N/A,TRUE,"EBIT MMO - Total";#N/A,#N/A,TRUE,"MMO NE, CEE, ASIA, CAR";#N/A,#N/A,TRUE,"MMO LAT, MEA, AFR";#N/A,#N/A,TRUE,"NP growth";#N/A,#N/A,TRUE,"ER impact"}</definedName>
    <definedName name="CBII_CEE" localSheetId="3" hidden="1">{#N/A,#N/A,TRUE,"Old - New P&amp;L";#N/A,#N/A,TRUE,"EBIT MMO - Total";#N/A,#N/A,TRUE,"MMO NE, CEE, ASIA, CAR";#N/A,#N/A,TRUE,"MMO LAT, MEA, AFR";#N/A,#N/A,TRUE,"NP growth";#N/A,#N/A,TRUE,"ER impact"}</definedName>
    <definedName name="CBII_CEE" localSheetId="1" hidden="1">{#N/A,#N/A,TRUE,"Old - New P&amp;L";#N/A,#N/A,TRUE,"EBIT MMO - Total";#N/A,#N/A,TRUE,"MMO NE, CEE, ASIA, CAR";#N/A,#N/A,TRUE,"MMO LAT, MEA, AFR";#N/A,#N/A,TRUE,"NP growth";#N/A,#N/A,TRUE,"ER impact"}</definedName>
    <definedName name="CBII_CEE" localSheetId="0" hidden="1">{#N/A,#N/A,TRUE,"Old - New P&amp;L";#N/A,#N/A,TRUE,"EBIT MMO - Total";#N/A,#N/A,TRUE,"MMO NE, CEE, ASIA, CAR";#N/A,#N/A,TRUE,"MMO LAT, MEA, AFR";#N/A,#N/A,TRUE,"NP growth";#N/A,#N/A,TRUE,"ER impact"}</definedName>
    <definedName name="CBII_CEE" hidden="1">{#N/A,#N/A,TRUE,"Old - New P&amp;L";#N/A,#N/A,TRUE,"EBIT MMO - Total";#N/A,#N/A,TRUE,"MMO NE, CEE, ASIA, CAR";#N/A,#N/A,TRUE,"MMO LAT, MEA, AFR";#N/A,#N/A,TRUE,"NP growth";#N/A,#N/A,TRUE,"ER impact"}</definedName>
    <definedName name="CBII_HO" localSheetId="2" hidden="1">{#N/A,#N/A,TRUE,"Old - New P&amp;L";#N/A,#N/A,TRUE,"EBIT MMO - Total";#N/A,#N/A,TRUE,"MMO NE, CEE, ASIA, CAR";#N/A,#N/A,TRUE,"MMO LAT, MEA, AFR";#N/A,#N/A,TRUE,"NP growth";#N/A,#N/A,TRUE,"ER impact"}</definedName>
    <definedName name="CBII_HO" localSheetId="4" hidden="1">{#N/A,#N/A,TRUE,"Old - New P&amp;L";#N/A,#N/A,TRUE,"EBIT MMO - Total";#N/A,#N/A,TRUE,"MMO NE, CEE, ASIA, CAR";#N/A,#N/A,TRUE,"MMO LAT, MEA, AFR";#N/A,#N/A,TRUE,"NP growth";#N/A,#N/A,TRUE,"ER impact"}</definedName>
    <definedName name="CBII_HO" localSheetId="3" hidden="1">{#N/A,#N/A,TRUE,"Old - New P&amp;L";#N/A,#N/A,TRUE,"EBIT MMO - Total";#N/A,#N/A,TRUE,"MMO NE, CEE, ASIA, CAR";#N/A,#N/A,TRUE,"MMO LAT, MEA, AFR";#N/A,#N/A,TRUE,"NP growth";#N/A,#N/A,TRUE,"ER impact"}</definedName>
    <definedName name="CBII_HO" localSheetId="1" hidden="1">{#N/A,#N/A,TRUE,"Old - New P&amp;L";#N/A,#N/A,TRUE,"EBIT MMO - Total";#N/A,#N/A,TRUE,"MMO NE, CEE, ASIA, CAR";#N/A,#N/A,TRUE,"MMO LAT, MEA, AFR";#N/A,#N/A,TRUE,"NP growth";#N/A,#N/A,TRUE,"ER impact"}</definedName>
    <definedName name="CBII_HO" localSheetId="0" hidden="1">{#N/A,#N/A,TRUE,"Old - New P&amp;L";#N/A,#N/A,TRUE,"EBIT MMO - Total";#N/A,#N/A,TRUE,"MMO NE, CEE, ASIA, CAR";#N/A,#N/A,TRUE,"MMO LAT, MEA, AFR";#N/A,#N/A,TRUE,"NP growth";#N/A,#N/A,TRUE,"ER impact"}</definedName>
    <definedName name="CBII_HO" hidden="1">{#N/A,#N/A,TRUE,"Old - New P&amp;L";#N/A,#N/A,TRUE,"EBIT MMO - Total";#N/A,#N/A,TRUE,"MMO NE, CEE, ASIA, CAR";#N/A,#N/A,TRUE,"MMO LAT, MEA, AFR";#N/A,#N/A,TRUE,"NP growth";#N/A,#N/A,TRUE,"ER impact"}</definedName>
    <definedName name="CBII_HO_2" localSheetId="2" hidden="1">{#N/A,#N/A,TRUE,"Old - New P&amp;L";#N/A,#N/A,TRUE,"EBIT MMO - Total";#N/A,#N/A,TRUE,"MMO NE, CEE, ASIA, CAR";#N/A,#N/A,TRUE,"MMO LAT, MEA, AFR";#N/A,#N/A,TRUE,"NP growth";#N/A,#N/A,TRUE,"ER impact"}</definedName>
    <definedName name="CBII_HO_2" localSheetId="4" hidden="1">{#N/A,#N/A,TRUE,"Old - New P&amp;L";#N/A,#N/A,TRUE,"EBIT MMO - Total";#N/A,#N/A,TRUE,"MMO NE, CEE, ASIA, CAR";#N/A,#N/A,TRUE,"MMO LAT, MEA, AFR";#N/A,#N/A,TRUE,"NP growth";#N/A,#N/A,TRUE,"ER impact"}</definedName>
    <definedName name="CBII_HO_2" localSheetId="3" hidden="1">{#N/A,#N/A,TRUE,"Old - New P&amp;L";#N/A,#N/A,TRUE,"EBIT MMO - Total";#N/A,#N/A,TRUE,"MMO NE, CEE, ASIA, CAR";#N/A,#N/A,TRUE,"MMO LAT, MEA, AFR";#N/A,#N/A,TRUE,"NP growth";#N/A,#N/A,TRUE,"ER impact"}</definedName>
    <definedName name="CBII_HO_2" localSheetId="1" hidden="1">{#N/A,#N/A,TRUE,"Old - New P&amp;L";#N/A,#N/A,TRUE,"EBIT MMO - Total";#N/A,#N/A,TRUE,"MMO NE, CEE, ASIA, CAR";#N/A,#N/A,TRUE,"MMO LAT, MEA, AFR";#N/A,#N/A,TRUE,"NP growth";#N/A,#N/A,TRUE,"ER impact"}</definedName>
    <definedName name="CBII_HO_2" localSheetId="0" hidden="1">{#N/A,#N/A,TRUE,"Old - New P&amp;L";#N/A,#N/A,TRUE,"EBIT MMO - Total";#N/A,#N/A,TRUE,"MMO NE, CEE, ASIA, CAR";#N/A,#N/A,TRUE,"MMO LAT, MEA, AFR";#N/A,#N/A,TRUE,"NP growth";#N/A,#N/A,TRUE,"ER impact"}</definedName>
    <definedName name="CBII_HO_2" hidden="1">{#N/A,#N/A,TRUE,"Old - New P&amp;L";#N/A,#N/A,TRUE,"EBIT MMO - Total";#N/A,#N/A,TRUE,"MMO NE, CEE, ASIA, CAR";#N/A,#N/A,TRUE,"MMO LAT, MEA, AFR";#N/A,#N/A,TRUE,"NP growth";#N/A,#N/A,TRUE,"ER impact"}</definedName>
    <definedName name="CBT11.X.XX.XXX">#REF!</definedName>
    <definedName name="CBT12.X.XX.XXX">#REF!</definedName>
    <definedName name="CBT13.X.XX.XXX">#REF!</definedName>
    <definedName name="CBT14.X.XX.XXX">#REF!</definedName>
    <definedName name="CBT15.X.XX.XXX">#REF!</definedName>
    <definedName name="CBT21.X.XX.XXX">#REF!</definedName>
    <definedName name="CBT31.X.XX.XXX">#REF!</definedName>
    <definedName name="CBT32.X.XX.XXX">#REF!</definedName>
    <definedName name="CBT38.X.XX.XXX">#REF!</definedName>
    <definedName name="CBT41.X.XX.XXX">#REF!</definedName>
    <definedName name="CBT42.X.XX.XXX">#REF!</definedName>
    <definedName name="CBT51.X.XX.XXX">#REF!</definedName>
    <definedName name="CBT61.X.XX.XXX">#REF!</definedName>
    <definedName name="CBT70.X.XX.XXX">#REF!</definedName>
    <definedName name="CBT71.X.XX.XXX">#REF!</definedName>
    <definedName name="CBT72.X.XX.XXX">#REF!</definedName>
    <definedName name="CBT74.X.XX.XXX">#REF!</definedName>
    <definedName name="CBT75.X.XX.XXX">#REF!</definedName>
    <definedName name="CBT76.X.XX.XXX">#REF!</definedName>
    <definedName name="CBT77.X.XX.XXX">#REF!</definedName>
    <definedName name="CBT78.X.XX.XXX">#REF!</definedName>
    <definedName name="CBT79.X.XX.XXX">#REF!</definedName>
    <definedName name="cc" localSheetId="2" hidden="1">{#N/A,#N/A,FALSE,"CBE";#N/A,#N/A,FALSE,"SWK"}</definedName>
    <definedName name="cc" localSheetId="4" hidden="1">{#N/A,#N/A,FALSE,"CBE";#N/A,#N/A,FALSE,"SWK"}</definedName>
    <definedName name="cc" localSheetId="3" hidden="1">{#N/A,#N/A,FALSE,"CBE";#N/A,#N/A,FALSE,"SWK"}</definedName>
    <definedName name="cc" localSheetId="1" hidden="1">{#N/A,#N/A,FALSE,"CBE";#N/A,#N/A,FALSE,"SWK"}</definedName>
    <definedName name="cc" localSheetId="0" hidden="1">{#N/A,#N/A,FALSE,"CBE";#N/A,#N/A,FALSE,"SWK"}</definedName>
    <definedName name="cc" hidden="1">{#N/A,#N/A,FALSE,"CBE";#N/A,#N/A,FALSE,"SWK"}</definedName>
    <definedName name="ccc" localSheetId="2" hidden="1">{#N/A,#N/A,FALSE,"Calc";#N/A,#N/A,FALSE,"Sensitivity";#N/A,#N/A,FALSE,"LT Earn.Dil.";#N/A,#N/A,FALSE,"Dil. AVP"}</definedName>
    <definedName name="ccc" localSheetId="4" hidden="1">{#N/A,#N/A,FALSE,"Calc";#N/A,#N/A,FALSE,"Sensitivity";#N/A,#N/A,FALSE,"LT Earn.Dil.";#N/A,#N/A,FALSE,"Dil. AVP"}</definedName>
    <definedName name="ccc" localSheetId="3" hidden="1">{#N/A,#N/A,FALSE,"Calc";#N/A,#N/A,FALSE,"Sensitivity";#N/A,#N/A,FALSE,"LT Earn.Dil.";#N/A,#N/A,FALSE,"Dil. AVP"}</definedName>
    <definedName name="ccc" localSheetId="1" hidden="1">{#N/A,#N/A,FALSE,"Calc";#N/A,#N/A,FALSE,"Sensitivity";#N/A,#N/A,FALSE,"LT Earn.Dil.";#N/A,#N/A,FALSE,"Dil. AVP"}</definedName>
    <definedName name="ccc" localSheetId="0" hidden="1">{#N/A,#N/A,FALSE,"Calc";#N/A,#N/A,FALSE,"Sensitivity";#N/A,#N/A,FALSE,"LT Earn.Dil.";#N/A,#N/A,FALSE,"Dil. AVP"}</definedName>
    <definedName name="ccc" hidden="1">{#N/A,#N/A,FALSE,"Calc";#N/A,#N/A,FALSE,"Sensitivity";#N/A,#N/A,FALSE,"LT Earn.Dil.";#N/A,#N/A,FALSE,"Dil. AVP"}</definedName>
    <definedName name="ccccc" localSheetId="2" hidden="1">{"cebank",#N/A,FALSE,"P9498BAR";"spbank",#N/A,FALSE,"P9498BAR";"renfinbank",#N/A,FALSE,"P9498BAR";"indici",#N/A,FALSE,"P9498BAR"}</definedName>
    <definedName name="ccccc" localSheetId="4" hidden="1">{"cebank",#N/A,FALSE,"P9498BAR";"spbank",#N/A,FALSE,"P9498BAR";"renfinbank",#N/A,FALSE,"P9498BAR";"indici",#N/A,FALSE,"P9498BAR"}</definedName>
    <definedName name="ccccc" localSheetId="3" hidden="1">{"cebank",#N/A,FALSE,"P9498BAR";"spbank",#N/A,FALSE,"P9498BAR";"renfinbank",#N/A,FALSE,"P9498BAR";"indici",#N/A,FALSE,"P9498BAR"}</definedName>
    <definedName name="ccccc" localSheetId="1" hidden="1">{"cebank",#N/A,FALSE,"P9498BAR";"spbank",#N/A,FALSE,"P9498BAR";"renfinbank",#N/A,FALSE,"P9498BAR";"indici",#N/A,FALSE,"P9498BAR"}</definedName>
    <definedName name="ccccc" localSheetId="0" hidden="1">{"cebank",#N/A,FALSE,"P9498BAR";"spbank",#N/A,FALSE,"P9498BAR";"renfinbank",#N/A,FALSE,"P9498BAR";"indici",#N/A,FALSE,"P9498BAR"}</definedName>
    <definedName name="ccccc" hidden="1">{"cebank",#N/A,FALSE,"P9498BAR";"spbank",#N/A,FALSE,"P9498BAR";"renfinbank",#N/A,FALSE,"P9498BAR";"indici",#N/A,FALSE,"P9498BAR"}</definedName>
    <definedName name="CCY" localSheetId="2" hidden="1">#REF!</definedName>
    <definedName name="CCY" localSheetId="4" hidden="1">#REF!</definedName>
    <definedName name="CCY" localSheetId="3" hidden="1">#REF!</definedName>
    <definedName name="CCY" localSheetId="1" hidden="1">#REF!</definedName>
    <definedName name="CCY" localSheetId="0" hidden="1">#REF!</definedName>
    <definedName name="CCY" hidden="1">#REF!</definedName>
    <definedName name="cd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cd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cd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cd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cd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cd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cde" hidden="1">#REF!</definedName>
    <definedName name="CEE_CBII" localSheetId="2" hidden="1">{#N/A,#N/A,TRUE,"Old - New P&amp;L";#N/A,#N/A,TRUE,"EBIT MMO - Total";#N/A,#N/A,TRUE,"MMO NE, CEE, ASIA, CAR";#N/A,#N/A,TRUE,"MMO LAT, MEA, AFR";#N/A,#N/A,TRUE,"NP growth";#N/A,#N/A,TRUE,"ER impact"}</definedName>
    <definedName name="CEE_CBII" localSheetId="4" hidden="1">{#N/A,#N/A,TRUE,"Old - New P&amp;L";#N/A,#N/A,TRUE,"EBIT MMO - Total";#N/A,#N/A,TRUE,"MMO NE, CEE, ASIA, CAR";#N/A,#N/A,TRUE,"MMO LAT, MEA, AFR";#N/A,#N/A,TRUE,"NP growth";#N/A,#N/A,TRUE,"ER impact"}</definedName>
    <definedName name="CEE_CBII" localSheetId="3" hidden="1">{#N/A,#N/A,TRUE,"Old - New P&amp;L";#N/A,#N/A,TRUE,"EBIT MMO - Total";#N/A,#N/A,TRUE,"MMO NE, CEE, ASIA, CAR";#N/A,#N/A,TRUE,"MMO LAT, MEA, AFR";#N/A,#N/A,TRUE,"NP growth";#N/A,#N/A,TRUE,"ER impact"}</definedName>
    <definedName name="CEE_CBII" localSheetId="1" hidden="1">{#N/A,#N/A,TRUE,"Old - New P&amp;L";#N/A,#N/A,TRUE,"EBIT MMO - Total";#N/A,#N/A,TRUE,"MMO NE, CEE, ASIA, CAR";#N/A,#N/A,TRUE,"MMO LAT, MEA, AFR";#N/A,#N/A,TRUE,"NP growth";#N/A,#N/A,TRUE,"ER impact"}</definedName>
    <definedName name="CEE_CBII" localSheetId="0" hidden="1">{#N/A,#N/A,TRUE,"Old - New P&amp;L";#N/A,#N/A,TRUE,"EBIT MMO - Total";#N/A,#N/A,TRUE,"MMO NE, CEE, ASIA, CAR";#N/A,#N/A,TRUE,"MMO LAT, MEA, AFR";#N/A,#N/A,TRUE,"NP growth";#N/A,#N/A,TRUE,"ER impact"}</definedName>
    <definedName name="CEE_CBII" hidden="1">{#N/A,#N/A,TRUE,"Old - New P&amp;L";#N/A,#N/A,TRUE,"EBIT MMO - Total";#N/A,#N/A,TRUE,"MMO NE, CEE, ASIA, CAR";#N/A,#N/A,TRUE,"MMO LAT, MEA, AFR";#N/A,#N/A,TRUE,"NP growth";#N/A,#N/A,TRUE,"ER impact"}</definedName>
    <definedName name="chagnge" localSheetId="2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gnge" localSheetId="4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gnge" localSheetId="3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gnge" localSheetId="1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gnge" localSheetId="0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gnge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gngel" localSheetId="2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gngel" localSheetId="4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gngel" localSheetId="3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gngel" localSheetId="1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gngel" localSheetId="0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gngel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NGES_WORK_CAP" hidden="1">"CHANGES_WORK_CAP"</definedName>
    <definedName name="CHECK_ACC">#REF!</definedName>
    <definedName name="CIQWBGuid" hidden="1">"Project Golf_wyniki i prognoza_v3.xlsx"</definedName>
    <definedName name="COMMON_STOCK" hidden="1">"COMMON_STOCK"</definedName>
    <definedName name="COMPANY_ADDRESS" hidden="1">"COMPANY_ADDRESS"</definedName>
    <definedName name="COMPANY_PHONE" hidden="1">"COMPANY_PHONE"</definedName>
    <definedName name="COMPANY_STREET1" hidden="1">"COMPANY_STREET1"</definedName>
    <definedName name="COMPANY_STREET2" hidden="1">"COMPANY_STREET2"</definedName>
    <definedName name="COMPANY_TICKER" hidden="1">"COMPANY_TICKER"</definedName>
    <definedName name="COMPANY_WEBSITE" hidden="1">"COMPANY_WEBSITE"</definedName>
    <definedName name="COMPANY_ZIP" hidden="1">"COMPANY_ZIP"</definedName>
    <definedName name="Connection.Info" hidden="1">"Server=FPS_1;User_Name=Taha Siddiqui;Password=;Application=Fcosting;Database=Fcosting;"</definedName>
    <definedName name="ConsGr">#REF!</definedName>
    <definedName name="cooper2" localSheetId="2" hidden="1">{#N/A,#N/A,TRUE,"Pro Forma";#N/A,#N/A,TRUE,"PF_Bal";#N/A,#N/A,TRUE,"PF_INC";#N/A,#N/A,TRUE,"CBE";#N/A,#N/A,TRUE,"SWK"}</definedName>
    <definedName name="cooper2" localSheetId="4" hidden="1">{#N/A,#N/A,TRUE,"Pro Forma";#N/A,#N/A,TRUE,"PF_Bal";#N/A,#N/A,TRUE,"PF_INC";#N/A,#N/A,TRUE,"CBE";#N/A,#N/A,TRUE,"SWK"}</definedName>
    <definedName name="cooper2" localSheetId="3" hidden="1">{#N/A,#N/A,TRUE,"Pro Forma";#N/A,#N/A,TRUE,"PF_Bal";#N/A,#N/A,TRUE,"PF_INC";#N/A,#N/A,TRUE,"CBE";#N/A,#N/A,TRUE,"SWK"}</definedName>
    <definedName name="cooper2" localSheetId="1" hidden="1">{#N/A,#N/A,TRUE,"Pro Forma";#N/A,#N/A,TRUE,"PF_Bal";#N/A,#N/A,TRUE,"PF_INC";#N/A,#N/A,TRUE,"CBE";#N/A,#N/A,TRUE,"SWK"}</definedName>
    <definedName name="cooper2" localSheetId="0" hidden="1">{#N/A,#N/A,TRUE,"Pro Forma";#N/A,#N/A,TRUE,"PF_Bal";#N/A,#N/A,TRUE,"PF_INC";#N/A,#N/A,TRUE,"CBE";#N/A,#N/A,TRUE,"SWK"}</definedName>
    <definedName name="cooper2" hidden="1">{#N/A,#N/A,TRUE,"Pro Forma";#N/A,#N/A,TRUE,"PF_Bal";#N/A,#N/A,TRUE,"PF_INC";#N/A,#N/A,TRUE,"CBE";#N/A,#N/A,TRUE,"SWK"}</definedName>
    <definedName name="copia" localSheetId="2" hidden="1">{"CONSEJO",#N/A,FALSE,"Dist p0";"CONSEJO",#N/A,FALSE,"Ficha CODICE"}</definedName>
    <definedName name="copia" localSheetId="4" hidden="1">{"CONSEJO",#N/A,FALSE,"Dist p0";"CONSEJO",#N/A,FALSE,"Ficha CODICE"}</definedName>
    <definedName name="copia" localSheetId="3" hidden="1">{"CONSEJO",#N/A,FALSE,"Dist p0";"CONSEJO",#N/A,FALSE,"Ficha CODICE"}</definedName>
    <definedName name="copia" localSheetId="1" hidden="1">{"CONSEJO",#N/A,FALSE,"Dist p0";"CONSEJO",#N/A,FALSE,"Ficha CODICE"}</definedName>
    <definedName name="copia" localSheetId="0" hidden="1">{"CONSEJO",#N/A,FALSE,"Dist p0";"CONSEJO",#N/A,FALSE,"Ficha CODICE"}</definedName>
    <definedName name="copia" hidden="1">{"CONSEJO",#N/A,FALSE,"Dist p0";"CONSEJO",#N/A,FALSE,"Ficha CODICE"}</definedName>
    <definedName name="copy" localSheetId="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copy" localSheetId="4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copy" localSheetId="3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copy" localSheetId="1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copy" localSheetId="0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copy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COST_REVENUE" hidden="1">"COST_REVENUE"</definedName>
    <definedName name="CostLevel" localSheetId="2" hidden="1">#REF!</definedName>
    <definedName name="CostLevel" localSheetId="4" hidden="1">#REF!</definedName>
    <definedName name="CostLevel" localSheetId="3" hidden="1">#REF!</definedName>
    <definedName name="CostLevel" localSheetId="1" hidden="1">#REF!</definedName>
    <definedName name="CostLevel" localSheetId="0" hidden="1">#REF!</definedName>
    <definedName name="CostLevel" hidden="1">#REF!</definedName>
    <definedName name="costs_new" localSheetId="2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costs_new" localSheetId="4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costs_new" localSheetId="3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costs_new" localSheetId="1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costs_new" localSheetId="0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costs_new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COUNTRY_NAME" hidden="1">"COUNTRY_NAME"</definedName>
    <definedName name="csaewa" localSheetId="2" hidden="1">{#N/A,#N/A,FALSE,"Aging Summary";#N/A,#N/A,FALSE,"Ratio Analysis";#N/A,#N/A,FALSE,"Test 120 Day Accts";#N/A,#N/A,FALSE,"Tickmarks"}</definedName>
    <definedName name="csaewa" localSheetId="4" hidden="1">{#N/A,#N/A,FALSE,"Aging Summary";#N/A,#N/A,FALSE,"Ratio Analysis";#N/A,#N/A,FALSE,"Test 120 Day Accts";#N/A,#N/A,FALSE,"Tickmarks"}</definedName>
    <definedName name="csaewa" localSheetId="3" hidden="1">{#N/A,#N/A,FALSE,"Aging Summary";#N/A,#N/A,FALSE,"Ratio Analysis";#N/A,#N/A,FALSE,"Test 120 Day Accts";#N/A,#N/A,FALSE,"Tickmarks"}</definedName>
    <definedName name="csaewa" localSheetId="1" hidden="1">{#N/A,#N/A,FALSE,"Aging Summary";#N/A,#N/A,FALSE,"Ratio Analysis";#N/A,#N/A,FALSE,"Test 120 Day Accts";#N/A,#N/A,FALSE,"Tickmarks"}</definedName>
    <definedName name="csaewa" localSheetId="0" hidden="1">{#N/A,#N/A,FALSE,"Aging Summary";#N/A,#N/A,FALSE,"Ratio Analysis";#N/A,#N/A,FALSE,"Test 120 Day Accts";#N/A,#N/A,FALSE,"Tickmarks"}</definedName>
    <definedName name="csaewa" hidden="1">{#N/A,#N/A,FALSE,"Aging Summary";#N/A,#N/A,FALSE,"Ratio Analysis";#N/A,#N/A,FALSE,"Test 120 Day Accts";#N/A,#N/A,FALSE,"Tickmarks"}</definedName>
    <definedName name="Curr">#REF!</definedName>
    <definedName name="CURRENT_PORT" hidden="1">"CURRENT_PORT"</definedName>
    <definedName name="CURRENT_RATIO" hidden="1">"CURRENT_RATIO"</definedName>
    <definedName name="Cwvu.COMPRIMIDA." localSheetId="2" hidden="1">#REF!,#REF!</definedName>
    <definedName name="Cwvu.COMPRIMIDA." localSheetId="4" hidden="1">#REF!,#REF!</definedName>
    <definedName name="Cwvu.COMPRIMIDA." localSheetId="3" hidden="1">#REF!,#REF!</definedName>
    <definedName name="Cwvu.COMPRIMIDA." localSheetId="1" hidden="1">#REF!,#REF!</definedName>
    <definedName name="Cwvu.COMPRIMIDA." localSheetId="0" hidden="1">#REF!,#REF!</definedName>
    <definedName name="Cwvu.COMPRIMIDA." hidden="1">#REF!,#REF!</definedName>
    <definedName name="Cwvu.GREY_ALL." hidden="1">#REF!</definedName>
    <definedName name="Cwvu.STANDARD." localSheetId="2" hidden="1">#REF!,#REF!,#REF!</definedName>
    <definedName name="Cwvu.STANDARD." localSheetId="4" hidden="1">#REF!,#REF!,#REF!</definedName>
    <definedName name="Cwvu.STANDARD." localSheetId="3" hidden="1">#REF!,#REF!,#REF!</definedName>
    <definedName name="Cwvu.STANDARD." localSheetId="1" hidden="1">#REF!,#REF!,#REF!</definedName>
    <definedName name="Cwvu.STANDARD." localSheetId="0" hidden="1">#REF!,#REF!,#REF!</definedName>
    <definedName name="Cwvu.STANDARD." hidden="1">#REF!,#REF!,#REF!</definedName>
    <definedName name="Cwvy.GREY_ALL._dcf" hidden="1">#REF!</definedName>
    <definedName name="d" localSheetId="2" hidden="1">{"ANAR",#N/A,FALSE,"Dist total";"MARGEN",#N/A,FALSE,"Dist total";"COMENTARIO",#N/A,FALSE,"Ficha CODICE";"CONSEJO",#N/A,FALSE,"Dist p0";"uno",#N/A,FALSE,"Dist total"}</definedName>
    <definedName name="d" localSheetId="4" hidden="1">{"ANAR",#N/A,FALSE,"Dist total";"MARGEN",#N/A,FALSE,"Dist total";"COMENTARIO",#N/A,FALSE,"Ficha CODICE";"CONSEJO",#N/A,FALSE,"Dist p0";"uno",#N/A,FALSE,"Dist total"}</definedName>
    <definedName name="d" localSheetId="3" hidden="1">{"ANAR",#N/A,FALSE,"Dist total";"MARGEN",#N/A,FALSE,"Dist total";"COMENTARIO",#N/A,FALSE,"Ficha CODICE";"CONSEJO",#N/A,FALSE,"Dist p0";"uno",#N/A,FALSE,"Dist total"}</definedName>
    <definedName name="d" localSheetId="1" hidden="1">{"ANAR",#N/A,FALSE,"Dist total";"MARGEN",#N/A,FALSE,"Dist total";"COMENTARIO",#N/A,FALSE,"Ficha CODICE";"CONSEJO",#N/A,FALSE,"Dist p0";"uno",#N/A,FALSE,"Dist total"}</definedName>
    <definedName name="d" localSheetId="0" hidden="1">{"ANAR",#N/A,FALSE,"Dist total";"MARGEN",#N/A,FALSE,"Dist total";"COMENTARIO",#N/A,FALSE,"Ficha CODICE";"CONSEJO",#N/A,FALSE,"Dist p0";"uno",#N/A,FALSE,"Dist total"}</definedName>
    <definedName name="d" hidden="1">{"ANAR",#N/A,FALSE,"Dist total";"MARGEN",#N/A,FALSE,"Dist total";"COMENTARIO",#N/A,FALSE,"Ficha CODICE";"CONSEJO",#N/A,FALSE,"Dist p0";"uno",#N/A,FALSE,"Dist total"}</definedName>
    <definedName name="DAYS_PAY_OUTST" hidden="1">"DAYS_PAY_OUTST"</definedName>
    <definedName name="DAYS_SALES_OUTST" hidden="1">"DAYS_SALES_OUTST"</definedName>
    <definedName name="DCF_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" localSheetId="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d" localSheetId="2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dd" localSheetId="4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dd" localSheetId="3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dd" localSheetId="1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dd" localSheetId="0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dd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dddd" localSheetId="2" hidden="1">{#N/A,#N/A,FALSE,"Aging Summary";#N/A,#N/A,FALSE,"Ratio Analysis";#N/A,#N/A,FALSE,"Test 120 Day Accts";#N/A,#N/A,FALSE,"Tickmarks"}</definedName>
    <definedName name="dddd" localSheetId="4" hidden="1">{#N/A,#N/A,FALSE,"Aging Summary";#N/A,#N/A,FALSE,"Ratio Analysis";#N/A,#N/A,FALSE,"Test 120 Day Accts";#N/A,#N/A,FALSE,"Tickmarks"}</definedName>
    <definedName name="dddd" localSheetId="3" hidden="1">{#N/A,#N/A,FALSE,"Aging Summary";#N/A,#N/A,FALSE,"Ratio Analysis";#N/A,#N/A,FALSE,"Test 120 Day Accts";#N/A,#N/A,FALSE,"Tickmarks"}</definedName>
    <definedName name="dddd" localSheetId="1" hidden="1">{#N/A,#N/A,FALSE,"Aging Summary";#N/A,#N/A,FALSE,"Ratio Analysis";#N/A,#N/A,FALSE,"Test 120 Day Accts";#N/A,#N/A,FALSE,"Tickmarks"}</definedName>
    <definedName name="dddd" localSheetId="0" hidden="1">{#N/A,#N/A,FALSE,"Aging Summary";#N/A,#N/A,FALSE,"Ratio Analysis";#N/A,#N/A,FALSE,"Test 120 Day Accts";#N/A,#N/A,FALSE,"Tickmarks"}</definedName>
    <definedName name="dddd" hidden="1">{#N/A,#N/A,FALSE,"Aging Summary";#N/A,#N/A,FALSE,"Ratio Analysis";#N/A,#N/A,FALSE,"Test 120 Day Accts";#N/A,#N/A,FALSE,"Tickmarks"}</definedName>
    <definedName name="dddddd" localSheetId="2" hidden="1">{"FCB_ALL",#N/A,FALSE,"FCB";"GREY_ALL",#N/A,FALSE,"GREY"}</definedName>
    <definedName name="dddddd" localSheetId="4" hidden="1">{"FCB_ALL",#N/A,FALSE,"FCB";"GREY_ALL",#N/A,FALSE,"GREY"}</definedName>
    <definedName name="dddddd" localSheetId="3" hidden="1">{"FCB_ALL",#N/A,FALSE,"FCB";"GREY_ALL",#N/A,FALSE,"GREY"}</definedName>
    <definedName name="dddddd" localSheetId="1" hidden="1">{"FCB_ALL",#N/A,FALSE,"FCB";"GREY_ALL",#N/A,FALSE,"GREY"}</definedName>
    <definedName name="dddddd" localSheetId="0" hidden="1">{"FCB_ALL",#N/A,FALSE,"FCB";"GREY_ALL",#N/A,FALSE,"GREY"}</definedName>
    <definedName name="dddddd" hidden="1">{"FCB_ALL",#N/A,FALSE,"FCB";"GREY_ALL",#N/A,FALSE,"GREY"}</definedName>
    <definedName name="dddf" localSheetId="2" hidden="1">{#N/A,#N/A,TRUE,"Old - New P&amp;L";#N/A,#N/A,TRUE,"EBIT MMO - Total";#N/A,#N/A,TRUE,"MMO NE, CEE, ASIA, CAR";#N/A,#N/A,TRUE,"MMO LAT, MEA, AFR";#N/A,#N/A,TRUE,"NP growth";#N/A,#N/A,TRUE,"ER impact"}</definedName>
    <definedName name="dddf" localSheetId="4" hidden="1">{#N/A,#N/A,TRUE,"Old - New P&amp;L";#N/A,#N/A,TRUE,"EBIT MMO - Total";#N/A,#N/A,TRUE,"MMO NE, CEE, ASIA, CAR";#N/A,#N/A,TRUE,"MMO LAT, MEA, AFR";#N/A,#N/A,TRUE,"NP growth";#N/A,#N/A,TRUE,"ER impact"}</definedName>
    <definedName name="dddf" localSheetId="3" hidden="1">{#N/A,#N/A,TRUE,"Old - New P&amp;L";#N/A,#N/A,TRUE,"EBIT MMO - Total";#N/A,#N/A,TRUE,"MMO NE, CEE, ASIA, CAR";#N/A,#N/A,TRUE,"MMO LAT, MEA, AFR";#N/A,#N/A,TRUE,"NP growth";#N/A,#N/A,TRUE,"ER impact"}</definedName>
    <definedName name="dddf" localSheetId="1" hidden="1">{#N/A,#N/A,TRUE,"Old - New P&amp;L";#N/A,#N/A,TRUE,"EBIT MMO - Total";#N/A,#N/A,TRUE,"MMO NE, CEE, ASIA, CAR";#N/A,#N/A,TRUE,"MMO LAT, MEA, AFR";#N/A,#N/A,TRUE,"NP growth";#N/A,#N/A,TRUE,"ER impact"}</definedName>
    <definedName name="dddf" localSheetId="0" hidden="1">{#N/A,#N/A,TRUE,"Old - New P&amp;L";#N/A,#N/A,TRUE,"EBIT MMO - Total";#N/A,#N/A,TRUE,"MMO NE, CEE, ASIA, CAR";#N/A,#N/A,TRUE,"MMO LAT, MEA, AFR";#N/A,#N/A,TRUE,"NP growth";#N/A,#N/A,TRUE,"ER impact"}</definedName>
    <definedName name="dddf" hidden="1">{#N/A,#N/A,TRUE,"Old - New P&amp;L";#N/A,#N/A,TRUE,"EBIT MMO - Total";#N/A,#N/A,TRUE,"MMO NE, CEE, ASIA, CAR";#N/A,#N/A,TRUE,"MMO LAT, MEA, AFR";#N/A,#N/A,TRUE,"NP growth";#N/A,#N/A,TRUE,"ER impact"}</definedName>
    <definedName name="ddxf" localSheetId="2" hidden="1">{"NOPCAPEVA",#N/A,FALSE,"Nopat";"FCFCSTAR",#N/A,FALSE,"FCFVAL";"EVAVL",#N/A,FALSE,"EVAVAL";"LEASE",#N/A,FALSE,"OpLease"}</definedName>
    <definedName name="ddxf" localSheetId="4" hidden="1">{"NOPCAPEVA",#N/A,FALSE,"Nopat";"FCFCSTAR",#N/A,FALSE,"FCFVAL";"EVAVL",#N/A,FALSE,"EVAVAL";"LEASE",#N/A,FALSE,"OpLease"}</definedName>
    <definedName name="ddxf" localSheetId="3" hidden="1">{"NOPCAPEVA",#N/A,FALSE,"Nopat";"FCFCSTAR",#N/A,FALSE,"FCFVAL";"EVAVL",#N/A,FALSE,"EVAVAL";"LEASE",#N/A,FALSE,"OpLease"}</definedName>
    <definedName name="ddxf" localSheetId="1" hidden="1">{"NOPCAPEVA",#N/A,FALSE,"Nopat";"FCFCSTAR",#N/A,FALSE,"FCFVAL";"EVAVL",#N/A,FALSE,"EVAVAL";"LEASE",#N/A,FALSE,"OpLease"}</definedName>
    <definedName name="ddxf" localSheetId="0" hidden="1">{"NOPCAPEVA",#N/A,FALSE,"Nopat";"FCFCSTAR",#N/A,FALSE,"FCFVAL";"EVAVL",#N/A,FALSE,"EVAVAL";"LEASE",#N/A,FALSE,"OpLease"}</definedName>
    <definedName name="ddxf" hidden="1">{"NOPCAPEVA",#N/A,FALSE,"Nopat";"FCFCSTAR",#N/A,FALSE,"FCFVAL";"EVAVL",#N/A,FALSE,"EVAVAL";"LEASE",#N/A,FALSE,"OpLease"}</definedName>
    <definedName name="DEFERRED_INC_TAX" hidden="1">"DEFERRED_INC_TAX"</definedName>
    <definedName name="DEFERRED_TAXES" hidden="1">"DEFERRED_TAXES"</definedName>
    <definedName name="DEPRE_AMORT" hidden="1">"DEPRE_AMORT"</definedName>
    <definedName name="DEPRE_AMORT_SUPPL" hidden="1">"DEPRE_AMORT_SUPPL"</definedName>
    <definedName name="DEPRE_DEPLE" hidden="1">"DEPRE_DEPLE"</definedName>
    <definedName name="DEPRE_SUPP" hidden="1">"DEPRE_SUPP"</definedName>
    <definedName name="DESCRIPTION_LONG" hidden="1">"DESCRIPTION_LONG"</definedName>
    <definedName name="df" localSheetId="2" hidden="1">{#N/A,#N/A,FALSE,"Brad_DCFM";#N/A,#N/A,FALSE,"Nick_DCFM";#N/A,#N/A,FALSE,"Mobile_DCFM"}</definedName>
    <definedName name="df" localSheetId="4" hidden="1">{#N/A,#N/A,FALSE,"Brad_DCFM";#N/A,#N/A,FALSE,"Nick_DCFM";#N/A,#N/A,FALSE,"Mobile_DCFM"}</definedName>
    <definedName name="df" localSheetId="3" hidden="1">{#N/A,#N/A,FALSE,"Brad_DCFM";#N/A,#N/A,FALSE,"Nick_DCFM";#N/A,#N/A,FALSE,"Mobile_DCFM"}</definedName>
    <definedName name="df" localSheetId="1" hidden="1">{#N/A,#N/A,FALSE,"Brad_DCFM";#N/A,#N/A,FALSE,"Nick_DCFM";#N/A,#N/A,FALSE,"Mobile_DCFM"}</definedName>
    <definedName name="df" localSheetId="0" hidden="1">{#N/A,#N/A,FALSE,"Brad_DCFM";#N/A,#N/A,FALSE,"Nick_DCFM";#N/A,#N/A,FALSE,"Mobile_DCFM"}</definedName>
    <definedName name="df" hidden="1">{#N/A,#N/A,FALSE,"Brad_DCFM";#N/A,#N/A,FALSE,"Nick_DCFM";#N/A,#N/A,FALSE,"Mobile_DCFM"}</definedName>
    <definedName name="dfadsth" localSheetId="2" hidden="1">{"AnnInc",#N/A,TRUE,"Inc";"QtrInc1",#N/A,TRUE,"Inc";"Balance",#N/A,TRUE,"Bal";"Cflow",#N/A,TRUE,"Cash"}</definedName>
    <definedName name="dfadsth" localSheetId="4" hidden="1">{"AnnInc",#N/A,TRUE,"Inc";"QtrInc1",#N/A,TRUE,"Inc";"Balance",#N/A,TRUE,"Bal";"Cflow",#N/A,TRUE,"Cash"}</definedName>
    <definedName name="dfadsth" localSheetId="3" hidden="1">{"AnnInc",#N/A,TRUE,"Inc";"QtrInc1",#N/A,TRUE,"Inc";"Balance",#N/A,TRUE,"Bal";"Cflow",#N/A,TRUE,"Cash"}</definedName>
    <definedName name="dfadsth" localSheetId="1" hidden="1">{"AnnInc",#N/A,TRUE,"Inc";"QtrInc1",#N/A,TRUE,"Inc";"Balance",#N/A,TRUE,"Bal";"Cflow",#N/A,TRUE,"Cash"}</definedName>
    <definedName name="dfadsth" localSheetId="0" hidden="1">{"AnnInc",#N/A,TRUE,"Inc";"QtrInc1",#N/A,TRUE,"Inc";"Balance",#N/A,TRUE,"Bal";"Cflow",#N/A,TRUE,"Cash"}</definedName>
    <definedName name="dfadsth" hidden="1">{"AnnInc",#N/A,TRUE,"Inc";"QtrInc1",#N/A,TRUE,"Inc";"Balance",#N/A,TRUE,"Bal";"Cflow",#N/A,TRUE,"Cash"}</definedName>
    <definedName name="dfd" localSheetId="2" hidden="1">{"comp1",#N/A,FALSE,"COMPS";"footnotes",#N/A,FALSE,"COMPS"}</definedName>
    <definedName name="dfd" localSheetId="4" hidden="1">{"comp1",#N/A,FALSE,"COMPS";"footnotes",#N/A,FALSE,"COMPS"}</definedName>
    <definedName name="dfd" localSheetId="3" hidden="1">{"comp1",#N/A,FALSE,"COMPS";"footnotes",#N/A,FALSE,"COMPS"}</definedName>
    <definedName name="dfd" localSheetId="1" hidden="1">{"comp1",#N/A,FALSE,"COMPS";"footnotes",#N/A,FALSE,"COMPS"}</definedName>
    <definedName name="dfd" localSheetId="0" hidden="1">{"comp1",#N/A,FALSE,"COMPS";"footnotes",#N/A,FALSE,"COMPS"}</definedName>
    <definedName name="dfd" hidden="1">{"comp1",#N/A,FALSE,"COMPS";"footnotes",#N/A,FALSE,"COMPS"}</definedName>
    <definedName name="dfdas" localSheetId="2" hidden="1">{"FCB_ALL",#N/A,FALSE,"FCB";"GREY_ALL",#N/A,FALSE,"GREY"}</definedName>
    <definedName name="dfdas" localSheetId="4" hidden="1">{"FCB_ALL",#N/A,FALSE,"FCB";"GREY_ALL",#N/A,FALSE,"GREY"}</definedName>
    <definedName name="dfdas" localSheetId="3" hidden="1">{"FCB_ALL",#N/A,FALSE,"FCB";"GREY_ALL",#N/A,FALSE,"GREY"}</definedName>
    <definedName name="dfdas" localSheetId="1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fd" localSheetId="2" hidden="1">{#N/A,#N/A,FALSE,"Colombo";#N/A,#N/A,FALSE,"Colata";#N/A,#N/A,FALSE,"Colombo + Colata"}</definedName>
    <definedName name="dfdfd" localSheetId="4" hidden="1">{#N/A,#N/A,FALSE,"Colombo";#N/A,#N/A,FALSE,"Colata";#N/A,#N/A,FALSE,"Colombo + Colata"}</definedName>
    <definedName name="dfdfd" localSheetId="3" hidden="1">{#N/A,#N/A,FALSE,"Colombo";#N/A,#N/A,FALSE,"Colata";#N/A,#N/A,FALSE,"Colombo + Colata"}</definedName>
    <definedName name="dfdfd" localSheetId="1" hidden="1">{#N/A,#N/A,FALSE,"Colombo";#N/A,#N/A,FALSE,"Colata";#N/A,#N/A,FALSE,"Colombo + Colata"}</definedName>
    <definedName name="dfdfd" localSheetId="0" hidden="1">{#N/A,#N/A,FALSE,"Colombo";#N/A,#N/A,FALSE,"Colata";#N/A,#N/A,FALSE,"Colombo + Colata"}</definedName>
    <definedName name="dfdfd" hidden="1">{#N/A,#N/A,FALSE,"Colombo";#N/A,#N/A,FALSE,"Colata";#N/A,#N/A,FALSE,"Colombo + Colata"}</definedName>
    <definedName name="dfdfdfd" localSheetId="2" hidden="1">{"FCB_ALL",#N/A,FALSE,"FCB"}</definedName>
    <definedName name="dfdfdfd" localSheetId="4" hidden="1">{"FCB_ALL",#N/A,FALSE,"FCB"}</definedName>
    <definedName name="dfdfdfd" localSheetId="3" hidden="1">{"FCB_ALL",#N/A,FALSE,"FCB"}</definedName>
    <definedName name="dfdfdfd" localSheetId="1" hidden="1">{"FCB_ALL",#N/A,FALSE,"FCB"}</definedName>
    <definedName name="dfdfdfd" localSheetId="0" hidden="1">{"FCB_ALL",#N/A,FALSE,"FCB"}</definedName>
    <definedName name="dfdfdfd" hidden="1">{"FCB_ALL",#N/A,FALSE,"FCB"}</definedName>
    <definedName name="DFG" localSheetId="2" hidden="1">{#N/A,#N/A,FALSE,"Assumptions";#N/A,#N/A,FALSE,"N-IS-Sum";#N/A,#N/A,FALSE,"N-St-Sum";#N/A,#N/A,FALSE,"Inc Stmt";#N/A,#N/A,FALSE,"Stats"}</definedName>
    <definedName name="DFG" localSheetId="4" hidden="1">{#N/A,#N/A,FALSE,"Assumptions";#N/A,#N/A,FALSE,"N-IS-Sum";#N/A,#N/A,FALSE,"N-St-Sum";#N/A,#N/A,FALSE,"Inc Stmt";#N/A,#N/A,FALSE,"Stats"}</definedName>
    <definedName name="DFG" localSheetId="3" hidden="1">{#N/A,#N/A,FALSE,"Assumptions";#N/A,#N/A,FALSE,"N-IS-Sum";#N/A,#N/A,FALSE,"N-St-Sum";#N/A,#N/A,FALSE,"Inc Stmt";#N/A,#N/A,FALSE,"Stats"}</definedName>
    <definedName name="DFG" localSheetId="1" hidden="1">{#N/A,#N/A,FALSE,"Assumptions";#N/A,#N/A,FALSE,"N-IS-Sum";#N/A,#N/A,FALSE,"N-St-Sum";#N/A,#N/A,FALSE,"Inc Stmt";#N/A,#N/A,FALSE,"Stats"}</definedName>
    <definedName name="DFG" localSheetId="0" hidden="1">{#N/A,#N/A,FALSE,"Assumptions";#N/A,#N/A,FALSE,"N-IS-Sum";#N/A,#N/A,FALSE,"N-St-Sum";#N/A,#N/A,FALSE,"Inc Stmt";#N/A,#N/A,FALSE,"Stats"}</definedName>
    <definedName name="DFG" hidden="1">{#N/A,#N/A,FALSE,"Assumptions";#N/A,#N/A,FALSE,"N-IS-Sum";#N/A,#N/A,FALSE,"N-St-Sum";#N/A,#N/A,FALSE,"Inc Stmt";#N/A,#N/A,FALSE,"Stats"}</definedName>
    <definedName name="dfhfdhfd" localSheetId="2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dfhfdhfd" localSheetId="4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dfhfdhfd" localSheetId="3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dfhfdhfd" localSheetId="1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dfhfdhfd" localSheetId="0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dfhfdhfd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dgdg" localSheetId="2" hidden="1">{#N/A,#N/A,FALSE,"Calc";#N/A,#N/A,FALSE,"Sensitivity";#N/A,#N/A,FALSE,"LT Earn.Dil.";#N/A,#N/A,FALSE,"Dil. AVP"}</definedName>
    <definedName name="dgdg" localSheetId="4" hidden="1">{#N/A,#N/A,FALSE,"Calc";#N/A,#N/A,FALSE,"Sensitivity";#N/A,#N/A,FALSE,"LT Earn.Dil.";#N/A,#N/A,FALSE,"Dil. AVP"}</definedName>
    <definedName name="dgdg" localSheetId="3" hidden="1">{#N/A,#N/A,FALSE,"Calc";#N/A,#N/A,FALSE,"Sensitivity";#N/A,#N/A,FALSE,"LT Earn.Dil.";#N/A,#N/A,FALSE,"Dil. AVP"}</definedName>
    <definedName name="dgdg" localSheetId="1" hidden="1">{#N/A,#N/A,FALSE,"Calc";#N/A,#N/A,FALSE,"Sensitivity";#N/A,#N/A,FALSE,"LT Earn.Dil.";#N/A,#N/A,FALSE,"Dil. AVP"}</definedName>
    <definedName name="dgdg" localSheetId="0" hidden="1">{#N/A,#N/A,FALSE,"Calc";#N/A,#N/A,FALSE,"Sensitivity";#N/A,#N/A,FALSE,"LT Earn.Dil.";#N/A,#N/A,FALSE,"Dil. AVP"}</definedName>
    <definedName name="dgdg" hidden="1">{#N/A,#N/A,FALSE,"Calc";#N/A,#N/A,FALSE,"Sensitivity";#N/A,#N/A,FALSE,"LT Earn.Dil.";#N/A,#N/A,FALSE,"Dil. AVP"}</definedName>
    <definedName name="dgdgss" localSheetId="2" hidden="1">{"consolidated",#N/A,FALSE,"Sheet1";"cms",#N/A,FALSE,"Sheet1";"fse",#N/A,FALSE,"Sheet1"}</definedName>
    <definedName name="dgdgss" localSheetId="4" hidden="1">{"consolidated",#N/A,FALSE,"Sheet1";"cms",#N/A,FALSE,"Sheet1";"fse",#N/A,FALSE,"Sheet1"}</definedName>
    <definedName name="dgdgss" localSheetId="3" hidden="1">{"consolidated",#N/A,FALSE,"Sheet1";"cms",#N/A,FALSE,"Sheet1";"fse",#N/A,FALSE,"Sheet1"}</definedName>
    <definedName name="dgdgss" localSheetId="1" hidden="1">{"consolidated",#N/A,FALSE,"Sheet1";"cms",#N/A,FALSE,"Sheet1";"fse",#N/A,FALSE,"Sheet1"}</definedName>
    <definedName name="dgdgss" localSheetId="0" hidden="1">{"consolidated",#N/A,FALSE,"Sheet1";"cms",#N/A,FALSE,"Sheet1";"fse",#N/A,FALSE,"Sheet1"}</definedName>
    <definedName name="dgdgss" hidden="1">{"consolidated",#N/A,FALSE,"Sheet1";"cms",#N/A,FALSE,"Sheet1";"fse",#N/A,FALSE,"Sheet1"}</definedName>
    <definedName name="DILUT_ADJUST" hidden="1">"DILUT_ADJUST"</definedName>
    <definedName name="DILUT_EPS_EXCL" hidden="1">"DILUT_EPS_EXCL"</definedName>
    <definedName name="DILUT_EPS_INCL" hidden="1">"DILUT_EPS_INCL"</definedName>
    <definedName name="DILUT_NORMAL_EPS" hidden="1">"DILUT_NORMAL_EPS"</definedName>
    <definedName name="DILUT_WEIGHT" hidden="1">"DILUT_WEIGHT"</definedName>
    <definedName name="DISCONT_OPER" hidden="1">"DISCONT_OPER"</definedName>
    <definedName name="DIVID_SHARE" hidden="1">"DIVID_SHARE"</definedName>
    <definedName name="Divide">#REF!</definedName>
    <definedName name="dklnc" localSheetId="2" hidden="1">{#N/A,#N/A,TRUE,"Main Issues";#N/A,#N/A,TRUE,"Income statement ($)"}</definedName>
    <definedName name="dklnc" localSheetId="4" hidden="1">{#N/A,#N/A,TRUE,"Main Issues";#N/A,#N/A,TRUE,"Income statement ($)"}</definedName>
    <definedName name="dklnc" localSheetId="3" hidden="1">{#N/A,#N/A,TRUE,"Main Issues";#N/A,#N/A,TRUE,"Income statement ($)"}</definedName>
    <definedName name="dklnc" localSheetId="1" hidden="1">{#N/A,#N/A,TRUE,"Main Issues";#N/A,#N/A,TRUE,"Income statement ($)"}</definedName>
    <definedName name="dklnc" localSheetId="0" hidden="1">{#N/A,#N/A,TRUE,"Main Issues";#N/A,#N/A,TRUE,"Income statement ($)"}</definedName>
    <definedName name="dklnc" hidden="1">{#N/A,#N/A,TRUE,"Main Issues";#N/A,#N/A,TRUE,"Income statement ($)"}</definedName>
    <definedName name="DME_Dirty" hidden="1">"False"</definedName>
    <definedName name="DME_LocalFile" hidden="1">"True"</definedName>
    <definedName name="DME_ODMALinks1" hidden="1">"::ODMA\DME-MSE\Sorco-24932=C:\TEMP\Dme\Sorco-24932.xls"</definedName>
    <definedName name="DME_ODMALinks2" hidden="1">"::ODMA\DME-MSE\Sorco-6534=C:\TEMP\Dme\Sorco-6534.xls"</definedName>
    <definedName name="DME_ODMALinks3" hidden="1">"::ODMA\DME-MSE\Sorco-6632=C:\TEMP\Dme\Sorco-6632.xls"</definedName>
    <definedName name="DME_ODMALinks4" hidden="1">"::ODMA\DME-MSE\SORCO-6534=C:\TEMP\Dme\SORCO-6534.xls"</definedName>
    <definedName name="DME_ODMALinks5" hidden="1">"::ODMA\DME-MSE\Sorco-6790=C:\TEMP\Dme\Sorco-6790(1).xls"</definedName>
    <definedName name="DME_ODMALinks6" hidden="1">"::ODMA\DME-MSE\Sorco-25030=C:\TEMP\Dme\Sorco-25030.xls"</definedName>
    <definedName name="DME_ODMALinks7" hidden="1">"::ODMA\DME-MSE\Sorco-26983=C:\TEMP\Dme\Sorco-26983.xls"</definedName>
    <definedName name="DME_ODMALinksCount" hidden="1">"7"</definedName>
    <definedName name="dn" localSheetId="2" hidden="1">{#N/A,#N/A,TRUE,"Main Issues";#N/A,#N/A,TRUE,"Income statement ($)"}</definedName>
    <definedName name="dn" localSheetId="4" hidden="1">{#N/A,#N/A,TRUE,"Main Issues";#N/A,#N/A,TRUE,"Income statement ($)"}</definedName>
    <definedName name="dn" localSheetId="3" hidden="1">{#N/A,#N/A,TRUE,"Main Issues";#N/A,#N/A,TRUE,"Income statement ($)"}</definedName>
    <definedName name="dn" localSheetId="1" hidden="1">{#N/A,#N/A,TRUE,"Main Issues";#N/A,#N/A,TRUE,"Income statement ($)"}</definedName>
    <definedName name="dn" localSheetId="0" hidden="1">{#N/A,#N/A,TRUE,"Main Issues";#N/A,#N/A,TRUE,"Income statement ($)"}</definedName>
    <definedName name="dn" hidden="1">{#N/A,#N/A,TRUE,"Main Issues";#N/A,#N/A,TRUE,"Income statement ($)"}</definedName>
    <definedName name="dsad" localSheetId="2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dsad" localSheetId="4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dsad" localSheetId="3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dsad" localSheetId="1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dsad" localSheetId="0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dsad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dsf" localSheetId="2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dsf" localSheetId="4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dsf" localSheetId="3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dsf" localSheetId="1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dsf" localSheetId="0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dsf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dsg" localSheetId="2" hidden="1">{#N/A,#N/A,FALSE,"Calc";#N/A,#N/A,FALSE,"Sensitivity";#N/A,#N/A,FALSE,"LT Earn.Dil.";#N/A,#N/A,FALSE,"Dil. AVP"}</definedName>
    <definedName name="dsg" localSheetId="4" hidden="1">{#N/A,#N/A,FALSE,"Calc";#N/A,#N/A,FALSE,"Sensitivity";#N/A,#N/A,FALSE,"LT Earn.Dil.";#N/A,#N/A,FALSE,"Dil. AVP"}</definedName>
    <definedName name="dsg" localSheetId="3" hidden="1">{#N/A,#N/A,FALSE,"Calc";#N/A,#N/A,FALSE,"Sensitivity";#N/A,#N/A,FALSE,"LT Earn.Dil.";#N/A,#N/A,FALSE,"Dil. AVP"}</definedName>
    <definedName name="dsg" localSheetId="1" hidden="1">{#N/A,#N/A,FALSE,"Calc";#N/A,#N/A,FALSE,"Sensitivity";#N/A,#N/A,FALSE,"LT Earn.Dil.";#N/A,#N/A,FALSE,"Dil. AVP"}</definedName>
    <definedName name="dsg" localSheetId="0" hidden="1">{#N/A,#N/A,FALSE,"Calc";#N/A,#N/A,FALSE,"Sensitivity";#N/A,#N/A,FALSE,"LT Earn.Dil.";#N/A,#N/A,FALSE,"Dil. AVP"}</definedName>
    <definedName name="dsg" hidden="1">{#N/A,#N/A,FALSE,"Calc";#N/A,#N/A,FALSE,"Sensitivity";#N/A,#N/A,FALSE,"LT Earn.Dil.";#N/A,#N/A,FALSE,"Dil. AVP"}</definedName>
    <definedName name="duplicate123A" localSheetId="2" hidden="1">#REF!</definedName>
    <definedName name="duplicate123A" localSheetId="4" hidden="1">#REF!</definedName>
    <definedName name="duplicate123A" localSheetId="3" hidden="1">#REF!</definedName>
    <definedName name="duplicate123A" localSheetId="1" hidden="1">#REF!</definedName>
    <definedName name="duplicate123A" localSheetId="0" hidden="1">#REF!</definedName>
    <definedName name="duplicate123A" hidden="1">#REF!</definedName>
    <definedName name="e" localSheetId="2" hidden="1">{"ANAR",#N/A,FALSE,"Dist total";"MARGEN",#N/A,FALSE,"Dist total";"COMENTARIO",#N/A,FALSE,"Ficha CODICE";"CONSEJO",#N/A,FALSE,"Dist p0";"uno",#N/A,FALSE,"Dist total"}</definedName>
    <definedName name="e" localSheetId="4" hidden="1">{"ANAR",#N/A,FALSE,"Dist total";"MARGEN",#N/A,FALSE,"Dist total";"COMENTARIO",#N/A,FALSE,"Ficha CODICE";"CONSEJO",#N/A,FALSE,"Dist p0";"uno",#N/A,FALSE,"Dist total"}</definedName>
    <definedName name="e" localSheetId="3" hidden="1">{"ANAR",#N/A,FALSE,"Dist total";"MARGEN",#N/A,FALSE,"Dist total";"COMENTARIO",#N/A,FALSE,"Ficha CODICE";"CONSEJO",#N/A,FALSE,"Dist p0";"uno",#N/A,FALSE,"Dist total"}</definedName>
    <definedName name="e" localSheetId="1" hidden="1">{"ANAR",#N/A,FALSE,"Dist total";"MARGEN",#N/A,FALSE,"Dist total";"COMENTARIO",#N/A,FALSE,"Ficha CODICE";"CONSEJO",#N/A,FALSE,"Dist p0";"uno",#N/A,FALSE,"Dist total"}</definedName>
    <definedName name="e" localSheetId="0" hidden="1">{"ANAR",#N/A,FALSE,"Dist total";"MARGEN",#N/A,FALSE,"Dist total";"COMENTARIO",#N/A,FALSE,"Ficha CODICE";"CONSEJO",#N/A,FALSE,"Dist p0";"uno",#N/A,FALSE,"Dist total"}</definedName>
    <definedName name="e" hidden="1">{"ANAR",#N/A,FALSE,"Dist total";"MARGEN",#N/A,FALSE,"Dist total";"COMENTARIO",#N/A,FALSE,"Ficha CODICE";"CONSEJO",#N/A,FALSE,"Dist p0";"uno",#N/A,FALSE,"Dist total"}</definedName>
    <definedName name="eaf" localSheetId="2" hidden="1">{"AnnInc",#N/A,TRUE,"Inc";"QtrInc1",#N/A,TRUE,"Inc";"Balance",#N/A,TRUE,"Bal";"Cflow",#N/A,TRUE,"Cash"}</definedName>
    <definedName name="eaf" localSheetId="4" hidden="1">{"AnnInc",#N/A,TRUE,"Inc";"QtrInc1",#N/A,TRUE,"Inc";"Balance",#N/A,TRUE,"Bal";"Cflow",#N/A,TRUE,"Cash"}</definedName>
    <definedName name="eaf" localSheetId="3" hidden="1">{"AnnInc",#N/A,TRUE,"Inc";"QtrInc1",#N/A,TRUE,"Inc";"Balance",#N/A,TRUE,"Bal";"Cflow",#N/A,TRUE,"Cash"}</definedName>
    <definedName name="eaf" localSheetId="1" hidden="1">{"AnnInc",#N/A,TRUE,"Inc";"QtrInc1",#N/A,TRUE,"Inc";"Balance",#N/A,TRUE,"Bal";"Cflow",#N/A,TRUE,"Cash"}</definedName>
    <definedName name="eaf" localSheetId="0" hidden="1">{"AnnInc",#N/A,TRUE,"Inc";"QtrInc1",#N/A,TRUE,"Inc";"Balance",#N/A,TRUE,"Bal";"Cflow",#N/A,TRUE,"Cash"}</definedName>
    <definedName name="eaf" hidden="1">{"AnnInc",#N/A,TRUE,"Inc";"QtrInc1",#N/A,TRUE,"Inc";"Balance",#N/A,TRUE,"Bal";"Cflow",#N/A,TRUE,"Cash"}</definedName>
    <definedName name="eas" localSheetId="2" hidden="1">{"NOPCAPEVA",#N/A,FALSE,"Nopat";"FCFCSTAR",#N/A,FALSE,"FCFVAL";"EVAVL",#N/A,FALSE,"EVAVAL";"LEASE",#N/A,FALSE,"OpLease"}</definedName>
    <definedName name="eas" localSheetId="4" hidden="1">{"NOPCAPEVA",#N/A,FALSE,"Nopat";"FCFCSTAR",#N/A,FALSE,"FCFVAL";"EVAVL",#N/A,FALSE,"EVAVAL";"LEASE",#N/A,FALSE,"OpLease"}</definedName>
    <definedName name="eas" localSheetId="3" hidden="1">{"NOPCAPEVA",#N/A,FALSE,"Nopat";"FCFCSTAR",#N/A,FALSE,"FCFVAL";"EVAVL",#N/A,FALSE,"EVAVAL";"LEASE",#N/A,FALSE,"OpLease"}</definedName>
    <definedName name="eas" localSheetId="1" hidden="1">{"NOPCAPEVA",#N/A,FALSE,"Nopat";"FCFCSTAR",#N/A,FALSE,"FCFVAL";"EVAVL",#N/A,FALSE,"EVAVAL";"LEASE",#N/A,FALSE,"OpLease"}</definedName>
    <definedName name="eas" localSheetId="0" hidden="1">{"NOPCAPEVA",#N/A,FALSE,"Nopat";"FCFCSTAR",#N/A,FALSE,"FCFVAL";"EVAVL",#N/A,FALSE,"EVAVAL";"LEASE",#N/A,FALSE,"OpLease"}</definedName>
    <definedName name="eas" hidden="1">{"NOPCAPEVA",#N/A,FALSE,"Nopat";"FCFCSTAR",#N/A,FALSE,"FCFVAL";"EVAVL",#N/A,FALSE,"EVAVAL";"LEASE",#N/A,FALSE,"OpLease"}</definedName>
    <definedName name="EBIT" hidden="1">"EBIT"</definedName>
    <definedName name="EBIT_10K" hidden="1">"EBIT_10K"</definedName>
    <definedName name="EBIT_10Q" hidden="1">"EBIT_10Q"</definedName>
    <definedName name="EBIT_10Q1" hidden="1">"EBIT_10Q1"</definedName>
    <definedName name="EBIT_GROWTH_1" hidden="1">"EBIT_GROWTH_1"</definedName>
    <definedName name="EBIT_GROWTH_2" hidden="1">"EBIT_GROWTH_2"</definedName>
    <definedName name="EBIT_MARGIN" hidden="1">"EBIT_MARGIN"</definedName>
    <definedName name="EBIT_OVER_IE" hidden="1">"EBIT_OVER_IE"</definedName>
    <definedName name="EBITDA" hidden="1">"EBITDA"</definedName>
    <definedName name="EBITDA_10K" hidden="1">"EBITDA_10K"</definedName>
    <definedName name="EBITDA_10Q" hidden="1">"EBITDA_10Q"</definedName>
    <definedName name="EBITDA_10Q1" hidden="1">"EBITDA_10Q1"</definedName>
    <definedName name="EBITDA_CAPEX_OVER_TOTAL_IE" hidden="1">"EBITDA_CAPEX_OVER_TOTAL_IE"</definedName>
    <definedName name="EBITDA_GROWTH_1" hidden="1">"EBITDA_GROWTH_1"</definedName>
    <definedName name="EBITDA_GROWTH_2" hidden="1">"EBITDA_GROWTH_2"</definedName>
    <definedName name="EBITDA_MARGIN" hidden="1">"EBITDA_MARGIN"</definedName>
    <definedName name="EBITDA_OVER_TOTAL_IE" hidden="1">"EBITDA_OVER_TOTAL_IE"</definedName>
    <definedName name="ecs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cs" localSheetId="4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cs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cs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cs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c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d" localSheetId="2" hidden="1">{"NOPCAPEVA",#N/A,FALSE,"Nopat";"FCFCSTAR",#N/A,FALSE,"FCFVAL";"EVAVL",#N/A,FALSE,"EVAVAL";"LEASE",#N/A,FALSE,"OpLease"}</definedName>
    <definedName name="ed" localSheetId="4" hidden="1">{"NOPCAPEVA",#N/A,FALSE,"Nopat";"FCFCSTAR",#N/A,FALSE,"FCFVAL";"EVAVL",#N/A,FALSE,"EVAVAL";"LEASE",#N/A,FALSE,"OpLease"}</definedName>
    <definedName name="ed" localSheetId="3" hidden="1">{"NOPCAPEVA",#N/A,FALSE,"Nopat";"FCFCSTAR",#N/A,FALSE,"FCFVAL";"EVAVL",#N/A,FALSE,"EVAVAL";"LEASE",#N/A,FALSE,"OpLease"}</definedName>
    <definedName name="ed" localSheetId="1" hidden="1">{"NOPCAPEVA",#N/A,FALSE,"Nopat";"FCFCSTAR",#N/A,FALSE,"FCFVAL";"EVAVL",#N/A,FALSE,"EVAVAL";"LEASE",#N/A,FALSE,"OpLease"}</definedName>
    <definedName name="ed" localSheetId="0" hidden="1">{"NOPCAPEVA",#N/A,FALSE,"Nopat";"FCFCSTAR",#N/A,FALSE,"FCFVAL";"EVAVL",#N/A,FALSE,"EVAVAL";"LEASE",#N/A,FALSE,"OpLease"}</definedName>
    <definedName name="ed" hidden="1">{"NOPCAPEVA",#N/A,FALSE,"Nopat";"FCFCSTAR",#N/A,FALSE,"FCFVAL";"EVAVL",#N/A,FALSE,"EVAVAL";"LEASE",#N/A,FALSE,"OpLease"}</definedName>
    <definedName name="edp" localSheetId="2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localSheetId="4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localSheetId="3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" localSheetId="2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ee" localSheetId="4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ee" localSheetId="3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ee" localSheetId="1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ee" localSheetId="0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ee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EEE" localSheetId="2" hidden="1">{"uno",#N/A,FALSE,"Dist total";"COMENTARIO",#N/A,FALSE,"Ficha CODICE"}</definedName>
    <definedName name="EEE" localSheetId="4" hidden="1">{"uno",#N/A,FALSE,"Dist total";"COMENTARIO",#N/A,FALSE,"Ficha CODICE"}</definedName>
    <definedName name="EEE" localSheetId="3" hidden="1">{"uno",#N/A,FALSE,"Dist total";"COMENTARIO",#N/A,FALSE,"Ficha CODICE"}</definedName>
    <definedName name="EEE" localSheetId="1" hidden="1">{"uno",#N/A,FALSE,"Dist total";"COMENTARIO",#N/A,FALSE,"Ficha CODICE"}</definedName>
    <definedName name="EEE" localSheetId="0" hidden="1">{"uno",#N/A,FALSE,"Dist total";"COMENTARIO",#N/A,FALSE,"Ficha CODICE"}</definedName>
    <definedName name="EEE" hidden="1">{"uno",#N/A,FALSE,"Dist total";"COMENTARIO",#N/A,FALSE,"Ficha CODICE"}</definedName>
    <definedName name="eeeee" localSheetId="2" hidden="1">{#N/A,#N/A,FALSE,"Aging Summary";#N/A,#N/A,FALSE,"Ratio Analysis";#N/A,#N/A,FALSE,"Test 120 Day Accts";#N/A,#N/A,FALSE,"Tickmarks"}</definedName>
    <definedName name="eeeee" localSheetId="4" hidden="1">{#N/A,#N/A,FALSE,"Aging Summary";#N/A,#N/A,FALSE,"Ratio Analysis";#N/A,#N/A,FALSE,"Test 120 Day Accts";#N/A,#N/A,FALSE,"Tickmarks"}</definedName>
    <definedName name="eeeee" localSheetId="3" hidden="1">{#N/A,#N/A,FALSE,"Aging Summary";#N/A,#N/A,FALSE,"Ratio Analysis";#N/A,#N/A,FALSE,"Test 120 Day Accts";#N/A,#N/A,FALSE,"Tickmarks"}</definedName>
    <definedName name="eeeee" localSheetId="1" hidden="1">{#N/A,#N/A,FALSE,"Aging Summary";#N/A,#N/A,FALSE,"Ratio Analysis";#N/A,#N/A,FALSE,"Test 120 Day Accts";#N/A,#N/A,FALSE,"Tickmarks"}</definedName>
    <definedName name="eeeee" localSheetId="0" hidden="1">{#N/A,#N/A,FALSE,"Aging Summary";#N/A,#N/A,FALSE,"Ratio Analysis";#N/A,#N/A,FALSE,"Test 120 Day Accts";#N/A,#N/A,FALSE,"Tickmarks"}</definedName>
    <definedName name="eeeee" hidden="1">{#N/A,#N/A,FALSE,"Aging Summary";#N/A,#N/A,FALSE,"Ratio Analysis";#N/A,#N/A,FALSE,"Test 120 Day Accts";#N/A,#N/A,FALSE,"Tickmarks"}</definedName>
    <definedName name="EEEEEEE" localSheetId="2" hidden="1">{"ANAR",#N/A,FALSE,"Dist total";"MARGEN",#N/A,FALSE,"Dist total";"COMENTARIO",#N/A,FALSE,"Ficha CODICE";"CONSEJO",#N/A,FALSE,"Dist p0";"uno",#N/A,FALSE,"Dist total"}</definedName>
    <definedName name="EEEEEEE" localSheetId="4" hidden="1">{"ANAR",#N/A,FALSE,"Dist total";"MARGEN",#N/A,FALSE,"Dist total";"COMENTARIO",#N/A,FALSE,"Ficha CODICE";"CONSEJO",#N/A,FALSE,"Dist p0";"uno",#N/A,FALSE,"Dist total"}</definedName>
    <definedName name="EEEEEEE" localSheetId="3" hidden="1">{"ANAR",#N/A,FALSE,"Dist total";"MARGEN",#N/A,FALSE,"Dist total";"COMENTARIO",#N/A,FALSE,"Ficha CODICE";"CONSEJO",#N/A,FALSE,"Dist p0";"uno",#N/A,FALSE,"Dist total"}</definedName>
    <definedName name="EEEEEEE" localSheetId="1" hidden="1">{"ANAR",#N/A,FALSE,"Dist total";"MARGEN",#N/A,FALSE,"Dist total";"COMENTARIO",#N/A,FALSE,"Ficha CODICE";"CONSEJO",#N/A,FALSE,"Dist p0";"uno",#N/A,FALSE,"Dist total"}</definedName>
    <definedName name="EEEEEEE" localSheetId="0" hidden="1">{"ANAR",#N/A,FALSE,"Dist total";"MARGEN",#N/A,FALSE,"Dist total";"COMENTARIO",#N/A,FALSE,"Ficha CODICE";"CONSEJO",#N/A,FALSE,"Dist p0";"uno",#N/A,FALSE,"Dist total"}</definedName>
    <definedName name="EEEEEEE" hidden="1">{"ANAR",#N/A,FALSE,"Dist total";"MARGEN",#N/A,FALSE,"Dist total";"COMENTARIO",#N/A,FALSE,"Ficha CODICE";"CONSEJO",#N/A,FALSE,"Dist p0";"uno",#N/A,FALSE,"Dist total"}</definedName>
    <definedName name="eeeeeeeeeeeeee" localSheetId="2" hidden="1">{#N/A,#N/A,FALSE,"Colombo";#N/A,#N/A,FALSE,"Colata";#N/A,#N/A,FALSE,"Colombo + Colata"}</definedName>
    <definedName name="eeeeeeeeeeeeee" localSheetId="4" hidden="1">{#N/A,#N/A,FALSE,"Colombo";#N/A,#N/A,FALSE,"Colata";#N/A,#N/A,FALSE,"Colombo + Colata"}</definedName>
    <definedName name="eeeeeeeeeeeeee" localSheetId="3" hidden="1">{#N/A,#N/A,FALSE,"Colombo";#N/A,#N/A,FALSE,"Colata";#N/A,#N/A,FALSE,"Colombo + Colata"}</definedName>
    <definedName name="eeeeeeeeeeeeee" localSheetId="1" hidden="1">{#N/A,#N/A,FALSE,"Colombo";#N/A,#N/A,FALSE,"Colata";#N/A,#N/A,FALSE,"Colombo + Colata"}</definedName>
    <definedName name="eeeeeeeeeeeeee" localSheetId="0" hidden="1">{#N/A,#N/A,FALSE,"Colombo";#N/A,#N/A,FALSE,"Colata";#N/A,#N/A,FALSE,"Colombo + Colata"}</definedName>
    <definedName name="eeeeeeeeeeeeee" hidden="1">{#N/A,#N/A,FALSE,"Colombo";#N/A,#N/A,FALSE,"Colata";#N/A,#N/A,FALSE,"Colombo + Colata"}</definedName>
    <definedName name="eeeeeeeeeeeeeeee" localSheetId="2" hidden="1">{#N/A,#N/A,TRUE,"Main Issues";#N/A,#N/A,TRUE,"Income statement ($)"}</definedName>
    <definedName name="eeeeeeeeeeeeeeee" localSheetId="4" hidden="1">{#N/A,#N/A,TRUE,"Main Issues";#N/A,#N/A,TRUE,"Income statement ($)"}</definedName>
    <definedName name="eeeeeeeeeeeeeeee" localSheetId="3" hidden="1">{#N/A,#N/A,TRUE,"Main Issues";#N/A,#N/A,TRUE,"Income statement ($)"}</definedName>
    <definedName name="eeeeeeeeeeeeeeee" localSheetId="1" hidden="1">{#N/A,#N/A,TRUE,"Main Issues";#N/A,#N/A,TRUE,"Income statement ($)"}</definedName>
    <definedName name="eeeeeeeeeeeeeeee" localSheetId="0" hidden="1">{#N/A,#N/A,TRUE,"Main Issues";#N/A,#N/A,TRUE,"Income statement ($)"}</definedName>
    <definedName name="eeeeeeeeeeeeeeee" hidden="1">{#N/A,#N/A,TRUE,"Main Issues";#N/A,#N/A,TRUE,"Income statement ($)"}</definedName>
    <definedName name="eeeeeeeeeeeeeeeeeeee" localSheetId="2" hidden="1">{#N/A,#N/A,TRUE,"Main Issues";#N/A,#N/A,TRUE,"Income statement ($)"}</definedName>
    <definedName name="eeeeeeeeeeeeeeeeeeee" localSheetId="4" hidden="1">{#N/A,#N/A,TRUE,"Main Issues";#N/A,#N/A,TRUE,"Income statement ($)"}</definedName>
    <definedName name="eeeeeeeeeeeeeeeeeeee" localSheetId="3" hidden="1">{#N/A,#N/A,TRUE,"Main Issues";#N/A,#N/A,TRUE,"Income statement ($)"}</definedName>
    <definedName name="eeeeeeeeeeeeeeeeeeee" localSheetId="1" hidden="1">{#N/A,#N/A,TRUE,"Main Issues";#N/A,#N/A,TRUE,"Income statement ($)"}</definedName>
    <definedName name="eeeeeeeeeeeeeeeeeeee" localSheetId="0" hidden="1">{#N/A,#N/A,TRUE,"Main Issues";#N/A,#N/A,TRUE,"Income statement ($)"}</definedName>
    <definedName name="eeeeeeeeeeeeeeeeeeee" hidden="1">{#N/A,#N/A,TRUE,"Main Issues";#N/A,#N/A,TRUE,"Income statement ($)"}</definedName>
    <definedName name="ef" localSheetId="2" hidden="1">{"AnnInc",#N/A,TRUE,"Inc";"QtrInc1",#N/A,TRUE,"Inc";"Balance",#N/A,TRUE,"Bal";"Cflow",#N/A,TRUE,"Cash"}</definedName>
    <definedName name="ef" localSheetId="4" hidden="1">{"AnnInc",#N/A,TRUE,"Inc";"QtrInc1",#N/A,TRUE,"Inc";"Balance",#N/A,TRUE,"Bal";"Cflow",#N/A,TRUE,"Cash"}</definedName>
    <definedName name="ef" localSheetId="3" hidden="1">{"AnnInc",#N/A,TRUE,"Inc";"QtrInc1",#N/A,TRUE,"Inc";"Balance",#N/A,TRUE,"Bal";"Cflow",#N/A,TRUE,"Cash"}</definedName>
    <definedName name="ef" localSheetId="1" hidden="1">{"AnnInc",#N/A,TRUE,"Inc";"QtrInc1",#N/A,TRUE,"Inc";"Balance",#N/A,TRUE,"Bal";"Cflow",#N/A,TRUE,"Cash"}</definedName>
    <definedName name="ef" localSheetId="0" hidden="1">{"AnnInc",#N/A,TRUE,"Inc";"QtrInc1",#N/A,TRUE,"Inc";"Balance",#N/A,TRUE,"Bal";"Cflow",#N/A,TRUE,"Cash"}</definedName>
    <definedName name="ef" hidden="1">{"AnnInc",#N/A,TRUE,"Inc";"QtrInc1",#N/A,TRUE,"Inc";"Balance",#N/A,TRUE,"Bal";"Cflow",#N/A,TRUE,"Cash"}</definedName>
    <definedName name="EFFECT_SPECIAL_CHARGE" hidden="1">"EFFECT_SPECIAL_CHARGE"</definedName>
    <definedName name="emily" localSheetId="2" hidden="1">{#N/A,#N/A,FALSE,"Calc";#N/A,#N/A,FALSE,"Sensitivity";#N/A,#N/A,FALSE,"LT Earn.Dil.";#N/A,#N/A,FALSE,"Dil. AVP"}</definedName>
    <definedName name="emily" localSheetId="4" hidden="1">{#N/A,#N/A,FALSE,"Calc";#N/A,#N/A,FALSE,"Sensitivity";#N/A,#N/A,FALSE,"LT Earn.Dil.";#N/A,#N/A,FALSE,"Dil. AVP"}</definedName>
    <definedName name="emily" localSheetId="3" hidden="1">{#N/A,#N/A,FALSE,"Calc";#N/A,#N/A,FALSE,"Sensitivity";#N/A,#N/A,FALSE,"LT Earn.Dil.";#N/A,#N/A,FALSE,"Dil. AVP"}</definedName>
    <definedName name="emily" localSheetId="1" hidden="1">{#N/A,#N/A,FALSE,"Calc";#N/A,#N/A,FALSE,"Sensitivity";#N/A,#N/A,FALSE,"LT Earn.Dil.";#N/A,#N/A,FALSE,"Dil. AVP"}</definedName>
    <definedName name="emily" localSheetId="0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MPLOYEES" hidden="1">"EMPLOYEES"</definedName>
    <definedName name="ENV">#REF!</definedName>
    <definedName name="EPMWorkbookOptions_1" hidden="1">"SAEAAB|LCAAAAAAABADsvQdgHEmWJSYvbcp7f0r1StfgdKEIgGATJNiQQBDswYjN5pLsHWlHIymrKoHKZVZlXWYWQMztnbz33nvvvffee||997o7nU4n99//P1xmZAFs9s5K2smeIYCqyB8/fnwfPyIe/x7vFmV6mddNUS0/|2h3vPNRmi|n1axYXnz20bo939799KPf4|g3Th5/t6rfTqrq7Zerlpo2Kb23bB69a4rPPpq37erR3btXV1fjq3v"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"jqr64u7ezs3v39/7i|evpPF9k28WyabPlNP/IvjW7|a2PqNc0ffwqP6/zZv7l8stVvjw6z8omf3w3/JDbnZR5Vj/N2uzL5evsMjctux9zWzOWl3XV5tM2n5nW/S/C9lez9C6IYRsqNY7|nwAAAP//Sn4wTEgBAAA="</definedName>
    <definedName name="EPS" hidden="1">"EPS"</definedName>
    <definedName name="EPS_10K" hidden="1">"EPS_10K"</definedName>
    <definedName name="EPS_10Q" hidden="1">"EPS_10Q"</definedName>
    <definedName name="EPS_10Q1" hidden="1">"EPS_10Q1"</definedName>
    <definedName name="EPS_EST" hidden="1">"EPS_EST"</definedName>
    <definedName name="EPS_EST_1" hidden="1">"EPS_EST_1"</definedName>
    <definedName name="EQUITY_AFFIL" hidden="1">"EQUITY_AFFIL"</definedName>
    <definedName name="EQUITY_MARKET_VAL" hidden="1">"EQUITY_MARKET_VAL"</definedName>
    <definedName name="EQV_OVER_BV" hidden="1">"EQV_OVER_BV"</definedName>
    <definedName name="EQV_OVER_LTM_PRETAX_INC" hidden="1">"EQV_OVER_LTM_PRETAX_INC"</definedName>
    <definedName name="eqw" localSheetId="2" hidden="1">{"NOPCAPEVA",#N/A,FALSE,"Nopat";"FCFCSTAR",#N/A,FALSE,"FCFVAL";"EVAVL",#N/A,FALSE,"EVAVAL";"LEASE",#N/A,FALSE,"OpLease"}</definedName>
    <definedName name="eqw" localSheetId="4" hidden="1">{"NOPCAPEVA",#N/A,FALSE,"Nopat";"FCFCSTAR",#N/A,FALSE,"FCFVAL";"EVAVL",#N/A,FALSE,"EVAVAL";"LEASE",#N/A,FALSE,"OpLease"}</definedName>
    <definedName name="eqw" localSheetId="3" hidden="1">{"NOPCAPEVA",#N/A,FALSE,"Nopat";"FCFCSTAR",#N/A,FALSE,"FCFVAL";"EVAVL",#N/A,FALSE,"EVAVAL";"LEASE",#N/A,FALSE,"OpLease"}</definedName>
    <definedName name="eqw" localSheetId="1" hidden="1">{"NOPCAPEVA",#N/A,FALSE,"Nopat";"FCFCSTAR",#N/A,FALSE,"FCFVAL";"EVAVL",#N/A,FALSE,"EVAVAL";"LEASE",#N/A,FALSE,"OpLease"}</definedName>
    <definedName name="eqw" localSheetId="0" hidden="1">{"NOPCAPEVA",#N/A,FALSE,"Nopat";"FCFCSTAR",#N/A,FALSE,"FCFVAL";"EVAVL",#N/A,FALSE,"EVAVAL";"LEASE",#N/A,FALSE,"OpLease"}</definedName>
    <definedName name="eqw" hidden="1">{"NOPCAPEVA",#N/A,FALSE,"Nopat";"FCFCSTAR",#N/A,FALSE,"FCFVAL";"EVAVL",#N/A,FALSE,"EVAVAL";"LEASE",#N/A,FALSE,"OpLease"}</definedName>
    <definedName name="er" localSheetId="2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er" localSheetId="4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er" localSheetId="3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er" localSheetId="1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er" localSheetId="0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er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erg" localSheetId="2" hidden="1">{"NOPCAPEVA",#N/A,FALSE,"Nopat";"FCFCSTAR",#N/A,FALSE,"FCFVAL";"EVAVL",#N/A,FALSE,"EVAVAL";"LEASE",#N/A,FALSE,"OpLease"}</definedName>
    <definedName name="erg" localSheetId="4" hidden="1">{"NOPCAPEVA",#N/A,FALSE,"Nopat";"FCFCSTAR",#N/A,FALSE,"FCFVAL";"EVAVL",#N/A,FALSE,"EVAVAL";"LEASE",#N/A,FALSE,"OpLease"}</definedName>
    <definedName name="erg" localSheetId="3" hidden="1">{"NOPCAPEVA",#N/A,FALSE,"Nopat";"FCFCSTAR",#N/A,FALSE,"FCFVAL";"EVAVL",#N/A,FALSE,"EVAVAL";"LEASE",#N/A,FALSE,"OpLease"}</definedName>
    <definedName name="erg" localSheetId="1" hidden="1">{"NOPCAPEVA",#N/A,FALSE,"Nopat";"FCFCSTAR",#N/A,FALSE,"FCFVAL";"EVAVL",#N/A,FALSE,"EVAVAL";"LEASE",#N/A,FALSE,"OpLease"}</definedName>
    <definedName name="erg" localSheetId="0" hidden="1">{"NOPCAPEVA",#N/A,FALSE,"Nopat";"FCFCSTAR",#N/A,FALSE,"FCFVAL";"EVAVL",#N/A,FALSE,"EVAVAL";"LEASE",#N/A,FALSE,"OpLease"}</definedName>
    <definedName name="erg" hidden="1">{"NOPCAPEVA",#N/A,FALSE,"Nopat";"FCFCSTAR",#N/A,FALSE,"FCFVAL";"EVAVL",#N/A,FALSE,"EVAVAL";"LEASE",#N/A,FALSE,"OpLease"}</definedName>
    <definedName name="Erg.Entity">#REF!</definedName>
    <definedName name="Erg.Jahr">#REF!</definedName>
    <definedName name="Erg.LE">#REF!</definedName>
    <definedName name="Erg.Monat">#REF!</definedName>
    <definedName name="ers" localSheetId="2" hidden="1">{"NOPCAPEVA",#N/A,FALSE,"Nopat";"FCFCSTAR",#N/A,FALSE,"FCFVAL";"EVAVL",#N/A,FALSE,"EVAVAL";"LEASE",#N/A,FALSE,"OpLease"}</definedName>
    <definedName name="ers" localSheetId="4" hidden="1">{"NOPCAPEVA",#N/A,FALSE,"Nopat";"FCFCSTAR",#N/A,FALSE,"FCFVAL";"EVAVL",#N/A,FALSE,"EVAVAL";"LEASE",#N/A,FALSE,"OpLease"}</definedName>
    <definedName name="ers" localSheetId="3" hidden="1">{"NOPCAPEVA",#N/A,FALSE,"Nopat";"FCFCSTAR",#N/A,FALSE,"FCFVAL";"EVAVL",#N/A,FALSE,"EVAVAL";"LEASE",#N/A,FALSE,"OpLease"}</definedName>
    <definedName name="ers" localSheetId="1" hidden="1">{"NOPCAPEVA",#N/A,FALSE,"Nopat";"FCFCSTAR",#N/A,FALSE,"FCFVAL";"EVAVL",#N/A,FALSE,"EVAVAL";"LEASE",#N/A,FALSE,"OpLease"}</definedName>
    <definedName name="ers" localSheetId="0" hidden="1">{"NOPCAPEVA",#N/A,FALSE,"Nopat";"FCFCSTAR",#N/A,FALSE,"FCFVAL";"EVAVL",#N/A,FALSE,"EVAVAL";"LEASE",#N/A,FALSE,"OpLease"}</definedName>
    <definedName name="ers" hidden="1">{"NOPCAPEVA",#N/A,FALSE,"Nopat";"FCFCSTAR",#N/A,FALSE,"FCFVAL";"EVAVL",#N/A,FALSE,"EVAVAL";"LEASE",#N/A,FALSE,"OpLease"}</definedName>
    <definedName name="ESOP_DEBT" hidden="1">"ESOP_DEBT"</definedName>
    <definedName name="etet" localSheetId="2" hidden="1">{#N/A,#N/A,FALSE,"Calc";#N/A,#N/A,FALSE,"Sensitivity";#N/A,#N/A,FALSE,"LT Earn.Dil.";#N/A,#N/A,FALSE,"Dil. AVP"}</definedName>
    <definedName name="etet" localSheetId="4" hidden="1">{#N/A,#N/A,FALSE,"Calc";#N/A,#N/A,FALSE,"Sensitivity";#N/A,#N/A,FALSE,"LT Earn.Dil.";#N/A,#N/A,FALSE,"Dil. AVP"}</definedName>
    <definedName name="etet" localSheetId="3" hidden="1">{#N/A,#N/A,FALSE,"Calc";#N/A,#N/A,FALSE,"Sensitivity";#N/A,#N/A,FALSE,"LT Earn.Dil.";#N/A,#N/A,FALSE,"Dil. AVP"}</definedName>
    <definedName name="etet" localSheetId="1" hidden="1">{#N/A,#N/A,FALSE,"Calc";#N/A,#N/A,FALSE,"Sensitivity";#N/A,#N/A,FALSE,"LT Earn.Dil.";#N/A,#N/A,FALSE,"Dil. AVP"}</definedName>
    <definedName name="etet" localSheetId="0" hidden="1">{#N/A,#N/A,FALSE,"Calc";#N/A,#N/A,FALSE,"Sensitivity";#N/A,#N/A,FALSE,"LT Earn.Dil.";#N/A,#N/A,FALSE,"Dil. AVP"}</definedName>
    <definedName name="etet" hidden="1">{#N/A,#N/A,FALSE,"Calc";#N/A,#N/A,FALSE,"Sensitivity";#N/A,#N/A,FALSE,"LT Earn.Dil.";#N/A,#N/A,FALSE,"Dil. AVP"}</definedName>
    <definedName name="EV__ALLOWSTOPEXPAND__" hidden="1">1</definedName>
    <definedName name="EV__EXPOPTIONS__" hidden="1">0</definedName>
    <definedName name="EV__LASTREFTIME__" hidden="1">39154.3252893519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134217736</definedName>
    <definedName name="EV__WBVERSION__" hidden="1">0</definedName>
    <definedName name="EV_OVER_EMPLOYEE" hidden="1">"EV_OVER_EMPLOYEE"</definedName>
    <definedName name="EV_OVER_LTM_EBIT" hidden="1">"EV_OVER_LTM_EBIT"</definedName>
    <definedName name="EV_OVER_LTM_EBITDA" hidden="1">"EV_OVER_LTM_EBITDA"</definedName>
    <definedName name="EV_OVER_LTM_REVENUE" hidden="1">"EV_OVER_LTM_REVENUE"</definedName>
    <definedName name="EV_OVER_REVENUE_EST" hidden="1">"EV_OVER_REVENUE_EST"</definedName>
    <definedName name="EV_OVER_REVENUE_EST_1" hidden="1">"EV_OVER_REVENUE_EST_1"</definedName>
    <definedName name="ewa" localSheetId="2" hidden="1">{"NOPCAPEVA",#N/A,FALSE,"Nopat";"FCFCSTAR",#N/A,FALSE,"FCFVAL";"EVAVL",#N/A,FALSE,"EVAVAL";"LEASE",#N/A,FALSE,"OpLease"}</definedName>
    <definedName name="ewa" localSheetId="4" hidden="1">{"NOPCAPEVA",#N/A,FALSE,"Nopat";"FCFCSTAR",#N/A,FALSE,"FCFVAL";"EVAVL",#N/A,FALSE,"EVAVAL";"LEASE",#N/A,FALSE,"OpLease"}</definedName>
    <definedName name="ewa" localSheetId="3" hidden="1">{"NOPCAPEVA",#N/A,FALSE,"Nopat";"FCFCSTAR",#N/A,FALSE,"FCFVAL";"EVAVL",#N/A,FALSE,"EVAVAL";"LEASE",#N/A,FALSE,"OpLease"}</definedName>
    <definedName name="ewa" localSheetId="1" hidden="1">{"NOPCAPEVA",#N/A,FALSE,"Nopat";"FCFCSTAR",#N/A,FALSE,"FCFVAL";"EVAVL",#N/A,FALSE,"EVAVAL";"LEASE",#N/A,FALSE,"OpLease"}</definedName>
    <definedName name="ewa" localSheetId="0" hidden="1">{"NOPCAPEVA",#N/A,FALSE,"Nopat";"FCFCSTAR",#N/A,FALSE,"FCFVAL";"EVAVL",#N/A,FALSE,"EVAVAL";"LEASE",#N/A,FALSE,"OpLease"}</definedName>
    <definedName name="ewa" hidden="1">{"NOPCAPEVA",#N/A,FALSE,"Nopat";"FCFCSTAR",#N/A,FALSE,"FCFVAL";"EVAVL",#N/A,FALSE,"EVAVAL";"LEASE",#N/A,FALSE,"OpLease"}</definedName>
    <definedName name="ewrc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rc" localSheetId="4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rc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rc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rc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r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s" localSheetId="2" hidden="1">{"AnnInc",#N/A,TRUE,"Inc";"QtrInc1",#N/A,TRUE,"Inc";"Balance",#N/A,TRUE,"Bal";"Cflow",#N/A,TRUE,"Cash"}</definedName>
    <definedName name="ews" localSheetId="4" hidden="1">{"AnnInc",#N/A,TRUE,"Inc";"QtrInc1",#N/A,TRUE,"Inc";"Balance",#N/A,TRUE,"Bal";"Cflow",#N/A,TRUE,"Cash"}</definedName>
    <definedName name="ews" localSheetId="3" hidden="1">{"AnnInc",#N/A,TRUE,"Inc";"QtrInc1",#N/A,TRUE,"Inc";"Balance",#N/A,TRUE,"Bal";"Cflow",#N/A,TRUE,"Cash"}</definedName>
    <definedName name="ews" localSheetId="1" hidden="1">{"AnnInc",#N/A,TRUE,"Inc";"QtrInc1",#N/A,TRUE,"Inc";"Balance",#N/A,TRUE,"Bal";"Cflow",#N/A,TRUE,"Cash"}</definedName>
    <definedName name="ews" localSheetId="0" hidden="1">{"AnnInc",#N/A,TRUE,"Inc";"QtrInc1",#N/A,TRUE,"Inc";"Balance",#N/A,TRUE,"Bal";"Cflow",#N/A,TRUE,"Cash"}</definedName>
    <definedName name="ews" hidden="1">{"AnnInc",#N/A,TRUE,"Inc";"QtrInc1",#N/A,TRUE,"Inc";"Balance",#N/A,TRUE,"Bal";"Cflow",#N/A,TRUE,"Cash"}</definedName>
    <definedName name="ewye" localSheetId="2" hidden="1">{"NOPCAPEVA",#N/A,FALSE,"Nopat";"FCFCSTAR",#N/A,FALSE,"FCFVAL";"EVAVL",#N/A,FALSE,"EVAVAL";"LEASE",#N/A,FALSE,"OpLease"}</definedName>
    <definedName name="ewye" localSheetId="4" hidden="1">{"NOPCAPEVA",#N/A,FALSE,"Nopat";"FCFCSTAR",#N/A,FALSE,"FCFVAL";"EVAVL",#N/A,FALSE,"EVAVAL";"LEASE",#N/A,FALSE,"OpLease"}</definedName>
    <definedName name="ewye" localSheetId="3" hidden="1">{"NOPCAPEVA",#N/A,FALSE,"Nopat";"FCFCSTAR",#N/A,FALSE,"FCFVAL";"EVAVL",#N/A,FALSE,"EVAVAL";"LEASE",#N/A,FALSE,"OpLease"}</definedName>
    <definedName name="ewye" localSheetId="1" hidden="1">{"NOPCAPEVA",#N/A,FALSE,"Nopat";"FCFCSTAR",#N/A,FALSE,"FCFVAL";"EVAVL",#N/A,FALSE,"EVAVAL";"LEASE",#N/A,FALSE,"OpLease"}</definedName>
    <definedName name="ewye" localSheetId="0" hidden="1">{"NOPCAPEVA",#N/A,FALSE,"Nopat";"FCFCSTAR",#N/A,FALSE,"FCFVAL";"EVAVL",#N/A,FALSE,"EVAVAL";"LEASE",#N/A,FALSE,"OpLease"}</definedName>
    <definedName name="ewye" hidden="1">{"NOPCAPEVA",#N/A,FALSE,"Nopat";"FCFCSTAR",#N/A,FALSE,"FCFVAL";"EVAVL",#N/A,FALSE,"EVAVAL";"LEASE",#N/A,FALSE,"OpLease"}</definedName>
    <definedName name="Excel_BuiltIn_Print_Titles_4_1">#REF!,#REF!</definedName>
    <definedName name="EXCHANGE" hidden="1">"EXCHANGE"</definedName>
    <definedName name="EXTRA_ITEMS" hidden="1">"EXTRA_ITEMS"</definedName>
    <definedName name="fas" localSheetId="2" hidden="1">{"NOPCAPEVA",#N/A,FALSE,"Nopat";"FCFCSTAR",#N/A,FALSE,"FCFVAL";"EVAVL",#N/A,FALSE,"EVAVAL";"LEASE",#N/A,FALSE,"OpLease"}</definedName>
    <definedName name="fas" localSheetId="4" hidden="1">{"NOPCAPEVA",#N/A,FALSE,"Nopat";"FCFCSTAR",#N/A,FALSE,"FCFVAL";"EVAVL",#N/A,FALSE,"EVAVAL";"LEASE",#N/A,FALSE,"OpLease"}</definedName>
    <definedName name="fas" localSheetId="3" hidden="1">{"NOPCAPEVA",#N/A,FALSE,"Nopat";"FCFCSTAR",#N/A,FALSE,"FCFVAL";"EVAVL",#N/A,FALSE,"EVAVAL";"LEASE",#N/A,FALSE,"OpLease"}</definedName>
    <definedName name="fas" localSheetId="1" hidden="1">{"NOPCAPEVA",#N/A,FALSE,"Nopat";"FCFCSTAR",#N/A,FALSE,"FCFVAL";"EVAVL",#N/A,FALSE,"EVAVAL";"LEASE",#N/A,FALSE,"OpLease"}</definedName>
    <definedName name="fas" localSheetId="0" hidden="1">{"NOPCAPEVA",#N/A,FALSE,"Nopat";"FCFCSTAR",#N/A,FALSE,"FCFVAL";"EVAVL",#N/A,FALSE,"EVAVAL";"LEASE",#N/A,FALSE,"OpLease"}</definedName>
    <definedName name="fas" hidden="1">{"NOPCAPEVA",#N/A,FALSE,"Nopat";"FCFCSTAR",#N/A,FALSE,"FCFVAL";"EVAVL",#N/A,FALSE,"EVAVAL";"LEASE",#N/A,FALSE,"OpLease"}</definedName>
    <definedName name="Fasanotti" localSheetId="2" hidden="1">{#N/A,#N/A,TRUE,"Main Issues";#N/A,#N/A,TRUE,"Income statement ($)"}</definedName>
    <definedName name="Fasanotti" localSheetId="4" hidden="1">{#N/A,#N/A,TRUE,"Main Issues";#N/A,#N/A,TRUE,"Income statement ($)"}</definedName>
    <definedName name="Fasanotti" localSheetId="3" hidden="1">{#N/A,#N/A,TRUE,"Main Issues";#N/A,#N/A,TRUE,"Income statement ($)"}</definedName>
    <definedName name="Fasanotti" localSheetId="1" hidden="1">{#N/A,#N/A,TRUE,"Main Issues";#N/A,#N/A,TRUE,"Income statement ($)"}</definedName>
    <definedName name="Fasanotti" localSheetId="0" hidden="1">{#N/A,#N/A,TRUE,"Main Issues";#N/A,#N/A,TRUE,"Income statement ($)"}</definedName>
    <definedName name="Fasanotti" hidden="1">{#N/A,#N/A,TRUE,"Main Issues";#N/A,#N/A,TRUE,"Income statement ($)"}</definedName>
    <definedName name="fbvc" localSheetId="2" hidden="1">{"NOPCAPEVA",#N/A,FALSE,"Nopat";"FCFCSTAR",#N/A,FALSE,"FCFVAL";"EVAVL",#N/A,FALSE,"EVAVAL";"LEASE",#N/A,FALSE,"OpLease"}</definedName>
    <definedName name="fbvc" localSheetId="4" hidden="1">{"NOPCAPEVA",#N/A,FALSE,"Nopat";"FCFCSTAR",#N/A,FALSE,"FCFVAL";"EVAVL",#N/A,FALSE,"EVAVAL";"LEASE",#N/A,FALSE,"OpLease"}</definedName>
    <definedName name="fbvc" localSheetId="3" hidden="1">{"NOPCAPEVA",#N/A,FALSE,"Nopat";"FCFCSTAR",#N/A,FALSE,"FCFVAL";"EVAVL",#N/A,FALSE,"EVAVAL";"LEASE",#N/A,FALSE,"OpLease"}</definedName>
    <definedName name="fbvc" localSheetId="1" hidden="1">{"NOPCAPEVA",#N/A,FALSE,"Nopat";"FCFCSTAR",#N/A,FALSE,"FCFVAL";"EVAVL",#N/A,FALSE,"EVAVAL";"LEASE",#N/A,FALSE,"OpLease"}</definedName>
    <definedName name="fbvc" localSheetId="0" hidden="1">{"NOPCAPEVA",#N/A,FALSE,"Nopat";"FCFCSTAR",#N/A,FALSE,"FCFVAL";"EVAVL",#N/A,FALSE,"EVAVAL";"LEASE",#N/A,FALSE,"OpLease"}</definedName>
    <definedName name="fbvc" hidden="1">{"NOPCAPEVA",#N/A,FALSE,"Nopat";"FCFCSTAR",#N/A,FALSE,"FCFVAL";"EVAVL",#N/A,FALSE,"EVAVAL";"LEASE",#N/A,FALSE,"OpLease"}</definedName>
    <definedName name="fdase" localSheetId="2" hidden="1">{"NOPCAPEVA",#N/A,FALSE,"Nopat";"FCFCSTAR",#N/A,FALSE,"FCFVAL";"EVAVL",#N/A,FALSE,"EVAVAL";"LEASE",#N/A,FALSE,"OpLease"}</definedName>
    <definedName name="fdase" localSheetId="4" hidden="1">{"NOPCAPEVA",#N/A,FALSE,"Nopat";"FCFCSTAR",#N/A,FALSE,"FCFVAL";"EVAVL",#N/A,FALSE,"EVAVAL";"LEASE",#N/A,FALSE,"OpLease"}</definedName>
    <definedName name="fdase" localSheetId="3" hidden="1">{"NOPCAPEVA",#N/A,FALSE,"Nopat";"FCFCSTAR",#N/A,FALSE,"FCFVAL";"EVAVL",#N/A,FALSE,"EVAVAL";"LEASE",#N/A,FALSE,"OpLease"}</definedName>
    <definedName name="fdase" localSheetId="1" hidden="1">{"NOPCAPEVA",#N/A,FALSE,"Nopat";"FCFCSTAR",#N/A,FALSE,"FCFVAL";"EVAVL",#N/A,FALSE,"EVAVAL";"LEASE",#N/A,FALSE,"OpLease"}</definedName>
    <definedName name="fdase" localSheetId="0" hidden="1">{"NOPCAPEVA",#N/A,FALSE,"Nopat";"FCFCSTAR",#N/A,FALSE,"FCFVAL";"EVAVL",#N/A,FALSE,"EVAVAL";"LEASE",#N/A,FALSE,"OpLease"}</definedName>
    <definedName name="fdase" hidden="1">{"NOPCAPEVA",#N/A,FALSE,"Nopat";"FCFCSTAR",#N/A,FALSE,"FCFVAL";"EVAVL",#N/A,FALSE,"EVAVAL";"LEASE",#N/A,FALSE,"OpLease"}</definedName>
    <definedName name="fdc" localSheetId="2" hidden="1">{"NOPCAPEVA",#N/A,FALSE,"Nopat";"FCFCSTAR",#N/A,FALSE,"FCFVAL";"EVAVL",#N/A,FALSE,"EVAVAL";"LEASE",#N/A,FALSE,"OpLease"}</definedName>
    <definedName name="fdc" localSheetId="4" hidden="1">{"NOPCAPEVA",#N/A,FALSE,"Nopat";"FCFCSTAR",#N/A,FALSE,"FCFVAL";"EVAVL",#N/A,FALSE,"EVAVAL";"LEASE",#N/A,FALSE,"OpLease"}</definedName>
    <definedName name="fdc" localSheetId="3" hidden="1">{"NOPCAPEVA",#N/A,FALSE,"Nopat";"FCFCSTAR",#N/A,FALSE,"FCFVAL";"EVAVL",#N/A,FALSE,"EVAVAL";"LEASE",#N/A,FALSE,"OpLease"}</definedName>
    <definedName name="fdc" localSheetId="1" hidden="1">{"NOPCAPEVA",#N/A,FALSE,"Nopat";"FCFCSTAR",#N/A,FALSE,"FCFVAL";"EVAVL",#N/A,FALSE,"EVAVAL";"LEASE",#N/A,FALSE,"OpLease"}</definedName>
    <definedName name="fdc" localSheetId="0" hidden="1">{"NOPCAPEVA",#N/A,FALSE,"Nopat";"FCFCSTAR",#N/A,FALSE,"FCFVAL";"EVAVL",#N/A,FALSE,"EVAVAL";"LEASE",#N/A,FALSE,"OpLease"}</definedName>
    <definedName name="fdc" hidden="1">{"NOPCAPEVA",#N/A,FALSE,"Nopat";"FCFCSTAR",#N/A,FALSE,"FCFVAL";"EVAVL",#N/A,FALSE,"EVAVAL";"LEASE",#N/A,FALSE,"OpLease"}</definedName>
    <definedName name="fdfsa" localSheetId="2" hidden="1">{#N/A,#N/A,FALSE,"Aging Summary";#N/A,#N/A,FALSE,"Ratio Analysis";#N/A,#N/A,FALSE,"Test 120 Day Accts";#N/A,#N/A,FALSE,"Tickmarks"}</definedName>
    <definedName name="fdfsa" localSheetId="4" hidden="1">{#N/A,#N/A,FALSE,"Aging Summary";#N/A,#N/A,FALSE,"Ratio Analysis";#N/A,#N/A,FALSE,"Test 120 Day Accts";#N/A,#N/A,FALSE,"Tickmarks"}</definedName>
    <definedName name="fdfsa" localSheetId="3" hidden="1">{#N/A,#N/A,FALSE,"Aging Summary";#N/A,#N/A,FALSE,"Ratio Analysis";#N/A,#N/A,FALSE,"Test 120 Day Accts";#N/A,#N/A,FALSE,"Tickmarks"}</definedName>
    <definedName name="fdfsa" localSheetId="1" hidden="1">{#N/A,#N/A,FALSE,"Aging Summary";#N/A,#N/A,FALSE,"Ratio Analysis";#N/A,#N/A,FALSE,"Test 120 Day Accts";#N/A,#N/A,FALSE,"Tickmarks"}</definedName>
    <definedName name="fdfsa" localSheetId="0" hidden="1">{#N/A,#N/A,FALSE,"Aging Summary";#N/A,#N/A,FALSE,"Ratio Analysis";#N/A,#N/A,FALSE,"Test 120 Day Accts";#N/A,#N/A,FALSE,"Tickmarks"}</definedName>
    <definedName name="fdfsa" hidden="1">{#N/A,#N/A,FALSE,"Aging Summary";#N/A,#N/A,FALSE,"Ratio Analysis";#N/A,#N/A,FALSE,"Test 120 Day Accts";#N/A,#N/A,FALSE,"Tickmarks"}</definedName>
    <definedName name="fdyhj" localSheetId="2" hidden="1">{"NOPCAPEVA",#N/A,FALSE,"Nopat";"FCFCSTAR",#N/A,FALSE,"FCFVAL";"EVAVL",#N/A,FALSE,"EVAVAL";"LEASE",#N/A,FALSE,"OpLease"}</definedName>
    <definedName name="fdyhj" localSheetId="4" hidden="1">{"NOPCAPEVA",#N/A,FALSE,"Nopat";"FCFCSTAR",#N/A,FALSE,"FCFVAL";"EVAVL",#N/A,FALSE,"EVAVAL";"LEASE",#N/A,FALSE,"OpLease"}</definedName>
    <definedName name="fdyhj" localSheetId="3" hidden="1">{"NOPCAPEVA",#N/A,FALSE,"Nopat";"FCFCSTAR",#N/A,FALSE,"FCFVAL";"EVAVL",#N/A,FALSE,"EVAVAL";"LEASE",#N/A,FALSE,"OpLease"}</definedName>
    <definedName name="fdyhj" localSheetId="1" hidden="1">{"NOPCAPEVA",#N/A,FALSE,"Nopat";"FCFCSTAR",#N/A,FALSE,"FCFVAL";"EVAVL",#N/A,FALSE,"EVAVAL";"LEASE",#N/A,FALSE,"OpLease"}</definedName>
    <definedName name="fdyhj" localSheetId="0" hidden="1">{"NOPCAPEVA",#N/A,FALSE,"Nopat";"FCFCSTAR",#N/A,FALSE,"FCFVAL";"EVAVL",#N/A,FALSE,"EVAVAL";"LEASE",#N/A,FALSE,"OpLease"}</definedName>
    <definedName name="fdyhj" hidden="1">{"NOPCAPEVA",#N/A,FALSE,"Nopat";"FCFCSTAR",#N/A,FALSE,"FCFVAL";"EVAVL",#N/A,FALSE,"EVAVAL";"LEASE",#N/A,FALSE,"OpLease"}</definedName>
    <definedName name="fee" localSheetId="2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fee" localSheetId="4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fee" localSheetId="3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fee" localSheetId="1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fee" localSheetId="0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fee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ff" hidden="1">#REF!</definedName>
    <definedName name="ffer" localSheetId="2" hidden="1">{"NOPCAPEVA",#N/A,FALSE,"Nopat";"FCFCSTAR",#N/A,FALSE,"FCFVAL";"EVAVL",#N/A,FALSE,"EVAVAL";"LEASE",#N/A,FALSE,"OpLease"}</definedName>
    <definedName name="ffer" localSheetId="4" hidden="1">{"NOPCAPEVA",#N/A,FALSE,"Nopat";"FCFCSTAR",#N/A,FALSE,"FCFVAL";"EVAVL",#N/A,FALSE,"EVAVAL";"LEASE",#N/A,FALSE,"OpLease"}</definedName>
    <definedName name="ffer" localSheetId="3" hidden="1">{"NOPCAPEVA",#N/A,FALSE,"Nopat";"FCFCSTAR",#N/A,FALSE,"FCFVAL";"EVAVL",#N/A,FALSE,"EVAVAL";"LEASE",#N/A,FALSE,"OpLease"}</definedName>
    <definedName name="ffer" localSheetId="1" hidden="1">{"NOPCAPEVA",#N/A,FALSE,"Nopat";"FCFCSTAR",#N/A,FALSE,"FCFVAL";"EVAVL",#N/A,FALSE,"EVAVAL";"LEASE",#N/A,FALSE,"OpLease"}</definedName>
    <definedName name="ffer" localSheetId="0" hidden="1">{"NOPCAPEVA",#N/A,FALSE,"Nopat";"FCFCSTAR",#N/A,FALSE,"FCFVAL";"EVAVL",#N/A,FALSE,"EVAVAL";"LEASE",#N/A,FALSE,"OpLease"}</definedName>
    <definedName name="ffer" hidden="1">{"NOPCAPEVA",#N/A,FALSE,"Nopat";"FCFCSTAR",#N/A,FALSE,"FCFVAL";"EVAVL",#N/A,FALSE,"EVAVAL";"LEASE",#N/A,FALSE,"OpLease"}</definedName>
    <definedName name="fffffffff" localSheetId="2" hidden="1">{#N/A,#N/A,TRUE,"Asmp";#N/A,#N/A,TRUE,"CF"}</definedName>
    <definedName name="fffffffff" localSheetId="4" hidden="1">{#N/A,#N/A,TRUE,"Asmp";#N/A,#N/A,TRUE,"CF"}</definedName>
    <definedName name="fffffffff" localSheetId="3" hidden="1">{#N/A,#N/A,TRUE,"Asmp";#N/A,#N/A,TRUE,"CF"}</definedName>
    <definedName name="fffffffff" localSheetId="1" hidden="1">{#N/A,#N/A,TRUE,"Asmp";#N/A,#N/A,TRUE,"CF"}</definedName>
    <definedName name="fffffffff" localSheetId="0" hidden="1">{#N/A,#N/A,TRUE,"Asmp";#N/A,#N/A,TRUE,"CF"}</definedName>
    <definedName name="fffffffff" hidden="1">{#N/A,#N/A,TRUE,"Asmp";#N/A,#N/A,TRUE,"CF"}</definedName>
    <definedName name="ffg" localSheetId="2" hidden="1">{#N/A,#N/A,TRUE,"Old - New P&amp;L";#N/A,#N/A,TRUE,"EBIT MMO - Total";#N/A,#N/A,TRUE,"MMO NE, CEE, ASIA, CAR";#N/A,#N/A,TRUE,"MMO LAT, MEA, AFR";#N/A,#N/A,TRUE,"NP growth";#N/A,#N/A,TRUE,"ER impact"}</definedName>
    <definedName name="ffg" localSheetId="4" hidden="1">{#N/A,#N/A,TRUE,"Old - New P&amp;L";#N/A,#N/A,TRUE,"EBIT MMO - Total";#N/A,#N/A,TRUE,"MMO NE, CEE, ASIA, CAR";#N/A,#N/A,TRUE,"MMO LAT, MEA, AFR";#N/A,#N/A,TRUE,"NP growth";#N/A,#N/A,TRUE,"ER impact"}</definedName>
    <definedName name="ffg" localSheetId="3" hidden="1">{#N/A,#N/A,TRUE,"Old - New P&amp;L";#N/A,#N/A,TRUE,"EBIT MMO - Total";#N/A,#N/A,TRUE,"MMO NE, CEE, ASIA, CAR";#N/A,#N/A,TRUE,"MMO LAT, MEA, AFR";#N/A,#N/A,TRUE,"NP growth";#N/A,#N/A,TRUE,"ER impact"}</definedName>
    <definedName name="ffg" localSheetId="1" hidden="1">{#N/A,#N/A,TRUE,"Old - New P&amp;L";#N/A,#N/A,TRUE,"EBIT MMO - Total";#N/A,#N/A,TRUE,"MMO NE, CEE, ASIA, CAR";#N/A,#N/A,TRUE,"MMO LAT, MEA, AFR";#N/A,#N/A,TRUE,"NP growth";#N/A,#N/A,TRUE,"ER impact"}</definedName>
    <definedName name="ffg" localSheetId="0" hidden="1">{#N/A,#N/A,TRUE,"Old - New P&amp;L";#N/A,#N/A,TRUE,"EBIT MMO - Total";#N/A,#N/A,TRUE,"MMO NE, CEE, ASIA, CAR";#N/A,#N/A,TRUE,"MMO LAT, MEA, AFR";#N/A,#N/A,TRUE,"NP growth";#N/A,#N/A,TRUE,"ER impact"}</definedName>
    <definedName name="ffg" hidden="1">{#N/A,#N/A,TRUE,"Old - New P&amp;L";#N/A,#N/A,TRUE,"EBIT MMO - Total";#N/A,#N/A,TRUE,"MMO NE, CEE, ASIA, CAR";#N/A,#N/A,TRUE,"MMO LAT, MEA, AFR";#N/A,#N/A,TRUE,"NP growth";#N/A,#N/A,TRUE,"ER impact"}</definedName>
    <definedName name="fgfd" localSheetId="2" hidden="1">#REF!</definedName>
    <definedName name="fgfd" localSheetId="4" hidden="1">#REF!</definedName>
    <definedName name="fgfd" localSheetId="3" hidden="1">#REF!</definedName>
    <definedName name="fgfd" localSheetId="1" hidden="1">#REF!</definedName>
    <definedName name="fgfd" localSheetId="0" hidden="1">#REF!</definedName>
    <definedName name="fgfd" hidden="1">#REF!</definedName>
    <definedName name="fgiju" localSheetId="2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fgiju" localSheetId="4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fgiju" localSheetId="3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fgiju" localSheetId="1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fgiju" localSheetId="0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fgiju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fgjgg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gg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gg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gg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gg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gg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fgjhgfjh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fgjhgfjh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fgjhgfjh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fgjhgfjh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fgjhgfjh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fgjhgfjh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gfjhfgjhf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gfjhfgjhf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gfjhfgjhf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gfjhfgjhf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gfjhfgjhf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gfjhfgjhf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sg" localSheetId="2" hidden="1">{"consolidated",#N/A,FALSE,"Sheet1";"cms",#N/A,FALSE,"Sheet1";"fse",#N/A,FALSE,"Sheet1"}</definedName>
    <definedName name="fgsg" localSheetId="4" hidden="1">{"consolidated",#N/A,FALSE,"Sheet1";"cms",#N/A,FALSE,"Sheet1";"fse",#N/A,FALSE,"Sheet1"}</definedName>
    <definedName name="fgsg" localSheetId="3" hidden="1">{"consolidated",#N/A,FALSE,"Sheet1";"cms",#N/A,FALSE,"Sheet1";"fse",#N/A,FALSE,"Sheet1"}</definedName>
    <definedName name="fgsg" localSheetId="1" hidden="1">{"consolidated",#N/A,FALSE,"Sheet1";"cms",#N/A,FALSE,"Sheet1";"fse",#N/A,FALSE,"Sheet1"}</definedName>
    <definedName name="fgsg" localSheetId="0" hidden="1">{"consolidated",#N/A,FALSE,"Sheet1";"cms",#N/A,FALSE,"Sheet1";"fse",#N/A,FALSE,"Sheet1"}</definedName>
    <definedName name="fgsg" hidden="1">{"consolidated",#N/A,FALSE,"Sheet1";"cms",#N/A,FALSE,"Sheet1";"fse",#N/A,FALSE,"Sheet1"}</definedName>
    <definedName name="FifthColumn" localSheetId="2" hidden="1">#REF!</definedName>
    <definedName name="FifthColumn" localSheetId="4" hidden="1">#REF!</definedName>
    <definedName name="FifthColumn" localSheetId="3" hidden="1">#REF!</definedName>
    <definedName name="FifthColumn" localSheetId="1" hidden="1">#REF!</definedName>
    <definedName name="FifthColumn" localSheetId="0" hidden="1">#REF!</definedName>
    <definedName name="FifthColumn" hidden="1">#REF!</definedName>
    <definedName name="FINANCING_CASH" hidden="1">"FINANCING_CASH"</definedName>
    <definedName name="FOREIGN_EXCHANGE" hidden="1">"FOREIGN_EXCHANGE"</definedName>
    <definedName name="fr4rd" localSheetId="2" hidden="1">{#N/A,#N/A,TRUE,"Main Issues";#N/A,#N/A,TRUE,"Income statement ($)"}</definedName>
    <definedName name="fr4rd" localSheetId="4" hidden="1">{#N/A,#N/A,TRUE,"Main Issues";#N/A,#N/A,TRUE,"Income statement ($)"}</definedName>
    <definedName name="fr4rd" localSheetId="3" hidden="1">{#N/A,#N/A,TRUE,"Main Issues";#N/A,#N/A,TRUE,"Income statement ($)"}</definedName>
    <definedName name="fr4rd" localSheetId="1" hidden="1">{#N/A,#N/A,TRUE,"Main Issues";#N/A,#N/A,TRUE,"Income statement ($)"}</definedName>
    <definedName name="fr4rd" localSheetId="0" hidden="1">{#N/A,#N/A,TRUE,"Main Issues";#N/A,#N/A,TRUE,"Income statement ($)"}</definedName>
    <definedName name="fr4rd" hidden="1">{#N/A,#N/A,TRUE,"Main Issues";#N/A,#N/A,TRUE,"Income statement ($)"}</definedName>
    <definedName name="freg" localSheetId="2" hidden="1">{"NOPCAPEVA",#N/A,FALSE,"Nopat";"FCFCSTAR",#N/A,FALSE,"FCFVAL";"EVAVL",#N/A,FALSE,"EVAVAL";"LEASE",#N/A,FALSE,"OpLease"}</definedName>
    <definedName name="freg" localSheetId="4" hidden="1">{"NOPCAPEVA",#N/A,FALSE,"Nopat";"FCFCSTAR",#N/A,FALSE,"FCFVAL";"EVAVL",#N/A,FALSE,"EVAVAL";"LEASE",#N/A,FALSE,"OpLease"}</definedName>
    <definedName name="freg" localSheetId="3" hidden="1">{"NOPCAPEVA",#N/A,FALSE,"Nopat";"FCFCSTAR",#N/A,FALSE,"FCFVAL";"EVAVL",#N/A,FALSE,"EVAVAL";"LEASE",#N/A,FALSE,"OpLease"}</definedName>
    <definedName name="freg" localSheetId="1" hidden="1">{"NOPCAPEVA",#N/A,FALSE,"Nopat";"FCFCSTAR",#N/A,FALSE,"FCFVAL";"EVAVL",#N/A,FALSE,"EVAVAL";"LEASE",#N/A,FALSE,"OpLease"}</definedName>
    <definedName name="freg" localSheetId="0" hidden="1">{"NOPCAPEVA",#N/A,FALSE,"Nopat";"FCFCSTAR",#N/A,FALSE,"FCFVAL";"EVAVL",#N/A,FALSE,"EVAVAL";"LEASE",#N/A,FALSE,"OpLease"}</definedName>
    <definedName name="freg" hidden="1">{"NOPCAPEVA",#N/A,FALSE,"Nopat";"FCFCSTAR",#N/A,FALSE,"FCFVAL";"EVAVL",#N/A,FALSE,"EVAVAL";"LEASE",#N/A,FALSE,"OpLease"}</definedName>
    <definedName name="fsa" localSheetId="2" hidden="1">{"AnnInc",#N/A,TRUE,"Inc";"QtrInc1",#N/A,TRUE,"Inc";"Balance",#N/A,TRUE,"Bal";"Cflow",#N/A,TRUE,"Cash"}</definedName>
    <definedName name="fsa" localSheetId="4" hidden="1">{"AnnInc",#N/A,TRUE,"Inc";"QtrInc1",#N/A,TRUE,"Inc";"Balance",#N/A,TRUE,"Bal";"Cflow",#N/A,TRUE,"Cash"}</definedName>
    <definedName name="fsa" localSheetId="3" hidden="1">{"AnnInc",#N/A,TRUE,"Inc";"QtrInc1",#N/A,TRUE,"Inc";"Balance",#N/A,TRUE,"Bal";"Cflow",#N/A,TRUE,"Cash"}</definedName>
    <definedName name="fsa" localSheetId="1" hidden="1">{"AnnInc",#N/A,TRUE,"Inc";"QtrInc1",#N/A,TRUE,"Inc";"Balance",#N/A,TRUE,"Bal";"Cflow",#N/A,TRUE,"Cash"}</definedName>
    <definedName name="fsa" localSheetId="0" hidden="1">{"AnnInc",#N/A,TRUE,"Inc";"QtrInc1",#N/A,TRUE,"Inc";"Balance",#N/A,TRUE,"Bal";"Cflow",#N/A,TRUE,"Cash"}</definedName>
    <definedName name="fsa" hidden="1">{"AnnInc",#N/A,TRUE,"Inc";"QtrInc1",#N/A,TRUE,"Inc";"Balance",#N/A,TRUE,"Bal";"Cflow",#N/A,TRUE,"Cash"}</definedName>
    <definedName name="FSForecastHeader" localSheetId="2" hidden="1">#REF!</definedName>
    <definedName name="FSForecastHeader" localSheetId="4" hidden="1">#REF!</definedName>
    <definedName name="FSForecastHeader" localSheetId="3" hidden="1">#REF!</definedName>
    <definedName name="FSForecastHeader" localSheetId="1" hidden="1">#REF!</definedName>
    <definedName name="FSForecastHeader" localSheetId="0" hidden="1">#REF!</definedName>
    <definedName name="FSForecastHeader" hidden="1">#REF!</definedName>
    <definedName name="fsfs" localSheetId="2" hidden="1">{#N/A,#N/A,FALSE,"Calc";#N/A,#N/A,FALSE,"Sensitivity";#N/A,#N/A,FALSE,"LT Earn.Dil.";#N/A,#N/A,FALSE,"Dil. AVP"}</definedName>
    <definedName name="fsfs" localSheetId="4" hidden="1">{#N/A,#N/A,FALSE,"Calc";#N/A,#N/A,FALSE,"Sensitivity";#N/A,#N/A,FALSE,"LT Earn.Dil.";#N/A,#N/A,FALSE,"Dil. AVP"}</definedName>
    <definedName name="fsfs" localSheetId="3" hidden="1">{#N/A,#N/A,FALSE,"Calc";#N/A,#N/A,FALSE,"Sensitivity";#N/A,#N/A,FALSE,"LT Earn.Dil.";#N/A,#N/A,FALSE,"Dil. AVP"}</definedName>
    <definedName name="fsfs" localSheetId="1" hidden="1">{#N/A,#N/A,FALSE,"Calc";#N/A,#N/A,FALSE,"Sensitivity";#N/A,#N/A,FALSE,"LT Earn.Dil.";#N/A,#N/A,FALSE,"Dil. AVP"}</definedName>
    <definedName name="fsfs" localSheetId="0" hidden="1">{#N/A,#N/A,FALSE,"Calc";#N/A,#N/A,FALSE,"Sensitivity";#N/A,#N/A,FALSE,"LT Earn.Dil.";#N/A,#N/A,FALSE,"Dil. AVP"}</definedName>
    <definedName name="fsfs" hidden="1">{#N/A,#N/A,FALSE,"Calc";#N/A,#N/A,FALSE,"Sensitivity";#N/A,#N/A,FALSE,"LT Earn.Dil.";#N/A,#N/A,FALSE,"Dil. AVP"}</definedName>
    <definedName name="FSHistoricHeader" localSheetId="2" hidden="1">#REF!</definedName>
    <definedName name="FSHistoricHeader" localSheetId="4" hidden="1">#REF!</definedName>
    <definedName name="FSHistoricHeader" localSheetId="3" hidden="1">#REF!</definedName>
    <definedName name="FSHistoricHeader" localSheetId="1" hidden="1">#REF!</definedName>
    <definedName name="FSHistoricHeader" localSheetId="0" hidden="1">#REF!</definedName>
    <definedName name="FSHistoricHeader" hidden="1">#REF!</definedName>
    <definedName name="FSStyle" localSheetId="2" hidden="1">#REF!</definedName>
    <definedName name="FSStyle" localSheetId="4" hidden="1">#REF!</definedName>
    <definedName name="FSStyle" localSheetId="3" hidden="1">#REF!</definedName>
    <definedName name="FSStyle" localSheetId="1" hidden="1">#REF!</definedName>
    <definedName name="FSStyle" localSheetId="0" hidden="1">#REF!</definedName>
    <definedName name="FSStyle" hidden="1">#REF!</definedName>
    <definedName name="Full_Print" hidden="1">#REF!</definedName>
    <definedName name="FWC_15f016e8_99af_4551_9b45_92a55e030673">#REF!</definedName>
    <definedName name="FWC_AktualizacjaNaleznosci">#REF!</definedName>
    <definedName name="FWC_DataKoniecOkresu_CY">#REF!</definedName>
    <definedName name="FWC_e05e04da_b8ed_465e_a149_152626d2c827">#REF!</definedName>
    <definedName name="FWC_EBITDA_skorygCY">#REF!</definedName>
    <definedName name="FWC_EBITDASkorygowana_CY">#REF!</definedName>
    <definedName name="FWC_EBITDASkorygowana_PY">#REF!</definedName>
    <definedName name="FWC_PrzychodyReklamoweCY">#REF!</definedName>
    <definedName name="FWC_PrzychodyTotal_CY">#REF!</definedName>
    <definedName name="FWC_PrzychodyTotal_PY">#REF!</definedName>
    <definedName name="FWC_SkorygowanaEBITDA2014">#REF!</definedName>
    <definedName name="FWC_SkorygowanaEBITDA2015">#REF!</definedName>
    <definedName name="FWC_wartośćfirmy_FS">#REF!</definedName>
    <definedName name="FWC_wartośćfirmy_NWM">#REF!</definedName>
    <definedName name="FWC_ZyskNCI">#REF!</definedName>
    <definedName name="FWT_a2691b24_12a3_4e0a_b6fb_e2a6be8a4d1d">#REF!</definedName>
    <definedName name="FWT_Segementy_CY">#REF!</definedName>
    <definedName name="FWT_Segmenty_PreviuosYear">#REF!</definedName>
    <definedName name="FWT_Segmenty_PY">#REF!</definedName>
    <definedName name="FWT_SegmentyPP">#REF!</definedName>
    <definedName name="FWT_StruktGrupyWstep">#REF!</definedName>
    <definedName name="FWT_strukturagrupy">#REF!</definedName>
    <definedName name="FY_DATE" hidden="1">"FY_DATE"</definedName>
    <definedName name="g" hidden="1">#REF!</definedName>
    <definedName name="ga" localSheetId="2" hidden="1">{"NOPCAPEVA",#N/A,FALSE,"Nopat";"FCFCSTAR",#N/A,FALSE,"FCFVAL";"EVAVL",#N/A,FALSE,"EVAVAL";"LEASE",#N/A,FALSE,"OpLease"}</definedName>
    <definedName name="ga" localSheetId="4" hidden="1">{"NOPCAPEVA",#N/A,FALSE,"Nopat";"FCFCSTAR",#N/A,FALSE,"FCFVAL";"EVAVL",#N/A,FALSE,"EVAVAL";"LEASE",#N/A,FALSE,"OpLease"}</definedName>
    <definedName name="ga" localSheetId="3" hidden="1">{"NOPCAPEVA",#N/A,FALSE,"Nopat";"FCFCSTAR",#N/A,FALSE,"FCFVAL";"EVAVL",#N/A,FALSE,"EVAVAL";"LEASE",#N/A,FALSE,"OpLease"}</definedName>
    <definedName name="ga" localSheetId="1" hidden="1">{"NOPCAPEVA",#N/A,FALSE,"Nopat";"FCFCSTAR",#N/A,FALSE,"FCFVAL";"EVAVL",#N/A,FALSE,"EVAVAL";"LEASE",#N/A,FALSE,"OpLease"}</definedName>
    <definedName name="ga" localSheetId="0" hidden="1">{"NOPCAPEVA",#N/A,FALSE,"Nopat";"FCFCSTAR",#N/A,FALSE,"FCFVAL";"EVAVL",#N/A,FALSE,"EVAVAL";"LEASE",#N/A,FALSE,"OpLease"}</definedName>
    <definedName name="ga" hidden="1">{"NOPCAPEVA",#N/A,FALSE,"Nopat";"FCFCSTAR",#N/A,FALSE,"FCFVAL";"EVAVL",#N/A,FALSE,"EVAVAL";"LEASE",#N/A,FALSE,"OpLease"}</definedName>
    <definedName name="gaa" localSheetId="2" hidden="1">{"AnnInc",#N/A,TRUE,"Inc";"QtrInc1",#N/A,TRUE,"Inc";"Balance",#N/A,TRUE,"Bal";"Cflow",#N/A,TRUE,"Cash"}</definedName>
    <definedName name="gaa" localSheetId="4" hidden="1">{"AnnInc",#N/A,TRUE,"Inc";"QtrInc1",#N/A,TRUE,"Inc";"Balance",#N/A,TRUE,"Bal";"Cflow",#N/A,TRUE,"Cash"}</definedName>
    <definedName name="gaa" localSheetId="3" hidden="1">{"AnnInc",#N/A,TRUE,"Inc";"QtrInc1",#N/A,TRUE,"Inc";"Balance",#N/A,TRUE,"Bal";"Cflow",#N/A,TRUE,"Cash"}</definedName>
    <definedName name="gaa" localSheetId="1" hidden="1">{"AnnInc",#N/A,TRUE,"Inc";"QtrInc1",#N/A,TRUE,"Inc";"Balance",#N/A,TRUE,"Bal";"Cflow",#N/A,TRUE,"Cash"}</definedName>
    <definedName name="gaa" localSheetId="0" hidden="1">{"AnnInc",#N/A,TRUE,"Inc";"QtrInc1",#N/A,TRUE,"Inc";"Balance",#N/A,TRUE,"Bal";"Cflow",#N/A,TRUE,"Cash"}</definedName>
    <definedName name="gaa" hidden="1">{"AnnInc",#N/A,TRUE,"Inc";"QtrInc1",#N/A,TRUE,"Inc";"Balance",#N/A,TRUE,"Bal";"Cflow",#N/A,TRUE,"Cash"}</definedName>
    <definedName name="GAIN_SALE_ASSETS" hidden="1">"GAIN_SALE_ASSETS"</definedName>
    <definedName name="gea" localSheetId="2" hidden="1">{"NOPCAPEVA",#N/A,FALSE,"Nopat";"FCFCSTAR",#N/A,FALSE,"FCFVAL";"EVAVL",#N/A,FALSE,"EVAVAL";"LEASE",#N/A,FALSE,"OpLease"}</definedName>
    <definedName name="gea" localSheetId="4" hidden="1">{"NOPCAPEVA",#N/A,FALSE,"Nopat";"FCFCSTAR",#N/A,FALSE,"FCFVAL";"EVAVL",#N/A,FALSE,"EVAVAL";"LEASE",#N/A,FALSE,"OpLease"}</definedName>
    <definedName name="gea" localSheetId="3" hidden="1">{"NOPCAPEVA",#N/A,FALSE,"Nopat";"FCFCSTAR",#N/A,FALSE,"FCFVAL";"EVAVL",#N/A,FALSE,"EVAVAL";"LEASE",#N/A,FALSE,"OpLease"}</definedName>
    <definedName name="gea" localSheetId="1" hidden="1">{"NOPCAPEVA",#N/A,FALSE,"Nopat";"FCFCSTAR",#N/A,FALSE,"FCFVAL";"EVAVL",#N/A,FALSE,"EVAVAL";"LEASE",#N/A,FALSE,"OpLease"}</definedName>
    <definedName name="gea" localSheetId="0" hidden="1">{"NOPCAPEVA",#N/A,FALSE,"Nopat";"FCFCSTAR",#N/A,FALSE,"FCFVAL";"EVAVL",#N/A,FALSE,"EVAVAL";"LEASE",#N/A,FALSE,"OpLease"}</definedName>
    <definedName name="gea" hidden="1">{"NOPCAPEVA",#N/A,FALSE,"Nopat";"FCFCSTAR",#N/A,FALSE,"FCFVAL";"EVAVL",#N/A,FALSE,"EVAVAL";"LEASE",#N/A,FALSE,"OpLease"}</definedName>
    <definedName name="geaeadd" localSheetId="2" hidden="1">{"AnnInc",#N/A,TRUE,"Inc";"QtrInc1",#N/A,TRUE,"Inc";"Balance",#N/A,TRUE,"Bal";"Cflow",#N/A,TRUE,"Cash"}</definedName>
    <definedName name="geaeadd" localSheetId="4" hidden="1">{"AnnInc",#N/A,TRUE,"Inc";"QtrInc1",#N/A,TRUE,"Inc";"Balance",#N/A,TRUE,"Bal";"Cflow",#N/A,TRUE,"Cash"}</definedName>
    <definedName name="geaeadd" localSheetId="3" hidden="1">{"AnnInc",#N/A,TRUE,"Inc";"QtrInc1",#N/A,TRUE,"Inc";"Balance",#N/A,TRUE,"Bal";"Cflow",#N/A,TRUE,"Cash"}</definedName>
    <definedName name="geaeadd" localSheetId="1" hidden="1">{"AnnInc",#N/A,TRUE,"Inc";"QtrInc1",#N/A,TRUE,"Inc";"Balance",#N/A,TRUE,"Bal";"Cflow",#N/A,TRUE,"Cash"}</definedName>
    <definedName name="geaeadd" localSheetId="0" hidden="1">{"AnnInc",#N/A,TRUE,"Inc";"QtrInc1",#N/A,TRUE,"Inc";"Balance",#N/A,TRUE,"Bal";"Cflow",#N/A,TRUE,"Cash"}</definedName>
    <definedName name="geaeadd" hidden="1">{"AnnInc",#N/A,TRUE,"Inc";"QtrInc1",#N/A,TRUE,"Inc";"Balance",#N/A,TRUE,"Bal";"Cflow",#N/A,TRUE,"Cash"}</definedName>
    <definedName name="geda" localSheetId="2" hidden="1">{"AnnInc",#N/A,TRUE,"Inc";"QtrInc1",#N/A,TRUE,"Inc";"Balance",#N/A,TRUE,"Bal";"Cflow",#N/A,TRUE,"Cash"}</definedName>
    <definedName name="geda" localSheetId="4" hidden="1">{"AnnInc",#N/A,TRUE,"Inc";"QtrInc1",#N/A,TRUE,"Inc";"Balance",#N/A,TRUE,"Bal";"Cflow",#N/A,TRUE,"Cash"}</definedName>
    <definedName name="geda" localSheetId="3" hidden="1">{"AnnInc",#N/A,TRUE,"Inc";"QtrInc1",#N/A,TRUE,"Inc";"Balance",#N/A,TRUE,"Bal";"Cflow",#N/A,TRUE,"Cash"}</definedName>
    <definedName name="geda" localSheetId="1" hidden="1">{"AnnInc",#N/A,TRUE,"Inc";"QtrInc1",#N/A,TRUE,"Inc";"Balance",#N/A,TRUE,"Bal";"Cflow",#N/A,TRUE,"Cash"}</definedName>
    <definedName name="geda" localSheetId="0" hidden="1">{"AnnInc",#N/A,TRUE,"Inc";"QtrInc1",#N/A,TRUE,"Inc";"Balance",#N/A,TRUE,"Bal";"Cflow",#N/A,TRUE,"Cash"}</definedName>
    <definedName name="geda" hidden="1">{"AnnInc",#N/A,TRUE,"Inc";"QtrInc1",#N/A,TRUE,"Inc";"Balance",#N/A,TRUE,"Bal";"Cflow",#N/A,TRUE,"Cash"}</definedName>
    <definedName name="geographical_summary" localSheetId="2" hidden="1">{#N/A,#N/A,TRUE,"Old - New P&amp;L";#N/A,#N/A,TRUE,"EBIT MMO - Total";#N/A,#N/A,TRUE,"MMO NE, CEE, ASIA, CAR";#N/A,#N/A,TRUE,"MMO LAT, MEA, AFR";#N/A,#N/A,TRUE,"NP growth";#N/A,#N/A,TRUE,"ER impact"}</definedName>
    <definedName name="geographical_summary" localSheetId="4" hidden="1">{#N/A,#N/A,TRUE,"Old - New P&amp;L";#N/A,#N/A,TRUE,"EBIT MMO - Total";#N/A,#N/A,TRUE,"MMO NE, CEE, ASIA, CAR";#N/A,#N/A,TRUE,"MMO LAT, MEA, AFR";#N/A,#N/A,TRUE,"NP growth";#N/A,#N/A,TRUE,"ER impact"}</definedName>
    <definedName name="geographical_summary" localSheetId="3" hidden="1">{#N/A,#N/A,TRUE,"Old - New P&amp;L";#N/A,#N/A,TRUE,"EBIT MMO - Total";#N/A,#N/A,TRUE,"MMO NE, CEE, ASIA, CAR";#N/A,#N/A,TRUE,"MMO LAT, MEA, AFR";#N/A,#N/A,TRUE,"NP growth";#N/A,#N/A,TRUE,"ER impact"}</definedName>
    <definedName name="geographical_summary" localSheetId="1" hidden="1">{#N/A,#N/A,TRUE,"Old - New P&amp;L";#N/A,#N/A,TRUE,"EBIT MMO - Total";#N/A,#N/A,TRUE,"MMO NE, CEE, ASIA, CAR";#N/A,#N/A,TRUE,"MMO LAT, MEA, AFR";#N/A,#N/A,TRUE,"NP growth";#N/A,#N/A,TRUE,"ER impact"}</definedName>
    <definedName name="geographical_summary" localSheetId="0" hidden="1">{#N/A,#N/A,TRUE,"Old - New P&amp;L";#N/A,#N/A,TRUE,"EBIT MMO - Total";#N/A,#N/A,TRUE,"MMO NE, CEE, ASIA, CAR";#N/A,#N/A,TRUE,"MMO LAT, MEA, AFR";#N/A,#N/A,TRUE,"NP growth";#N/A,#N/A,TRUE,"ER impact"}</definedName>
    <definedName name="geographical_summary" hidden="1">{#N/A,#N/A,TRUE,"Old - New P&amp;L";#N/A,#N/A,TRUE,"EBIT MMO - Total";#N/A,#N/A,TRUE,"MMO NE, CEE, ASIA, CAR";#N/A,#N/A,TRUE,"MMO LAT, MEA, AFR";#N/A,#N/A,TRUE,"NP growth";#N/A,#N/A,TRUE,"ER impact"}</definedName>
    <definedName name="gesaa" localSheetId="2" hidden="1">{"NOPCAPEVA",#N/A,FALSE,"Nopat";"FCFCSTAR",#N/A,FALSE,"FCFVAL";"EVAVL",#N/A,FALSE,"EVAVAL";"LEASE",#N/A,FALSE,"OpLease"}</definedName>
    <definedName name="gesaa" localSheetId="4" hidden="1">{"NOPCAPEVA",#N/A,FALSE,"Nopat";"FCFCSTAR",#N/A,FALSE,"FCFVAL";"EVAVL",#N/A,FALSE,"EVAVAL";"LEASE",#N/A,FALSE,"OpLease"}</definedName>
    <definedName name="gesaa" localSheetId="3" hidden="1">{"NOPCAPEVA",#N/A,FALSE,"Nopat";"FCFCSTAR",#N/A,FALSE,"FCFVAL";"EVAVL",#N/A,FALSE,"EVAVAL";"LEASE",#N/A,FALSE,"OpLease"}</definedName>
    <definedName name="gesaa" localSheetId="1" hidden="1">{"NOPCAPEVA",#N/A,FALSE,"Nopat";"FCFCSTAR",#N/A,FALSE,"FCFVAL";"EVAVL",#N/A,FALSE,"EVAVAL";"LEASE",#N/A,FALSE,"OpLease"}</definedName>
    <definedName name="gesaa" localSheetId="0" hidden="1">{"NOPCAPEVA",#N/A,FALSE,"Nopat";"FCFCSTAR",#N/A,FALSE,"FCFVAL";"EVAVL",#N/A,FALSE,"EVAVAL";"LEASE",#N/A,FALSE,"OpLease"}</definedName>
    <definedName name="gesaa" hidden="1">{"NOPCAPEVA",#N/A,FALSE,"Nopat";"FCFCSTAR",#N/A,FALSE,"FCFVAL";"EVAVL",#N/A,FALSE,"EVAVAL";"LEASE",#N/A,FALSE,"OpLease"}</definedName>
    <definedName name="gfae" localSheetId="2" hidden="1">{"NOPCAPEVA",#N/A,FALSE,"Nopat";"FCFCSTAR",#N/A,FALSE,"FCFVAL";"EVAVL",#N/A,FALSE,"EVAVAL";"LEASE",#N/A,FALSE,"OpLease"}</definedName>
    <definedName name="gfae" localSheetId="4" hidden="1">{"NOPCAPEVA",#N/A,FALSE,"Nopat";"FCFCSTAR",#N/A,FALSE,"FCFVAL";"EVAVL",#N/A,FALSE,"EVAVAL";"LEASE",#N/A,FALSE,"OpLease"}</definedName>
    <definedName name="gfae" localSheetId="3" hidden="1">{"NOPCAPEVA",#N/A,FALSE,"Nopat";"FCFCSTAR",#N/A,FALSE,"FCFVAL";"EVAVL",#N/A,FALSE,"EVAVAL";"LEASE",#N/A,FALSE,"OpLease"}</definedName>
    <definedName name="gfae" localSheetId="1" hidden="1">{"NOPCAPEVA",#N/A,FALSE,"Nopat";"FCFCSTAR",#N/A,FALSE,"FCFVAL";"EVAVL",#N/A,FALSE,"EVAVAL";"LEASE",#N/A,FALSE,"OpLease"}</definedName>
    <definedName name="gfae" localSheetId="0" hidden="1">{"NOPCAPEVA",#N/A,FALSE,"Nopat";"FCFCSTAR",#N/A,FALSE,"FCFVAL";"EVAVL",#N/A,FALSE,"EVAVAL";"LEASE",#N/A,FALSE,"OpLease"}</definedName>
    <definedName name="gfae" hidden="1">{"NOPCAPEVA",#N/A,FALSE,"Nopat";"FCFCSTAR",#N/A,FALSE,"FCFVAL";"EVAVL",#N/A,FALSE,"EVAVAL";"LEASE",#N/A,FALSE,"OpLease"}</definedName>
    <definedName name="gfs" localSheetId="2" hidden="1">{"NOPCAPEVA",#N/A,FALSE,"Nopat";"FCFCSTAR",#N/A,FALSE,"FCFVAL";"EVAVL",#N/A,FALSE,"EVAVAL";"LEASE",#N/A,FALSE,"OpLease"}</definedName>
    <definedName name="gfs" localSheetId="4" hidden="1">{"NOPCAPEVA",#N/A,FALSE,"Nopat";"FCFCSTAR",#N/A,FALSE,"FCFVAL";"EVAVL",#N/A,FALSE,"EVAVAL";"LEASE",#N/A,FALSE,"OpLease"}</definedName>
    <definedName name="gfs" localSheetId="3" hidden="1">{"NOPCAPEVA",#N/A,FALSE,"Nopat";"FCFCSTAR",#N/A,FALSE,"FCFVAL";"EVAVL",#N/A,FALSE,"EVAVAL";"LEASE",#N/A,FALSE,"OpLease"}</definedName>
    <definedName name="gfs" localSheetId="1" hidden="1">{"NOPCAPEVA",#N/A,FALSE,"Nopat";"FCFCSTAR",#N/A,FALSE,"FCFVAL";"EVAVL",#N/A,FALSE,"EVAVAL";"LEASE",#N/A,FALSE,"OpLease"}</definedName>
    <definedName name="gfs" localSheetId="0" hidden="1">{"NOPCAPEVA",#N/A,FALSE,"Nopat";"FCFCSTAR",#N/A,FALSE,"FCFVAL";"EVAVL",#N/A,FALSE,"EVAVAL";"LEASE",#N/A,FALSE,"OpLease"}</definedName>
    <definedName name="gfs" hidden="1">{"NOPCAPEVA",#N/A,FALSE,"Nopat";"FCFCSTAR",#N/A,FALSE,"FCFVAL";"EVAVL",#N/A,FALSE,"EVAVAL";"LEASE",#N/A,FALSE,"OpLease"}</definedName>
    <definedName name="ggg" localSheetId="2" hidden="1">{"uno",#N/A,FALSE,"Dist total";"COMENTARIO",#N/A,FALSE,"Ficha CODICE"}</definedName>
    <definedName name="ggg" localSheetId="4" hidden="1">{"uno",#N/A,FALSE,"Dist total";"COMENTARIO",#N/A,FALSE,"Ficha CODICE"}</definedName>
    <definedName name="ggg" localSheetId="3" hidden="1">{"uno",#N/A,FALSE,"Dist total";"COMENTARIO",#N/A,FALSE,"Ficha CODICE"}</definedName>
    <definedName name="ggg" localSheetId="1" hidden="1">{"uno",#N/A,FALSE,"Dist total";"COMENTARIO",#N/A,FALSE,"Ficha CODICE"}</definedName>
    <definedName name="ggg" localSheetId="0" hidden="1">{"uno",#N/A,FALSE,"Dist total";"COMENTARIO",#N/A,FALSE,"Ficha CODICE"}</definedName>
    <definedName name="ggg" hidden="1">{"uno",#N/A,FALSE,"Dist total";"COMENTARIO",#N/A,FALSE,"Ficha CODICE"}</definedName>
    <definedName name="gha" localSheetId="2" hidden="1">{"NOPCAPEVA",#N/A,FALSE,"Nopat";"FCFCSTAR",#N/A,FALSE,"FCFVAL";"EVAVL",#N/A,FALSE,"EVAVAL";"LEASE",#N/A,FALSE,"OpLease"}</definedName>
    <definedName name="gha" localSheetId="4" hidden="1">{"NOPCAPEVA",#N/A,FALSE,"Nopat";"FCFCSTAR",#N/A,FALSE,"FCFVAL";"EVAVL",#N/A,FALSE,"EVAVAL";"LEASE",#N/A,FALSE,"OpLease"}</definedName>
    <definedName name="gha" localSheetId="3" hidden="1">{"NOPCAPEVA",#N/A,FALSE,"Nopat";"FCFCSTAR",#N/A,FALSE,"FCFVAL";"EVAVL",#N/A,FALSE,"EVAVAL";"LEASE",#N/A,FALSE,"OpLease"}</definedName>
    <definedName name="gha" localSheetId="1" hidden="1">{"NOPCAPEVA",#N/A,FALSE,"Nopat";"FCFCSTAR",#N/A,FALSE,"FCFVAL";"EVAVL",#N/A,FALSE,"EVAVAL";"LEASE",#N/A,FALSE,"OpLease"}</definedName>
    <definedName name="gha" localSheetId="0" hidden="1">{"NOPCAPEVA",#N/A,FALSE,"Nopat";"FCFCSTAR",#N/A,FALSE,"FCFVAL";"EVAVL",#N/A,FALSE,"EVAVAL";"LEASE",#N/A,FALSE,"OpLease"}</definedName>
    <definedName name="gha" hidden="1">{"NOPCAPEVA",#N/A,FALSE,"Nopat";"FCFCSTAR",#N/A,FALSE,"FCFVAL";"EVAVL",#N/A,FALSE,"EVAVAL";"LEASE",#N/A,FALSE,"OpLease"}</definedName>
    <definedName name="GOODWILL_NET" hidden="1">"GOODWILL_NET"</definedName>
    <definedName name="grafico" localSheetId="2" hidden="1">{#N/A,#N/A,TRUE,"Main Issues";#N/A,#N/A,TRUE,"Income statement ($)"}</definedName>
    <definedName name="grafico" localSheetId="4" hidden="1">{#N/A,#N/A,TRUE,"Main Issues";#N/A,#N/A,TRUE,"Income statement ($)"}</definedName>
    <definedName name="grafico" localSheetId="3" hidden="1">{#N/A,#N/A,TRUE,"Main Issues";#N/A,#N/A,TRUE,"Income statement ($)"}</definedName>
    <definedName name="grafico" localSheetId="1" hidden="1">{#N/A,#N/A,TRUE,"Main Issues";#N/A,#N/A,TRUE,"Income statement ($)"}</definedName>
    <definedName name="grafico" localSheetId="0" hidden="1">{#N/A,#N/A,TRUE,"Main Issues";#N/A,#N/A,TRUE,"Income statement ($)"}</definedName>
    <definedName name="grafico" hidden="1">{#N/A,#N/A,TRUE,"Main Issues";#N/A,#N/A,TRUE,"Income statement ($)"}</definedName>
    <definedName name="graph_test" localSheetId="2" hidden="1">#REF!</definedName>
    <definedName name="graph_test" localSheetId="4" hidden="1">#REF!</definedName>
    <definedName name="graph_test" localSheetId="3" hidden="1">#REF!</definedName>
    <definedName name="graph_test" localSheetId="1" hidden="1">#REF!</definedName>
    <definedName name="graph_test" localSheetId="0" hidden="1">#REF!</definedName>
    <definedName name="graph_test" hidden="1">#REF!</definedName>
    <definedName name="graphtest2" localSheetId="2" hidden="1">#REF!</definedName>
    <definedName name="graphtest2" localSheetId="4" hidden="1">#REF!</definedName>
    <definedName name="graphtest2" localSheetId="3" hidden="1">#REF!</definedName>
    <definedName name="graphtest2" localSheetId="1" hidden="1">#REF!</definedName>
    <definedName name="graphtest2" localSheetId="0" hidden="1">#REF!</definedName>
    <definedName name="graphtest2" hidden="1">#REF!</definedName>
    <definedName name="graZ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Z" localSheetId="4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Z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Z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Z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d" localSheetId="2" hidden="1">{"AnnInc",#N/A,TRUE,"Inc";"QtrInc1",#N/A,TRUE,"Inc";"Balance",#N/A,TRUE,"Bal";"Cflow",#N/A,TRUE,"Cash"}</definedName>
    <definedName name="grd" localSheetId="4" hidden="1">{"AnnInc",#N/A,TRUE,"Inc";"QtrInc1",#N/A,TRUE,"Inc";"Balance",#N/A,TRUE,"Bal";"Cflow",#N/A,TRUE,"Cash"}</definedName>
    <definedName name="grd" localSheetId="3" hidden="1">{"AnnInc",#N/A,TRUE,"Inc";"QtrInc1",#N/A,TRUE,"Inc";"Balance",#N/A,TRUE,"Bal";"Cflow",#N/A,TRUE,"Cash"}</definedName>
    <definedName name="grd" localSheetId="1" hidden="1">{"AnnInc",#N/A,TRUE,"Inc";"QtrInc1",#N/A,TRUE,"Inc";"Balance",#N/A,TRUE,"Bal";"Cflow",#N/A,TRUE,"Cash"}</definedName>
    <definedName name="grd" localSheetId="0" hidden="1">{"AnnInc",#N/A,TRUE,"Inc";"QtrInc1",#N/A,TRUE,"Inc";"Balance",#N/A,TRUE,"Bal";"Cflow",#N/A,TRUE,"Cash"}</definedName>
    <definedName name="grd" hidden="1">{"AnnInc",#N/A,TRUE,"Inc";"QtrInc1",#N/A,TRUE,"Inc";"Balance",#N/A,TRUE,"Bal";"Cflow",#N/A,TRUE,"Cash"}</definedName>
    <definedName name="greaedfd" localSheetId="2" hidden="1">{"AnnInc",#N/A,TRUE,"Inc";"QtrInc1",#N/A,TRUE,"Inc";"Balance",#N/A,TRUE,"Bal";"Cflow",#N/A,TRUE,"Cash"}</definedName>
    <definedName name="greaedfd" localSheetId="4" hidden="1">{"AnnInc",#N/A,TRUE,"Inc";"QtrInc1",#N/A,TRUE,"Inc";"Balance",#N/A,TRUE,"Bal";"Cflow",#N/A,TRUE,"Cash"}</definedName>
    <definedName name="greaedfd" localSheetId="3" hidden="1">{"AnnInc",#N/A,TRUE,"Inc";"QtrInc1",#N/A,TRUE,"Inc";"Balance",#N/A,TRUE,"Bal";"Cflow",#N/A,TRUE,"Cash"}</definedName>
    <definedName name="greaedfd" localSheetId="1" hidden="1">{"AnnInc",#N/A,TRUE,"Inc";"QtrInc1",#N/A,TRUE,"Inc";"Balance",#N/A,TRUE,"Bal";"Cflow",#N/A,TRUE,"Cash"}</definedName>
    <definedName name="greaedfd" localSheetId="0" hidden="1">{"AnnInc",#N/A,TRUE,"Inc";"QtrInc1",#N/A,TRUE,"Inc";"Balance",#N/A,TRUE,"Bal";"Cflow",#N/A,TRUE,"Cash"}</definedName>
    <definedName name="greaedfd" hidden="1">{"AnnInc",#N/A,TRUE,"Inc";"QtrInc1",#N/A,TRUE,"Inc";"Balance",#N/A,TRUE,"Bal";"Cflow",#N/A,TRUE,"Cash"}</definedName>
    <definedName name="GROSS_DIVID" hidden="1">"GROSS_DIVID"</definedName>
    <definedName name="GROSS_MARGIN" hidden="1">"GROSS_MARGIN"</definedName>
    <definedName name="GROSS_PROFIT" hidden="1">"GROSS_PROFIT"</definedName>
    <definedName name="GSP">#REF!</definedName>
    <definedName name="gye" localSheetId="2" hidden="1">{"AnnInc",#N/A,TRUE,"Inc";"QtrInc1",#N/A,TRUE,"Inc";"Balance",#N/A,TRUE,"Bal";"Cflow",#N/A,TRUE,"Cash"}</definedName>
    <definedName name="gye" localSheetId="4" hidden="1">{"AnnInc",#N/A,TRUE,"Inc";"QtrInc1",#N/A,TRUE,"Inc";"Balance",#N/A,TRUE,"Bal";"Cflow",#N/A,TRUE,"Cash"}</definedName>
    <definedName name="gye" localSheetId="3" hidden="1">{"AnnInc",#N/A,TRUE,"Inc";"QtrInc1",#N/A,TRUE,"Inc";"Balance",#N/A,TRUE,"Bal";"Cflow",#N/A,TRUE,"Cash"}</definedName>
    <definedName name="gye" localSheetId="1" hidden="1">{"AnnInc",#N/A,TRUE,"Inc";"QtrInc1",#N/A,TRUE,"Inc";"Balance",#N/A,TRUE,"Bal";"Cflow",#N/A,TRUE,"Cash"}</definedName>
    <definedName name="gye" localSheetId="0" hidden="1">{"AnnInc",#N/A,TRUE,"Inc";"QtrInc1",#N/A,TRUE,"Inc";"Balance",#N/A,TRUE,"Bal";"Cflow",#N/A,TRUE,"Cash"}</definedName>
    <definedName name="gye" hidden="1">{"AnnInc",#N/A,TRUE,"Inc";"QtrInc1",#N/A,TRUE,"Inc";"Balance",#N/A,TRUE,"Bal";"Cflow",#N/A,TRUE,"Cash"}</definedName>
    <definedName name="h" hidden="1">#REF!</definedName>
    <definedName name="H4C_M">#REF!,#REF!</definedName>
    <definedName name="hdee" localSheetId="2" hidden="1">{"AnnInc",#N/A,TRUE,"Inc";"QtrInc1",#N/A,TRUE,"Inc";"Balance",#N/A,TRUE,"Bal";"Cflow",#N/A,TRUE,"Cash"}</definedName>
    <definedName name="hdee" localSheetId="4" hidden="1">{"AnnInc",#N/A,TRUE,"Inc";"QtrInc1",#N/A,TRUE,"Inc";"Balance",#N/A,TRUE,"Bal";"Cflow",#N/A,TRUE,"Cash"}</definedName>
    <definedName name="hdee" localSheetId="3" hidden="1">{"AnnInc",#N/A,TRUE,"Inc";"QtrInc1",#N/A,TRUE,"Inc";"Balance",#N/A,TRUE,"Bal";"Cflow",#N/A,TRUE,"Cash"}</definedName>
    <definedName name="hdee" localSheetId="1" hidden="1">{"AnnInc",#N/A,TRUE,"Inc";"QtrInc1",#N/A,TRUE,"Inc";"Balance",#N/A,TRUE,"Bal";"Cflow",#N/A,TRUE,"Cash"}</definedName>
    <definedName name="hdee" localSheetId="0" hidden="1">{"AnnInc",#N/A,TRUE,"Inc";"QtrInc1",#N/A,TRUE,"Inc";"Balance",#N/A,TRUE,"Bal";"Cflow",#N/A,TRUE,"Cash"}</definedName>
    <definedName name="hdee" hidden="1">{"AnnInc",#N/A,TRUE,"Inc";"QtrInc1",#N/A,TRUE,"Inc";"Balance",#N/A,TRUE,"Bal";"Cflow",#N/A,TRUE,"Cash"}</definedName>
    <definedName name="hea" localSheetId="2" hidden="1">{"NOPCAPEVA",#N/A,FALSE,"Nopat";"FCFCSTAR",#N/A,FALSE,"FCFVAL";"EVAVL",#N/A,FALSE,"EVAVAL";"LEASE",#N/A,FALSE,"OpLease"}</definedName>
    <definedName name="hea" localSheetId="4" hidden="1">{"NOPCAPEVA",#N/A,FALSE,"Nopat";"FCFCSTAR",#N/A,FALSE,"FCFVAL";"EVAVL",#N/A,FALSE,"EVAVAL";"LEASE",#N/A,FALSE,"OpLease"}</definedName>
    <definedName name="hea" localSheetId="3" hidden="1">{"NOPCAPEVA",#N/A,FALSE,"Nopat";"FCFCSTAR",#N/A,FALSE,"FCFVAL";"EVAVL",#N/A,FALSE,"EVAVAL";"LEASE",#N/A,FALSE,"OpLease"}</definedName>
    <definedName name="hea" localSheetId="1" hidden="1">{"NOPCAPEVA",#N/A,FALSE,"Nopat";"FCFCSTAR",#N/A,FALSE,"FCFVAL";"EVAVL",#N/A,FALSE,"EVAVAL";"LEASE",#N/A,FALSE,"OpLease"}</definedName>
    <definedName name="hea" localSheetId="0" hidden="1">{"NOPCAPEVA",#N/A,FALSE,"Nopat";"FCFCSTAR",#N/A,FALSE,"FCFVAL";"EVAVL",#N/A,FALSE,"EVAVAL";"LEASE",#N/A,FALSE,"OpLease"}</definedName>
    <definedName name="hea" hidden="1">{"NOPCAPEVA",#N/A,FALSE,"Nopat";"FCFCSTAR",#N/A,FALSE,"FCFVAL";"EVAVL",#N/A,FALSE,"EVAVAL";"LEASE",#N/A,FALSE,"OpLease"}</definedName>
    <definedName name="Heineken_volume_May2006" localSheetId="2" hidden="1">{#N/A,#N/A,TRUE,"Old - New P&amp;L";#N/A,#N/A,TRUE,"EBIT MMO - Total";#N/A,#N/A,TRUE,"MMO NE, CEE, ASIA, CAR";#N/A,#N/A,TRUE,"MMO LAT, MEA, AFR";#N/A,#N/A,TRUE,"NP growth";#N/A,#N/A,TRUE,"ER impact"}</definedName>
    <definedName name="Heineken_volume_May2006" localSheetId="4" hidden="1">{#N/A,#N/A,TRUE,"Old - New P&amp;L";#N/A,#N/A,TRUE,"EBIT MMO - Total";#N/A,#N/A,TRUE,"MMO NE, CEE, ASIA, CAR";#N/A,#N/A,TRUE,"MMO LAT, MEA, AFR";#N/A,#N/A,TRUE,"NP growth";#N/A,#N/A,TRUE,"ER impact"}</definedName>
    <definedName name="Heineken_volume_May2006" localSheetId="3" hidden="1">{#N/A,#N/A,TRUE,"Old - New P&amp;L";#N/A,#N/A,TRUE,"EBIT MMO - Total";#N/A,#N/A,TRUE,"MMO NE, CEE, ASIA, CAR";#N/A,#N/A,TRUE,"MMO LAT, MEA, AFR";#N/A,#N/A,TRUE,"NP growth";#N/A,#N/A,TRUE,"ER impact"}</definedName>
    <definedName name="Heineken_volume_May2006" localSheetId="1" hidden="1">{#N/A,#N/A,TRUE,"Old - New P&amp;L";#N/A,#N/A,TRUE,"EBIT MMO - Total";#N/A,#N/A,TRUE,"MMO NE, CEE, ASIA, CAR";#N/A,#N/A,TRUE,"MMO LAT, MEA, AFR";#N/A,#N/A,TRUE,"NP growth";#N/A,#N/A,TRUE,"ER impact"}</definedName>
    <definedName name="Heineken_volume_May2006" localSheetId="0" hidden="1">{#N/A,#N/A,TRUE,"Old - New P&amp;L";#N/A,#N/A,TRUE,"EBIT MMO - Total";#N/A,#N/A,TRUE,"MMO NE, CEE, ASIA, CAR";#N/A,#N/A,TRUE,"MMO LAT, MEA, AFR";#N/A,#N/A,TRUE,"NP growth";#N/A,#N/A,TRUE,"ER impact"}</definedName>
    <definedName name="Heineken_volume_May2006" hidden="1">{#N/A,#N/A,TRUE,"Old - New P&amp;L";#N/A,#N/A,TRUE,"EBIT MMO - Total";#N/A,#N/A,TRUE,"MMO NE, CEE, ASIA, CAR";#N/A,#N/A,TRUE,"MMO LAT, MEA, AFR";#N/A,#N/A,TRUE,"NP growth";#N/A,#N/A,TRUE,"ER impact"}</definedName>
    <definedName name="Heineken_Volume_sheet" localSheetId="2" hidden="1">{#N/A,#N/A,TRUE,"Old - New P&amp;L";#N/A,#N/A,TRUE,"EBIT MMO - Total";#N/A,#N/A,TRUE,"MMO NE, CEE, ASIA, CAR";#N/A,#N/A,TRUE,"MMO LAT, MEA, AFR";#N/A,#N/A,TRUE,"NP growth";#N/A,#N/A,TRUE,"ER impact"}</definedName>
    <definedName name="Heineken_Volume_sheet" localSheetId="4" hidden="1">{#N/A,#N/A,TRUE,"Old - New P&amp;L";#N/A,#N/A,TRUE,"EBIT MMO - Total";#N/A,#N/A,TRUE,"MMO NE, CEE, ASIA, CAR";#N/A,#N/A,TRUE,"MMO LAT, MEA, AFR";#N/A,#N/A,TRUE,"NP growth";#N/A,#N/A,TRUE,"ER impact"}</definedName>
    <definedName name="Heineken_Volume_sheet" localSheetId="3" hidden="1">{#N/A,#N/A,TRUE,"Old - New P&amp;L";#N/A,#N/A,TRUE,"EBIT MMO - Total";#N/A,#N/A,TRUE,"MMO NE, CEE, ASIA, CAR";#N/A,#N/A,TRUE,"MMO LAT, MEA, AFR";#N/A,#N/A,TRUE,"NP growth";#N/A,#N/A,TRUE,"ER impact"}</definedName>
    <definedName name="Heineken_Volume_sheet" localSheetId="1" hidden="1">{#N/A,#N/A,TRUE,"Old - New P&amp;L";#N/A,#N/A,TRUE,"EBIT MMO - Total";#N/A,#N/A,TRUE,"MMO NE, CEE, ASIA, CAR";#N/A,#N/A,TRUE,"MMO LAT, MEA, AFR";#N/A,#N/A,TRUE,"NP growth";#N/A,#N/A,TRUE,"ER impact"}</definedName>
    <definedName name="Heineken_Volume_sheet" localSheetId="0" hidden="1">{#N/A,#N/A,TRUE,"Old - New P&amp;L";#N/A,#N/A,TRUE,"EBIT MMO - Total";#N/A,#N/A,TRUE,"MMO NE, CEE, ASIA, CAR";#N/A,#N/A,TRUE,"MMO LAT, MEA, AFR";#N/A,#N/A,TRUE,"NP growth";#N/A,#N/A,TRUE,"ER impact"}</definedName>
    <definedName name="Heineken_Volume_sheet" hidden="1">{#N/A,#N/A,TRUE,"Old - New P&amp;L";#N/A,#N/A,TRUE,"EBIT MMO - Total";#N/A,#N/A,TRUE,"MMO NE, CEE, ASIA, CAR";#N/A,#N/A,TRUE,"MMO LAT, MEA, AFR";#N/A,#N/A,TRUE,"NP growth";#N/A,#N/A,TRUE,"ER impact"}</definedName>
    <definedName name="hes" localSheetId="2" hidden="1">{"NOPCAPEVA",#N/A,FALSE,"Nopat";"FCFCSTAR",#N/A,FALSE,"FCFVAL";"EVAVL",#N/A,FALSE,"EVAVAL";"LEASE",#N/A,FALSE,"OpLease"}</definedName>
    <definedName name="hes" localSheetId="4" hidden="1">{"NOPCAPEVA",#N/A,FALSE,"Nopat";"FCFCSTAR",#N/A,FALSE,"FCFVAL";"EVAVL",#N/A,FALSE,"EVAVAL";"LEASE",#N/A,FALSE,"OpLease"}</definedName>
    <definedName name="hes" localSheetId="3" hidden="1">{"NOPCAPEVA",#N/A,FALSE,"Nopat";"FCFCSTAR",#N/A,FALSE,"FCFVAL";"EVAVL",#N/A,FALSE,"EVAVAL";"LEASE",#N/A,FALSE,"OpLease"}</definedName>
    <definedName name="hes" localSheetId="1" hidden="1">{"NOPCAPEVA",#N/A,FALSE,"Nopat";"FCFCSTAR",#N/A,FALSE,"FCFVAL";"EVAVL",#N/A,FALSE,"EVAVAL";"LEASE",#N/A,FALSE,"OpLease"}</definedName>
    <definedName name="hes" localSheetId="0" hidden="1">{"NOPCAPEVA",#N/A,FALSE,"Nopat";"FCFCSTAR",#N/A,FALSE,"FCFVAL";"EVAVL",#N/A,FALSE,"EVAVAL";"LEASE",#N/A,FALSE,"OpLease"}</definedName>
    <definedName name="hes" hidden="1">{"NOPCAPEVA",#N/A,FALSE,"Nopat";"FCFCSTAR",#N/A,FALSE,"FCFVAL";"EVAVL",#N/A,FALSE,"EVAVAL";"LEASE",#N/A,FALSE,"OpLease"}</definedName>
    <definedName name="hfea" localSheetId="2" hidden="1">{"NOPCAPEVA",#N/A,FALSE,"Nopat";"FCFCSTAR",#N/A,FALSE,"FCFVAL";"EVAVL",#N/A,FALSE,"EVAVAL";"LEASE",#N/A,FALSE,"OpLease"}</definedName>
    <definedName name="hfea" localSheetId="4" hidden="1">{"NOPCAPEVA",#N/A,FALSE,"Nopat";"FCFCSTAR",#N/A,FALSE,"FCFVAL";"EVAVL",#N/A,FALSE,"EVAVAL";"LEASE",#N/A,FALSE,"OpLease"}</definedName>
    <definedName name="hfea" localSheetId="3" hidden="1">{"NOPCAPEVA",#N/A,FALSE,"Nopat";"FCFCSTAR",#N/A,FALSE,"FCFVAL";"EVAVL",#N/A,FALSE,"EVAVAL";"LEASE",#N/A,FALSE,"OpLease"}</definedName>
    <definedName name="hfea" localSheetId="1" hidden="1">{"NOPCAPEVA",#N/A,FALSE,"Nopat";"FCFCSTAR",#N/A,FALSE,"FCFVAL";"EVAVL",#N/A,FALSE,"EVAVAL";"LEASE",#N/A,FALSE,"OpLease"}</definedName>
    <definedName name="hfea" localSheetId="0" hidden="1">{"NOPCAPEVA",#N/A,FALSE,"Nopat";"FCFCSTAR",#N/A,FALSE,"FCFVAL";"EVAVL",#N/A,FALSE,"EVAVAL";"LEASE",#N/A,FALSE,"OpLease"}</definedName>
    <definedName name="hfea" hidden="1">{"NOPCAPEVA",#N/A,FALSE,"Nopat";"FCFCSTAR",#N/A,FALSE,"FCFVAL";"EVAVL",#N/A,FALSE,"EVAVAL";"LEASE",#N/A,FALSE,"OpLease"}</definedName>
    <definedName name="hfgh" localSheetId="2" hidden="1">#REF!</definedName>
    <definedName name="hfgh" localSheetId="4" hidden="1">#REF!</definedName>
    <definedName name="hfgh" localSheetId="3" hidden="1">#REF!</definedName>
    <definedName name="hfgh" localSheetId="1" hidden="1">#REF!</definedName>
    <definedName name="hfgh" localSheetId="0" hidden="1">#REF!</definedName>
    <definedName name="hfgh" hidden="1">#REF!</definedName>
    <definedName name="hga" localSheetId="2" hidden="1">{"NOPCAPEVA",#N/A,FALSE,"Nopat";"FCFCSTAR",#N/A,FALSE,"FCFVAL";"EVAVL",#N/A,FALSE,"EVAVAL";"LEASE",#N/A,FALSE,"OpLease"}</definedName>
    <definedName name="hga" localSheetId="4" hidden="1">{"NOPCAPEVA",#N/A,FALSE,"Nopat";"FCFCSTAR",#N/A,FALSE,"FCFVAL";"EVAVL",#N/A,FALSE,"EVAVAL";"LEASE",#N/A,FALSE,"OpLease"}</definedName>
    <definedName name="hga" localSheetId="3" hidden="1">{"NOPCAPEVA",#N/A,FALSE,"Nopat";"FCFCSTAR",#N/A,FALSE,"FCFVAL";"EVAVL",#N/A,FALSE,"EVAVAL";"LEASE",#N/A,FALSE,"OpLease"}</definedName>
    <definedName name="hga" localSheetId="1" hidden="1">{"NOPCAPEVA",#N/A,FALSE,"Nopat";"FCFCSTAR",#N/A,FALSE,"FCFVAL";"EVAVL",#N/A,FALSE,"EVAVAL";"LEASE",#N/A,FALSE,"OpLease"}</definedName>
    <definedName name="hga" localSheetId="0" hidden="1">{"NOPCAPEVA",#N/A,FALSE,"Nopat";"FCFCSTAR",#N/A,FALSE,"FCFVAL";"EVAVL",#N/A,FALSE,"EVAVAL";"LEASE",#N/A,FALSE,"OpLease"}</definedName>
    <definedName name="hga" hidden="1">{"NOPCAPEVA",#N/A,FALSE,"Nopat";"FCFCSTAR",#N/A,FALSE,"FCFVAL";"EVAVL",#N/A,FALSE,"EVAVAL";"LEASE",#N/A,FALSE,"OpLease"}</definedName>
    <definedName name="hgf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" localSheetId="4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s" localSheetId="2" hidden="1">{"NOPCAPEVA",#N/A,FALSE,"Nopat";"FCFCSTAR",#N/A,FALSE,"FCFVAL";"EVAVL",#N/A,FALSE,"EVAVAL";"LEASE",#N/A,FALSE,"OpLease"}</definedName>
    <definedName name="hgfs" localSheetId="4" hidden="1">{"NOPCAPEVA",#N/A,FALSE,"Nopat";"FCFCSTAR",#N/A,FALSE,"FCFVAL";"EVAVL",#N/A,FALSE,"EVAVAL";"LEASE",#N/A,FALSE,"OpLease"}</definedName>
    <definedName name="hgfs" localSheetId="3" hidden="1">{"NOPCAPEVA",#N/A,FALSE,"Nopat";"FCFCSTAR",#N/A,FALSE,"FCFVAL";"EVAVL",#N/A,FALSE,"EVAVAL";"LEASE",#N/A,FALSE,"OpLease"}</definedName>
    <definedName name="hgfs" localSheetId="1" hidden="1">{"NOPCAPEVA",#N/A,FALSE,"Nopat";"FCFCSTAR",#N/A,FALSE,"FCFVAL";"EVAVL",#N/A,FALSE,"EVAVAL";"LEASE",#N/A,FALSE,"OpLease"}</definedName>
    <definedName name="hgfs" localSheetId="0" hidden="1">{"NOPCAPEVA",#N/A,FALSE,"Nopat";"FCFCSTAR",#N/A,FALSE,"FCFVAL";"EVAVL",#N/A,FALSE,"EVAVAL";"LEASE",#N/A,FALSE,"OpLease"}</definedName>
    <definedName name="hgfs" hidden="1">{"NOPCAPEVA",#N/A,FALSE,"Nopat";"FCFCSTAR",#N/A,FALSE,"FCFVAL";"EVAVL",#N/A,FALSE,"EVAVAL";"LEASE",#N/A,FALSE,"OpLease"}</definedName>
    <definedName name="hghghg" localSheetId="2" hidden="1">{#N/A,#N/A,TRUE,"Main Issues";#N/A,#N/A,TRUE,"Income statement ($)"}</definedName>
    <definedName name="hghghg" localSheetId="4" hidden="1">{#N/A,#N/A,TRUE,"Main Issues";#N/A,#N/A,TRUE,"Income statement ($)"}</definedName>
    <definedName name="hghghg" localSheetId="3" hidden="1">{#N/A,#N/A,TRUE,"Main Issues";#N/A,#N/A,TRUE,"Income statement ($)"}</definedName>
    <definedName name="hghghg" localSheetId="1" hidden="1">{#N/A,#N/A,TRUE,"Main Issues";#N/A,#N/A,TRUE,"Income statement ($)"}</definedName>
    <definedName name="hghghg" localSheetId="0" hidden="1">{#N/A,#N/A,TRUE,"Main Issues";#N/A,#N/A,TRUE,"Income statement ($)"}</definedName>
    <definedName name="hghghg" hidden="1">{#N/A,#N/A,TRUE,"Main Issues";#N/A,#N/A,TRUE,"Income statement ($)"}</definedName>
    <definedName name="hgr" localSheetId="2" hidden="1">{"NOPCAPEVA",#N/A,FALSE,"Nopat";"FCFCSTAR",#N/A,FALSE,"FCFVAL";"EVAVL",#N/A,FALSE,"EVAVAL";"LEASE",#N/A,FALSE,"OpLease"}</definedName>
    <definedName name="hgr" localSheetId="4" hidden="1">{"NOPCAPEVA",#N/A,FALSE,"Nopat";"FCFCSTAR",#N/A,FALSE,"FCFVAL";"EVAVL",#N/A,FALSE,"EVAVAL";"LEASE",#N/A,FALSE,"OpLease"}</definedName>
    <definedName name="hgr" localSheetId="3" hidden="1">{"NOPCAPEVA",#N/A,FALSE,"Nopat";"FCFCSTAR",#N/A,FALSE,"FCFVAL";"EVAVL",#N/A,FALSE,"EVAVAL";"LEASE",#N/A,FALSE,"OpLease"}</definedName>
    <definedName name="hgr" localSheetId="1" hidden="1">{"NOPCAPEVA",#N/A,FALSE,"Nopat";"FCFCSTAR",#N/A,FALSE,"FCFVAL";"EVAVL",#N/A,FALSE,"EVAVAL";"LEASE",#N/A,FALSE,"OpLease"}</definedName>
    <definedName name="hgr" localSheetId="0" hidden="1">{"NOPCAPEVA",#N/A,FALSE,"Nopat";"FCFCSTAR",#N/A,FALSE,"FCFVAL";"EVAVL",#N/A,FALSE,"EVAVAL";"LEASE",#N/A,FALSE,"OpLease"}</definedName>
    <definedName name="hgr" hidden="1">{"NOPCAPEVA",#N/A,FALSE,"Nopat";"FCFCSTAR",#N/A,FALSE,"FCFVAL";"EVAVL",#N/A,FALSE,"EVAVAL";"LEASE",#N/A,FALSE,"OpLease"}</definedName>
    <definedName name="hgre" localSheetId="2" hidden="1">{"AnnInc",#N/A,TRUE,"Inc";"QtrInc1",#N/A,TRUE,"Inc";"Balance",#N/A,TRUE,"Bal";"Cflow",#N/A,TRUE,"Cash"}</definedName>
    <definedName name="hgre" localSheetId="4" hidden="1">{"AnnInc",#N/A,TRUE,"Inc";"QtrInc1",#N/A,TRUE,"Inc";"Balance",#N/A,TRUE,"Bal";"Cflow",#N/A,TRUE,"Cash"}</definedName>
    <definedName name="hgre" localSheetId="3" hidden="1">{"AnnInc",#N/A,TRUE,"Inc";"QtrInc1",#N/A,TRUE,"Inc";"Balance",#N/A,TRUE,"Bal";"Cflow",#N/A,TRUE,"Cash"}</definedName>
    <definedName name="hgre" localSheetId="1" hidden="1">{"AnnInc",#N/A,TRUE,"Inc";"QtrInc1",#N/A,TRUE,"Inc";"Balance",#N/A,TRUE,"Bal";"Cflow",#N/A,TRUE,"Cash"}</definedName>
    <definedName name="hgre" localSheetId="0" hidden="1">{"AnnInc",#N/A,TRUE,"Inc";"QtrInc1",#N/A,TRUE,"Inc";"Balance",#N/A,TRUE,"Bal";"Cflow",#N/A,TRUE,"Cash"}</definedName>
    <definedName name="hgre" hidden="1">{"AnnInc",#N/A,TRUE,"Inc";"QtrInc1",#N/A,TRUE,"Inc";"Balance",#N/A,TRUE,"Bal";"Cflow",#N/A,TRUE,"Cash"}</definedName>
    <definedName name="hhh" localSheetId="2" hidden="1">{"uno",#N/A,FALSE,"Dist total";"COMENTARIO",#N/A,FALSE,"Ficha CODICE"}</definedName>
    <definedName name="hhh" localSheetId="4" hidden="1">{"uno",#N/A,FALSE,"Dist total";"COMENTARIO",#N/A,FALSE,"Ficha CODICE"}</definedName>
    <definedName name="hhh" localSheetId="3" hidden="1">{"uno",#N/A,FALSE,"Dist total";"COMENTARIO",#N/A,FALSE,"Ficha CODICE"}</definedName>
    <definedName name="hhh" localSheetId="1" hidden="1">{"uno",#N/A,FALSE,"Dist total";"COMENTARIO",#N/A,FALSE,"Ficha CODICE"}</definedName>
    <definedName name="hhh" localSheetId="0" hidden="1">{"uno",#N/A,FALSE,"Dist total";"COMENTARIO",#N/A,FALSE,"Ficha CODICE"}</definedName>
    <definedName name="hhh" hidden="1">{"uno",#N/A,FALSE,"Dist total";"COMENTARIO",#N/A,FALSE,"Ficha CODICE"}</definedName>
    <definedName name="hhhh" localSheetId="2" hidden="1">{"uno",#N/A,FALSE,"Dist total";"COMENTARIO",#N/A,FALSE,"Ficha CODICE"}</definedName>
    <definedName name="hhhh" localSheetId="4" hidden="1">{"uno",#N/A,FALSE,"Dist total";"COMENTARIO",#N/A,FALSE,"Ficha CODICE"}</definedName>
    <definedName name="hhhh" localSheetId="3" hidden="1">{"uno",#N/A,FALSE,"Dist total";"COMENTARIO",#N/A,FALSE,"Ficha CODICE"}</definedName>
    <definedName name="hhhh" localSheetId="1" hidden="1">{"uno",#N/A,FALSE,"Dist total";"COMENTARIO",#N/A,FALSE,"Ficha CODICE"}</definedName>
    <definedName name="hhhh" localSheetId="0" hidden="1">{"uno",#N/A,FALSE,"Dist total";"COMENTARIO",#N/A,FALSE,"Ficha CODICE"}</definedName>
    <definedName name="hhhh" hidden="1">{"uno",#N/A,FALSE,"Dist total";"COMENTARIO",#N/A,FALSE,"Ficha CODICE"}</definedName>
    <definedName name="hhhhhh" hidden="1">#REF!</definedName>
    <definedName name="hhhsdf" localSheetId="2" hidden="1">{"up stand alones",#N/A,FALSE,"Acquiror"}</definedName>
    <definedName name="hhhsdf" localSheetId="4" hidden="1">{"up stand alones",#N/A,FALSE,"Acquiror"}</definedName>
    <definedName name="hhhsdf" localSheetId="3" hidden="1">{"up stand alones",#N/A,FALSE,"Acquiror"}</definedName>
    <definedName name="hhhsdf" localSheetId="1" hidden="1">{"up stand alones",#N/A,FALSE,"Acquiror"}</definedName>
    <definedName name="hhhsdf" localSheetId="0" hidden="1">{"up stand alones",#N/A,FALSE,"Acquiror"}</definedName>
    <definedName name="hhhsdf" hidden="1">{"up stand alones",#N/A,FALSE,"Acquiror"}</definedName>
    <definedName name="HIGHPRICE" hidden="1">"HIGHPRICE"</definedName>
    <definedName name="hjkljh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kljh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kljh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kljh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kljh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kljh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lkjl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lkjl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lkjl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lkjl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lkjl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lkjl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tsf" localSheetId="2" hidden="1">{"NOPCAPEVA",#N/A,FALSE,"Nopat";"FCFCSTAR",#N/A,FALSE,"FCFVAL";"EVAVL",#N/A,FALSE,"EVAVAL";"LEASE",#N/A,FALSE,"OpLease"}</definedName>
    <definedName name="hjtsf" localSheetId="4" hidden="1">{"NOPCAPEVA",#N/A,FALSE,"Nopat";"FCFCSTAR",#N/A,FALSE,"FCFVAL";"EVAVL",#N/A,FALSE,"EVAVAL";"LEASE",#N/A,FALSE,"OpLease"}</definedName>
    <definedName name="hjtsf" localSheetId="3" hidden="1">{"NOPCAPEVA",#N/A,FALSE,"Nopat";"FCFCSTAR",#N/A,FALSE,"FCFVAL";"EVAVL",#N/A,FALSE,"EVAVAL";"LEASE",#N/A,FALSE,"OpLease"}</definedName>
    <definedName name="hjtsf" localSheetId="1" hidden="1">{"NOPCAPEVA",#N/A,FALSE,"Nopat";"FCFCSTAR",#N/A,FALSE,"FCFVAL";"EVAVL",#N/A,FALSE,"EVAVAL";"LEASE",#N/A,FALSE,"OpLease"}</definedName>
    <definedName name="hjtsf" localSheetId="0" hidden="1">{"NOPCAPEVA",#N/A,FALSE,"Nopat";"FCFCSTAR",#N/A,FALSE,"FCFVAL";"EVAVL",#N/A,FALSE,"EVAVAL";"LEASE",#N/A,FALSE,"OpLease"}</definedName>
    <definedName name="hjtsf" hidden="1">{"NOPCAPEVA",#N/A,FALSE,"Nopat";"FCFCSTAR",#N/A,FALSE,"FCFVAL";"EVAVL",#N/A,FALSE,"EVAVAL";"LEASE",#N/A,FALSE,"OpLease"}</definedName>
    <definedName name="hngdh" localSheetId="2" hidden="1">{"NOPCAPEVA",#N/A,FALSE,"Nopat";"FCFCSTAR",#N/A,FALSE,"FCFVAL";"EVAVL",#N/A,FALSE,"EVAVAL";"LEASE",#N/A,FALSE,"OpLease"}</definedName>
    <definedName name="hngdh" localSheetId="4" hidden="1">{"NOPCAPEVA",#N/A,FALSE,"Nopat";"FCFCSTAR",#N/A,FALSE,"FCFVAL";"EVAVL",#N/A,FALSE,"EVAVAL";"LEASE",#N/A,FALSE,"OpLease"}</definedName>
    <definedName name="hngdh" localSheetId="3" hidden="1">{"NOPCAPEVA",#N/A,FALSE,"Nopat";"FCFCSTAR",#N/A,FALSE,"FCFVAL";"EVAVL",#N/A,FALSE,"EVAVAL";"LEASE",#N/A,FALSE,"OpLease"}</definedName>
    <definedName name="hngdh" localSheetId="1" hidden="1">{"NOPCAPEVA",#N/A,FALSE,"Nopat";"FCFCSTAR",#N/A,FALSE,"FCFVAL";"EVAVL",#N/A,FALSE,"EVAVAL";"LEASE",#N/A,FALSE,"OpLease"}</definedName>
    <definedName name="hngdh" localSheetId="0" hidden="1">{"NOPCAPEVA",#N/A,FALSE,"Nopat";"FCFCSTAR",#N/A,FALSE,"FCFVAL";"EVAVL",#N/A,FALSE,"EVAVAL";"LEASE",#N/A,FALSE,"OpLease"}</definedName>
    <definedName name="hngdh" hidden="1">{"NOPCAPEVA",#N/A,FALSE,"Nopat";"FCFCSTAR",#N/A,FALSE,"FCFVAL";"EVAVL",#N/A,FALSE,"EVAVAL";"LEASE",#N/A,FALSE,"OpLease"}</definedName>
    <definedName name="hola" localSheetId="2" hidden="1">{"ANAR",#N/A,FALSE,"Dist total";"MARGEN",#N/A,FALSE,"Dist total";"COMENTARIO",#N/A,FALSE,"Ficha CODICE";"CONSEJO",#N/A,FALSE,"Dist p0";"uno",#N/A,FALSE,"Dist total"}</definedName>
    <definedName name="hola" localSheetId="4" hidden="1">{"ANAR",#N/A,FALSE,"Dist total";"MARGEN",#N/A,FALSE,"Dist total";"COMENTARIO",#N/A,FALSE,"Ficha CODICE";"CONSEJO",#N/A,FALSE,"Dist p0";"uno",#N/A,FALSE,"Dist total"}</definedName>
    <definedName name="hola" localSheetId="3" hidden="1">{"ANAR",#N/A,FALSE,"Dist total";"MARGEN",#N/A,FALSE,"Dist total";"COMENTARIO",#N/A,FALSE,"Ficha CODICE";"CONSEJO",#N/A,FALSE,"Dist p0";"uno",#N/A,FALSE,"Dist total"}</definedName>
    <definedName name="hola" localSheetId="1" hidden="1">{"ANAR",#N/A,FALSE,"Dist total";"MARGEN",#N/A,FALSE,"Dist total";"COMENTARIO",#N/A,FALSE,"Ficha CODICE";"CONSEJO",#N/A,FALSE,"Dist p0";"uno",#N/A,FALSE,"Dist total"}</definedName>
    <definedName name="hola" localSheetId="0" hidden="1">{"ANAR",#N/A,FALSE,"Dist total";"MARGEN",#N/A,FALSE,"Dist total";"COMENTARIO",#N/A,FALSE,"Ficha CODICE";"CONSEJO",#N/A,FALSE,"Dist p0";"uno",#N/A,FALSE,"Dist total"}</definedName>
    <definedName name="hola" hidden="1">{"ANAR",#N/A,FALSE,"Dist total";"MARGEN",#N/A,FALSE,"Dist total";"COMENTARIO",#N/A,FALSE,"Ficha CODICE";"CONSEJO",#N/A,FALSE,"Dist p0";"uno",#N/A,FALSE,"Dist total"}</definedName>
    <definedName name="hrd" localSheetId="2" hidden="1">{"NOPCAPEVA",#N/A,FALSE,"Nopat";"FCFCSTAR",#N/A,FALSE,"FCFVAL";"EVAVL",#N/A,FALSE,"EVAVAL";"LEASE",#N/A,FALSE,"OpLease"}</definedName>
    <definedName name="hrd" localSheetId="4" hidden="1">{"NOPCAPEVA",#N/A,FALSE,"Nopat";"FCFCSTAR",#N/A,FALSE,"FCFVAL";"EVAVL",#N/A,FALSE,"EVAVAL";"LEASE",#N/A,FALSE,"OpLease"}</definedName>
    <definedName name="hrd" localSheetId="3" hidden="1">{"NOPCAPEVA",#N/A,FALSE,"Nopat";"FCFCSTAR",#N/A,FALSE,"FCFVAL";"EVAVL",#N/A,FALSE,"EVAVAL";"LEASE",#N/A,FALSE,"OpLease"}</definedName>
    <definedName name="hrd" localSheetId="1" hidden="1">{"NOPCAPEVA",#N/A,FALSE,"Nopat";"FCFCSTAR",#N/A,FALSE,"FCFVAL";"EVAVL",#N/A,FALSE,"EVAVAL";"LEASE",#N/A,FALSE,"OpLease"}</definedName>
    <definedName name="hrd" localSheetId="0" hidden="1">{"NOPCAPEVA",#N/A,FALSE,"Nopat";"FCFCSTAR",#N/A,FALSE,"FCFVAL";"EVAVL",#N/A,FALSE,"EVAVAL";"LEASE",#N/A,FALSE,"OpLease"}</definedName>
    <definedName name="hrd" hidden="1">{"NOPCAPEVA",#N/A,FALSE,"Nopat";"FCFCSTAR",#N/A,FALSE,"FCFVAL";"EVAVL",#N/A,FALSE,"EVAVAL";"LEASE",#N/A,FALSE,"OpLease"}</definedName>
    <definedName name="hrea" localSheetId="2" hidden="1">{"NOPCAPEVA",#N/A,FALSE,"Nopat";"FCFCSTAR",#N/A,FALSE,"FCFVAL";"EVAVL",#N/A,FALSE,"EVAVAL";"LEASE",#N/A,FALSE,"OpLease"}</definedName>
    <definedName name="hrea" localSheetId="4" hidden="1">{"NOPCAPEVA",#N/A,FALSE,"Nopat";"FCFCSTAR",#N/A,FALSE,"FCFVAL";"EVAVL",#N/A,FALSE,"EVAVAL";"LEASE",#N/A,FALSE,"OpLease"}</definedName>
    <definedName name="hrea" localSheetId="3" hidden="1">{"NOPCAPEVA",#N/A,FALSE,"Nopat";"FCFCSTAR",#N/A,FALSE,"FCFVAL";"EVAVL",#N/A,FALSE,"EVAVAL";"LEASE",#N/A,FALSE,"OpLease"}</definedName>
    <definedName name="hrea" localSheetId="1" hidden="1">{"NOPCAPEVA",#N/A,FALSE,"Nopat";"FCFCSTAR",#N/A,FALSE,"FCFVAL";"EVAVL",#N/A,FALSE,"EVAVAL";"LEASE",#N/A,FALSE,"OpLease"}</definedName>
    <definedName name="hrea" localSheetId="0" hidden="1">{"NOPCAPEVA",#N/A,FALSE,"Nopat";"FCFCSTAR",#N/A,FALSE,"FCFVAL";"EVAVL",#N/A,FALSE,"EVAVAL";"LEASE",#N/A,FALSE,"OpLease"}</definedName>
    <definedName name="hrea" hidden="1">{"NOPCAPEVA",#N/A,FALSE,"Nopat";"FCFCSTAR",#N/A,FALSE,"FCFVAL";"EVAVL",#N/A,FALSE,"EVAVAL";"LEASE",#N/A,FALSE,"OpLease"}</definedName>
    <definedName name="htd" localSheetId="2" hidden="1">{"NOPCAPEVA",#N/A,FALSE,"Nopat";"FCFCSTAR",#N/A,FALSE,"FCFVAL";"EVAVL",#N/A,FALSE,"EVAVAL";"LEASE",#N/A,FALSE,"OpLease"}</definedName>
    <definedName name="htd" localSheetId="4" hidden="1">{"NOPCAPEVA",#N/A,FALSE,"Nopat";"FCFCSTAR",#N/A,FALSE,"FCFVAL";"EVAVL",#N/A,FALSE,"EVAVAL";"LEASE",#N/A,FALSE,"OpLease"}</definedName>
    <definedName name="htd" localSheetId="3" hidden="1">{"NOPCAPEVA",#N/A,FALSE,"Nopat";"FCFCSTAR",#N/A,FALSE,"FCFVAL";"EVAVL",#N/A,FALSE,"EVAVAL";"LEASE",#N/A,FALSE,"OpLease"}</definedName>
    <definedName name="htd" localSheetId="1" hidden="1">{"NOPCAPEVA",#N/A,FALSE,"Nopat";"FCFCSTAR",#N/A,FALSE,"FCFVAL";"EVAVL",#N/A,FALSE,"EVAVAL";"LEASE",#N/A,FALSE,"OpLease"}</definedName>
    <definedName name="htd" localSheetId="0" hidden="1">{"NOPCAPEVA",#N/A,FALSE,"Nopat";"FCFCSTAR",#N/A,FALSE,"FCFVAL";"EVAVL",#N/A,FALSE,"EVAVAL";"LEASE",#N/A,FALSE,"OpLease"}</definedName>
    <definedName name="htd" hidden="1">{"NOPCAPEVA",#N/A,FALSE,"Nopat";"FCFCSTAR",#N/A,FALSE,"FCFVAL";"EVAVL",#N/A,FALSE,"EVAVAL";"LEASE",#N/A,FALSE,"OpLease"}</definedName>
    <definedName name="HTML_CodePage" hidden="1">1252</definedName>
    <definedName name="HTML_Control" localSheetId="2" hidden="1">{"'PAT list'!$C$1:$AA$32"}</definedName>
    <definedName name="HTML_Control" localSheetId="4" hidden="1">{"'PAT list'!$C$1:$AA$32"}</definedName>
    <definedName name="HTML_Control" localSheetId="3" hidden="1">{"'PAT list'!$C$1:$AA$32"}</definedName>
    <definedName name="HTML_Control" localSheetId="1" hidden="1">{"'PAT list'!$C$1:$AA$32"}</definedName>
    <definedName name="HTML_Control" localSheetId="0" hidden="1">{"'PAT list'!$C$1:$AA$32"}</definedName>
    <definedName name="HTML_Control" hidden="1">{"'PAT list'!$C$1:$AA$32"}</definedName>
    <definedName name="HTML_Description" hidden="1">""</definedName>
    <definedName name="HTML_Email" hidden="1">""</definedName>
    <definedName name="HTML_Header" hidden="1">"PAT list"</definedName>
    <definedName name="HTML_LastUpdate" hidden="1">"3/8/99"</definedName>
    <definedName name="HTML_LineAfter" hidden="1">FALSE</definedName>
    <definedName name="HTML_LineBefore" hidden="1">FALSE</definedName>
    <definedName name="HTML_Name" hidden="1">"Tracey J. Morrell"</definedName>
    <definedName name="HTML_OBDlg2" hidden="1">TRUE</definedName>
    <definedName name="HTML_OBDlg4" hidden="1">TRUE</definedName>
    <definedName name="HTML_OS" hidden="1">0</definedName>
    <definedName name="HTML_PathFile" hidden="1">"C:\My Documents\PAT\PAT1marHTML.htm"</definedName>
    <definedName name="HTML_Title" hidden="1">"Pat 1 Mar"</definedName>
    <definedName name="htr" localSheetId="2" hidden="1">{"NOPCAPEVA",#N/A,FALSE,"Nopat";"FCFCSTAR",#N/A,FALSE,"FCFVAL";"EVAVL",#N/A,FALSE,"EVAVAL";"LEASE",#N/A,FALSE,"OpLease"}</definedName>
    <definedName name="htr" localSheetId="4" hidden="1">{"NOPCAPEVA",#N/A,FALSE,"Nopat";"FCFCSTAR",#N/A,FALSE,"FCFVAL";"EVAVL",#N/A,FALSE,"EVAVAL";"LEASE",#N/A,FALSE,"OpLease"}</definedName>
    <definedName name="htr" localSheetId="3" hidden="1">{"NOPCAPEVA",#N/A,FALSE,"Nopat";"FCFCSTAR",#N/A,FALSE,"FCFVAL";"EVAVL",#N/A,FALSE,"EVAVAL";"LEASE",#N/A,FALSE,"OpLease"}</definedName>
    <definedName name="htr" localSheetId="1" hidden="1">{"NOPCAPEVA",#N/A,FALSE,"Nopat";"FCFCSTAR",#N/A,FALSE,"FCFVAL";"EVAVL",#N/A,FALSE,"EVAVAL";"LEASE",#N/A,FALSE,"OpLease"}</definedName>
    <definedName name="htr" localSheetId="0" hidden="1">{"NOPCAPEVA",#N/A,FALSE,"Nopat";"FCFCSTAR",#N/A,FALSE,"FCFVAL";"EVAVL",#N/A,FALSE,"EVAVAL";"LEASE",#N/A,FALSE,"OpLease"}</definedName>
    <definedName name="htr" hidden="1">{"NOPCAPEVA",#N/A,FALSE,"Nopat";"FCFCSTAR",#N/A,FALSE,"FCFVAL";"EVAVL",#N/A,FALSE,"EVAVAL";"LEASE",#N/A,FALSE,"OpLease"}</definedName>
    <definedName name="hyrt" localSheetId="2" hidden="1">{"NOPCAPEVA",#N/A,FALSE,"Nopat";"FCFCSTAR",#N/A,FALSE,"FCFVAL";"EVAVL",#N/A,FALSE,"EVAVAL";"LEASE",#N/A,FALSE,"OpLease"}</definedName>
    <definedName name="hyrt" localSheetId="4" hidden="1">{"NOPCAPEVA",#N/A,FALSE,"Nopat";"FCFCSTAR",#N/A,FALSE,"FCFVAL";"EVAVL",#N/A,FALSE,"EVAVAL";"LEASE",#N/A,FALSE,"OpLease"}</definedName>
    <definedName name="hyrt" localSheetId="3" hidden="1">{"NOPCAPEVA",#N/A,FALSE,"Nopat";"FCFCSTAR",#N/A,FALSE,"FCFVAL";"EVAVL",#N/A,FALSE,"EVAVAL";"LEASE",#N/A,FALSE,"OpLease"}</definedName>
    <definedName name="hyrt" localSheetId="1" hidden="1">{"NOPCAPEVA",#N/A,FALSE,"Nopat";"FCFCSTAR",#N/A,FALSE,"FCFVAL";"EVAVL",#N/A,FALSE,"EVAVAL";"LEASE",#N/A,FALSE,"OpLease"}</definedName>
    <definedName name="hyrt" localSheetId="0" hidden="1">{"NOPCAPEVA",#N/A,FALSE,"Nopat";"FCFCSTAR",#N/A,FALSE,"FCFVAL";"EVAVL",#N/A,FALSE,"EVAVAL";"LEASE",#N/A,FALSE,"OpLease"}</definedName>
    <definedName name="hyrt" hidden="1">{"NOPCAPEVA",#N/A,FALSE,"Nopat";"FCFCSTAR",#N/A,FALSE,"FCFVAL";"EVAVL",#N/A,FALSE,"EVAVAL";"LEASE",#N/A,FALSE,"OpLease"}</definedName>
    <definedName name="hytes" localSheetId="2" hidden="1">{"NOPCAPEVA",#N/A,FALSE,"Nopat";"FCFCSTAR",#N/A,FALSE,"FCFVAL";"EVAVL",#N/A,FALSE,"EVAVAL";"LEASE",#N/A,FALSE,"OpLease"}</definedName>
    <definedName name="hytes" localSheetId="4" hidden="1">{"NOPCAPEVA",#N/A,FALSE,"Nopat";"FCFCSTAR",#N/A,FALSE,"FCFVAL";"EVAVL",#N/A,FALSE,"EVAVAL";"LEASE",#N/A,FALSE,"OpLease"}</definedName>
    <definedName name="hytes" localSheetId="3" hidden="1">{"NOPCAPEVA",#N/A,FALSE,"Nopat";"FCFCSTAR",#N/A,FALSE,"FCFVAL";"EVAVL",#N/A,FALSE,"EVAVAL";"LEASE",#N/A,FALSE,"OpLease"}</definedName>
    <definedName name="hytes" localSheetId="1" hidden="1">{"NOPCAPEVA",#N/A,FALSE,"Nopat";"FCFCSTAR",#N/A,FALSE,"FCFVAL";"EVAVL",#N/A,FALSE,"EVAVAL";"LEASE",#N/A,FALSE,"OpLease"}</definedName>
    <definedName name="hytes" localSheetId="0" hidden="1">{"NOPCAPEVA",#N/A,FALSE,"Nopat";"FCFCSTAR",#N/A,FALSE,"FCFVAL";"EVAVL",#N/A,FALSE,"EVAVAL";"LEASE",#N/A,FALSE,"OpLease"}</definedName>
    <definedName name="hytes" hidden="1">{"NOPCAPEVA",#N/A,FALSE,"Nopat";"FCFCSTAR",#N/A,FALSE,"FCFVAL";"EVAVL",#N/A,FALSE,"EVAVAL";"LEASE",#N/A,FALSE,"OpLease"}</definedName>
    <definedName name="i" localSheetId="2" hidden="1">{"uno",#N/A,FALSE,"Dist total";"COMENTARIO",#N/A,FALSE,"Ficha CODICE"}</definedName>
    <definedName name="i" localSheetId="4" hidden="1">{"uno",#N/A,FALSE,"Dist total";"COMENTARIO",#N/A,FALSE,"Ficha CODICE"}</definedName>
    <definedName name="i" localSheetId="3" hidden="1">{"uno",#N/A,FALSE,"Dist total";"COMENTARIO",#N/A,FALSE,"Ficha CODICE"}</definedName>
    <definedName name="i" localSheetId="1" hidden="1">{"uno",#N/A,FALSE,"Dist total";"COMENTARIO",#N/A,FALSE,"Ficha CODICE"}</definedName>
    <definedName name="i" localSheetId="0" hidden="1">{"uno",#N/A,FALSE,"Dist total";"COMENTARIO",#N/A,FALSE,"Ficha CODICE"}</definedName>
    <definedName name="i" hidden="1">{"uno",#N/A,FALSE,"Dist total";"COMENTARIO",#N/A,FALSE,"Ficha CODICE"}</definedName>
    <definedName name="iiiii" localSheetId="2" hidden="1">{#N/A,#N/A,FALSE,"Calc";#N/A,#N/A,FALSE,"Sensitivity";#N/A,#N/A,FALSE,"LT Earn.Dil.";#N/A,#N/A,FALSE,"Dil. AVP"}</definedName>
    <definedName name="iiiii" localSheetId="4" hidden="1">{#N/A,#N/A,FALSE,"Calc";#N/A,#N/A,FALSE,"Sensitivity";#N/A,#N/A,FALSE,"LT Earn.Dil.";#N/A,#N/A,FALSE,"Dil. AVP"}</definedName>
    <definedName name="iiiii" localSheetId="3" hidden="1">{#N/A,#N/A,FALSE,"Calc";#N/A,#N/A,FALSE,"Sensitivity";#N/A,#N/A,FALSE,"LT Earn.Dil.";#N/A,#N/A,FALSE,"Dil. AVP"}</definedName>
    <definedName name="iiiii" localSheetId="1" hidden="1">{#N/A,#N/A,FALSE,"Calc";#N/A,#N/A,FALSE,"Sensitivity";#N/A,#N/A,FALSE,"LT Earn.Dil.";#N/A,#N/A,FALSE,"Dil. AVP"}</definedName>
    <definedName name="iiiii" localSheetId="0" hidden="1">{#N/A,#N/A,FALSE,"Calc";#N/A,#N/A,FALSE,"Sensitivity";#N/A,#N/A,FALSE,"LT Earn.Dil.";#N/A,#N/A,FALSE,"Dil. AVP"}</definedName>
    <definedName name="iiiii" hidden="1">{#N/A,#N/A,FALSE,"Calc";#N/A,#N/A,FALSE,"Sensitivity";#N/A,#N/A,FALSE,"LT Earn.Dil.";#N/A,#N/A,FALSE,"Dil. AVP"}</definedName>
    <definedName name="ikghjf" localSheetId="2" hidden="1">{"NOPCAPEVA",#N/A,FALSE,"Nopat";"FCFCSTAR",#N/A,FALSE,"FCFVAL";"EVAVL",#N/A,FALSE,"EVAVAL";"LEASE",#N/A,FALSE,"OpLease"}</definedName>
    <definedName name="ikghjf" localSheetId="4" hidden="1">{"NOPCAPEVA",#N/A,FALSE,"Nopat";"FCFCSTAR",#N/A,FALSE,"FCFVAL";"EVAVL",#N/A,FALSE,"EVAVAL";"LEASE",#N/A,FALSE,"OpLease"}</definedName>
    <definedName name="ikghjf" localSheetId="3" hidden="1">{"NOPCAPEVA",#N/A,FALSE,"Nopat";"FCFCSTAR",#N/A,FALSE,"FCFVAL";"EVAVL",#N/A,FALSE,"EVAVAL";"LEASE",#N/A,FALSE,"OpLease"}</definedName>
    <definedName name="ikghjf" localSheetId="1" hidden="1">{"NOPCAPEVA",#N/A,FALSE,"Nopat";"FCFCSTAR",#N/A,FALSE,"FCFVAL";"EVAVL",#N/A,FALSE,"EVAVAL";"LEASE",#N/A,FALSE,"OpLease"}</definedName>
    <definedName name="ikghjf" localSheetId="0" hidden="1">{"NOPCAPEVA",#N/A,FALSE,"Nopat";"FCFCSTAR",#N/A,FALSE,"FCFVAL";"EVAVL",#N/A,FALSE,"EVAVAL";"LEASE",#N/A,FALSE,"OpLease"}</definedName>
    <definedName name="ikghjf" hidden="1">{"NOPCAPEVA",#N/A,FALSE,"Nopat";"FCFCSTAR",#N/A,FALSE,"FCFVAL";"EVAVL",#N/A,FALSE,"EVAVAL";"LEASE",#N/A,FALSE,"OpLease"}</definedName>
    <definedName name="ikut" localSheetId="2" hidden="1">{"NOPCAPEVA",#N/A,FALSE,"Nopat";"FCFCSTAR",#N/A,FALSE,"FCFVAL";"EVAVL",#N/A,FALSE,"EVAVAL";"LEASE",#N/A,FALSE,"OpLease"}</definedName>
    <definedName name="ikut" localSheetId="4" hidden="1">{"NOPCAPEVA",#N/A,FALSE,"Nopat";"FCFCSTAR",#N/A,FALSE,"FCFVAL";"EVAVL",#N/A,FALSE,"EVAVAL";"LEASE",#N/A,FALSE,"OpLease"}</definedName>
    <definedName name="ikut" localSheetId="3" hidden="1">{"NOPCAPEVA",#N/A,FALSE,"Nopat";"FCFCSTAR",#N/A,FALSE,"FCFVAL";"EVAVL",#N/A,FALSE,"EVAVAL";"LEASE",#N/A,FALSE,"OpLease"}</definedName>
    <definedName name="ikut" localSheetId="1" hidden="1">{"NOPCAPEVA",#N/A,FALSE,"Nopat";"FCFCSTAR",#N/A,FALSE,"FCFVAL";"EVAVL",#N/A,FALSE,"EVAVAL";"LEASE",#N/A,FALSE,"OpLease"}</definedName>
    <definedName name="ikut" localSheetId="0" hidden="1">{"NOPCAPEVA",#N/A,FALSE,"Nopat";"FCFCSTAR",#N/A,FALSE,"FCFVAL";"EVAVL",#N/A,FALSE,"EVAVAL";"LEASE",#N/A,FALSE,"OpLease"}</definedName>
    <definedName name="ikut" hidden="1">{"NOPCAPEVA",#N/A,FALSE,"Nopat";"FCFCSTAR",#N/A,FALSE,"FCFVAL";"EVAVL",#N/A,FALSE,"EVAVAL";"LEASE",#N/A,FALSE,"OpLease"}</definedName>
    <definedName name="INC_AFTER_TAX" hidden="1">"INC_AFTER_TAX"</definedName>
    <definedName name="INC_AVAIL_EXCL" hidden="1">"INC_AVAIL_EXCL"</definedName>
    <definedName name="INC_AVAIL_INCL" hidden="1">"INC_AVAIL_INCL"</definedName>
    <definedName name="INC_BEFORE_TAX" hidden="1">"INC_BEFORE_TAX"</definedName>
    <definedName name="INC_TAX" hidden="1">"INC_TAX"</definedName>
    <definedName name="INC_TAX_EXCL" hidden="1">"INC_TAX_EXCL"</definedName>
    <definedName name="InCurrency">#REF!</definedName>
    <definedName name="INDX_1">#REF!</definedName>
    <definedName name="INDX_10">#REF!</definedName>
    <definedName name="INDX_2">#REF!</definedName>
    <definedName name="INDX_4">#REF!</definedName>
    <definedName name="INDX_6">#REF!</definedName>
    <definedName name="INDX_7">#REF!</definedName>
    <definedName name="INTANGIBLES_NET" hidden="1">"INTANGIBLES_NET"</definedName>
    <definedName name="INTEREST_EXP_NET" hidden="1">"INTEREST_EXP_NET"</definedName>
    <definedName name="INTEREST_EXP_NON" hidden="1">"INTEREST_EXP_NON"</definedName>
    <definedName name="INTEREST_EXP_SUPPL" hidden="1">"INTEREST_EXP_SUPPL"</definedName>
    <definedName name="INTEREST_INC" hidden="1">"INTEREST_INC"</definedName>
    <definedName name="INTEREST_INC_10K" hidden="1">"INTEREST_INC_10K"</definedName>
    <definedName name="INTEREST_INC_10Q" hidden="1">"INTEREST_INC_10Q"</definedName>
    <definedName name="INTEREST_INC_10Q1" hidden="1">"INTEREST_INC_10Q1"</definedName>
    <definedName name="INTEREST_INC_NON" hidden="1">"INTEREST_INC_NON"</definedName>
    <definedName name="Inv">#REF!</definedName>
    <definedName name="io" localSheetId="2" hidden="1">{"NOPCAPEVA",#N/A,FALSE,"Nopat";"FCFCSTAR",#N/A,FALSE,"FCFVAL";"EVAVL",#N/A,FALSE,"EVAVAL";"LEASE",#N/A,FALSE,"OpLease"}</definedName>
    <definedName name="io" localSheetId="4" hidden="1">{"NOPCAPEVA",#N/A,FALSE,"Nopat";"FCFCSTAR",#N/A,FALSE,"FCFVAL";"EVAVL",#N/A,FALSE,"EVAVAL";"LEASE",#N/A,FALSE,"OpLease"}</definedName>
    <definedName name="io" localSheetId="3" hidden="1">{"NOPCAPEVA",#N/A,FALSE,"Nopat";"FCFCSTAR",#N/A,FALSE,"FCFVAL";"EVAVL",#N/A,FALSE,"EVAVAL";"LEASE",#N/A,FALSE,"OpLease"}</definedName>
    <definedName name="io" localSheetId="1" hidden="1">{"NOPCAPEVA",#N/A,FALSE,"Nopat";"FCFCSTAR",#N/A,FALSE,"FCFVAL";"EVAVL",#N/A,FALSE,"EVAVAL";"LEASE",#N/A,FALSE,"OpLease"}</definedName>
    <definedName name="io" localSheetId="0" hidden="1">{"NOPCAPEVA",#N/A,FALSE,"Nopat";"FCFCSTAR",#N/A,FALSE,"FCFVAL";"EVAVL",#N/A,FALSE,"EVAVAL";"LEASE",#N/A,FALSE,"OpLease"}</definedName>
    <definedName name="io" hidden="1">{"NOPCAPEVA",#N/A,FALSE,"Nopat";"FCFCSTAR",#N/A,FALSE,"FCFVAL";"EVAVL",#N/A,FALSE,"EVAVAL";"LEASE",#N/A,FALSE,"OpLease"}</definedName>
    <definedName name="ipo" localSheetId="2" hidden="1">{"'MBU CUR MONTH (isg_sr)'!$A$1:$O$41"}</definedName>
    <definedName name="ipo" localSheetId="4" hidden="1">{"'MBU CUR MONTH (isg_sr)'!$A$1:$O$41"}</definedName>
    <definedName name="ipo" localSheetId="3" hidden="1">{"'MBU CUR MONTH (isg_sr)'!$A$1:$O$41"}</definedName>
    <definedName name="ipo" localSheetId="1" hidden="1">{"'MBU CUR MONTH (isg_sr)'!$A$1:$O$41"}</definedName>
    <definedName name="ipo" localSheetId="0" hidden="1">{"'MBU CUR MONTH (isg_sr)'!$A$1:$O$41"}</definedName>
    <definedName name="ipo" hidden="1">{"'MBU CUR MONTH (isg_sr)'!$A$1:$O$41"}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FO_DILUTED" hidden="1">"c16188"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_INVEST_SECURITIES_FFIEC" hidden="1">"c13458"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NNU_DISTRIBUTION_UNIT" hidden="1">"c3004"</definedName>
    <definedName name="IQ_ANNUAL_DIVIDEND" hidden="1">"c229"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TO_LOANS_TOTAL_LOANS" hidden="1">"c15713"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LIST" hidden="1">"c13505"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_SEG_DESCRIPTION" hidden="1">"c15589"</definedName>
    <definedName name="IQ_BUS_SEG_DESCRIPTION_ABS" hidden="1">"c15577"</definedName>
    <definedName name="IQ_BUS_SEG_NAIC" hidden="1">"c15588"</definedName>
    <definedName name="IQ_BUS_SEG_NAIC_ABS" hidden="1">"c15576"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_REUT" hidden="1">"c5477"</definedName>
    <definedName name="IQ_BV_SHARE_EST_REUT" hidden="1">"c5439"</definedName>
    <definedName name="IQ_BV_SHARE_HIGH_EST_REUT" hidden="1">"c5441"</definedName>
    <definedName name="IQ_BV_SHARE_LOW_EST_REUT" hidden="1">"c5442"</definedName>
    <definedName name="IQ_BV_SHARE_MEDIAN_EST_REUT" hidden="1">"c5440"</definedName>
    <definedName name="IQ_BV_SHARE_NUM_EST_REUT" hidden="1">"c5443"</definedName>
    <definedName name="IQ_BV_SHARE_STDDEV_EST_REUT" hidden="1">"c5444"</definedName>
    <definedName name="IQ_BV_STDDEV_EST_REUT" hidden="1">"c5408"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_REUT" hidden="1">"c6800"</definedName>
    <definedName name="IQ_CAL_Y" hidden="1">"c102"</definedName>
    <definedName name="IQ_CAL_Y_EST_REUT" hidden="1">"c6801"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ACT_OR_EST_REUT" hidden="1">"c5474"</definedName>
    <definedName name="IQ_CAPEX_BNK" hidden="1">"c110"</definedName>
    <definedName name="IQ_CAPEX_BR" hidden="1">"c111"</definedName>
    <definedName name="IQ_CAPEX_EST_REUT" hidden="1">"c3969"</definedName>
    <definedName name="IQ_CAPEX_FIN" hidden="1">"c112"</definedName>
    <definedName name="IQ_CAPEX_HIGH_EST_REUT" hidden="1">"c3971"</definedName>
    <definedName name="IQ_CAPEX_INS" hidden="1">"c113"</definedName>
    <definedName name="IQ_CAPEX_LOW_EST_REUT" hidden="1">"c3972"</definedName>
    <definedName name="IQ_CAPEX_MEDIAN_EST_REUT" hidden="1">"c3970"</definedName>
    <definedName name="IQ_CAPEX_NUM_EST_REUT" hidden="1">"c3973"</definedName>
    <definedName name="IQ_CAPEX_PCT_REV" hidden="1">"c19144"</definedName>
    <definedName name="IQ_CAPEX_STDDEV_EST_REUT" hidden="1">"c3974"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SH" hidden="1">"c1458"</definedName>
    <definedName name="IQ_CASH_ACQUIRE_CF" hidden="1">"c1630"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PER_SUB" hidden="1">"c15763"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HIGH_EST" hidden="1">"c4166"</definedName>
    <definedName name="IQ_CASH_OPER_LOW_EST" hidden="1">"c4244"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TASTROPHIC_LOSS_RATIO" hidden="1">"c15881"</definedName>
    <definedName name="IQ_CCE_FDIC" hidden="1">"c6296"</definedName>
    <definedName name="IQ_CDS_COUPON" hidden="1">"c15234"</definedName>
    <definedName name="IQ_CDS_DERIVATIVES_BENEFICIARY_FFIEC" hidden="1">"c13119"</definedName>
    <definedName name="IQ_CDS_DERIVATIVES_GUARANTOR_FFIEC" hidden="1">"c13112"</definedName>
    <definedName name="IQ_CDS_LIST" hidden="1">"c13510"</definedName>
    <definedName name="IQ_CDS_LOAN_LIST" hidden="1">"c13518"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REUT" hidden="1">"c5463"</definedName>
    <definedName name="IQ_CFPS_EST_REUT" hidden="1">"c3844"</definedName>
    <definedName name="IQ_CFPS_HIGH_EST_REUT" hidden="1">"c3846"</definedName>
    <definedName name="IQ_CFPS_LOW_EST_REUT" hidden="1">"c3847"</definedName>
    <definedName name="IQ_CFPS_MEDIAN_EST_REUT" hidden="1">"c3845"</definedName>
    <definedName name="IQ_CFPS_NUM_EST_REUT" hidden="1">"c3848"</definedName>
    <definedName name="IQ_CFPS_STDDEV_EST_REUT" hidden="1">"c3849"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NSOLIDATED_ASSETS_QUARTERLY_AVG_FFIEC" hidden="1">"c13087"</definedName>
    <definedName name="IQ_CONSOLIDATED_NI_FOREIGN_FFIEC" hidden="1">"c15396"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LEASES_LL_REC_FFIEC" hidden="1">"c12895"</definedName>
    <definedName name="IQ_CONSUMER_LOANS" hidden="1">"c223"</definedName>
    <definedName name="IQ_CONSUMER_LOANS_LL_REC_DOM_FFIEC" hidden="1">"c12911"</definedName>
    <definedName name="IQ_CONSUMER_LOANS_TOTAL_LOANS" hidden="1">"c15712"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V_PARITY" hidden="1">"c16197"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DEBT" hidden="1">"c224"</definedName>
    <definedName name="IQ_CONVERT_PCT" hidden="1">"c2537"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TIER_ONE_CAPITAL" hidden="1">"c15244"</definedName>
    <definedName name="IQ_CORE_TIER_ONE_CAPITAL_RATIO" hidden="1">"c15240"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FF_LASTCLOSE_TARGET_PRICE" hidden="1">"c1854"</definedName>
    <definedName name="IQ_DIFF_LASTCLOSE_TARGET_PRICE_REUT" hidden="1">"c5436"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TR_EXCESS_EARN" hidden="1">"c329"</definedName>
    <definedName name="IQ_DISTRIBUTABLE_CASH" hidden="1">"c3002"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HARES_BASIC" hidden="1">"c16189"</definedName>
    <definedName name="IQ_DISTRIBUTABLE_CASH_SHARES_DILUTED" hidden="1">"c16190"</definedName>
    <definedName name="IQ_DISTRIBUTABLE_CASH_STDDEV_EST_CIQ" hidden="1">"c4819"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_REUT" hidden="1">"c5464"</definedName>
    <definedName name="IQ_DPS_EST_BOTTOM_UP_REUT" hidden="1">"c5501"</definedName>
    <definedName name="IQ_DPS_EST_REUT" hidden="1">"c3851"</definedName>
    <definedName name="IQ_DPS_HIGH_EST_REUT" hidden="1">"c3853"</definedName>
    <definedName name="IQ_DPS_LOW_EST_REUT" hidden="1">"c3854"</definedName>
    <definedName name="IQ_DPS_MEDIAN_EST_REUT" hidden="1">"c3852"</definedName>
    <definedName name="IQ_DPS_NUM_EST_REUT" hidden="1">"c3855"</definedName>
    <definedName name="IQ_DPS_STDDEV_EST_REUT" hidden="1">"c3856"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_REUT" hidden="1">"c5465"</definedName>
    <definedName name="IQ_EBIT_EST_REUT" hidden="1">"c5333"</definedName>
    <definedName name="IQ_EBIT_GROWTH_1" hidden="1">"c157"</definedName>
    <definedName name="IQ_EBIT_GROWTH_2" hidden="1">"c161"</definedName>
    <definedName name="IQ_EBIT_HIGH_EST_REUT" hidden="1">"c5335"</definedName>
    <definedName name="IQ_EBIT_HOMEBUILDING_SALES" hidden="1">"c15815"</definedName>
    <definedName name="IQ_EBIT_INT" hidden="1">"c360"</definedName>
    <definedName name="IQ_EBIT_LOW_EST_REUT" hidden="1">"c5336"</definedName>
    <definedName name="IQ_EBIT_MARGIN" hidden="1">"c359"</definedName>
    <definedName name="IQ_EBIT_MEDIAN_EST_REUT" hidden="1">"c5334"</definedName>
    <definedName name="IQ_EBIT_NET_INT" hidden="1">"c360"</definedName>
    <definedName name="IQ_EBIT_NUM_EST_REUT" hidden="1">"c5337"</definedName>
    <definedName name="IQ_EBIT_OVER_IE" hidden="1">"c1369"</definedName>
    <definedName name="IQ_EBIT_STDDEV_EST_REUT" hidden="1">"c5338"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_REUT" hidden="1">"c5462"</definedName>
    <definedName name="IQ_EBITDA_CAPEX" hidden="1">"c19143"</definedName>
    <definedName name="IQ_EBITDA_CAPEX_INT" hidden="1">"c368"</definedName>
    <definedName name="IQ_EBITDA_CAPEX_NET_INT" hidden="1">"c368"</definedName>
    <definedName name="IQ_EBITDA_CAPEX_OVER_TOTAL_IE" hidden="1">"c1370"</definedName>
    <definedName name="IQ_EBITDA_EST" hidden="1">"c369"</definedName>
    <definedName name="IQ_EBITDA_EST_REUT" hidden="1">"c3640"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REUT" hidden="1">"c3642"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_REUT" hidden="1">"c3641"</definedName>
    <definedName name="IQ_EBITDA_NET_INT" hidden="1">"c373"</definedName>
    <definedName name="IQ_EBITDA_NO_EST" hidden="1">"c267"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TDDEV_EST" hidden="1">"c375"</definedName>
    <definedName name="IQ_EBITDA_STDDEV_EST_REUT" hidden="1">"c3645"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HOMEBUILDING_SALES" hidden="1">"c15816"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CS_AUTHORIZED_SHARES_OTHER" hidden="1">"c15613"</definedName>
    <definedName name="IQ_ECS_AUTHORIZED_SHARES_OTHER_ABS" hidden="1">"c15630"</definedName>
    <definedName name="IQ_ECS_CONVERT_FACTOR_OTHER" hidden="1">"c15611"</definedName>
    <definedName name="IQ_ECS_CONVERT_FACTOR_OTHER_ABS" hidden="1">"c15628"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_OTHER" hidden="1">"c15609"</definedName>
    <definedName name="IQ_ECS_CONVERT_TYPE_OTHER_ABS" hidden="1">"c15626"</definedName>
    <definedName name="IQ_ECS_INACTIVE_DATE_OTHER" hidden="1">"c15606"</definedName>
    <definedName name="IQ_ECS_INACTIVE_DATE_OTHER_ABS" hidden="1">"c15623"</definedName>
    <definedName name="IQ_ECS_NAME_OTHER" hidden="1">"c15599"</definedName>
    <definedName name="IQ_ECS_NAME_OTHER_ABS" hidden="1">"c15616"</definedName>
    <definedName name="IQ_ECS_NUM_SHAREHOLDERS_OTHER" hidden="1">"c15615"</definedName>
    <definedName name="IQ_ECS_NUM_SHAREHOLDERS_OTHER_ABS" hidden="1">"c15632"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_OTHER" hidden="1">"c15600"</definedName>
    <definedName name="IQ_ECS_SHARES_OUT_BS_DATE_OTHER_ABS" hidden="1">"c15617"</definedName>
    <definedName name="IQ_ECS_SHARES_OUT_FILING_DATE_OTHER" hidden="1">"c15601"</definedName>
    <definedName name="IQ_ECS_SHARES_OUT_FILING_DATE_OTHER_ABS" hidden="1">"c15618"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_OTHER" hidden="1">"c15604"</definedName>
    <definedName name="IQ_ECS_TYPE_OTHER_ABS" hidden="1">"c15621"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1" hidden="1">"c189"</definedName>
    <definedName name="IQ_EPS_EST_BOTTOM_UP_REUT" hidden="1">"c5497"</definedName>
    <definedName name="IQ_EPS_EST_REUT" hidden="1">"c5453"</definedName>
    <definedName name="IQ_EPS_GW_ACT_OR_EST_REUT" hidden="1">"c5469"</definedName>
    <definedName name="IQ_EPS_GW_EST_BOTTOM_UP_REUT" hidden="1">"c5499"</definedName>
    <definedName name="IQ_EPS_GW_EST_REUT" hidden="1">"c5389"</definedName>
    <definedName name="IQ_EPS_GW_HIGH_EST_REUT" hidden="1">"c5391"</definedName>
    <definedName name="IQ_EPS_GW_LOW_EST_REUT" hidden="1">"c5392"</definedName>
    <definedName name="IQ_EPS_GW_MEDIAN_EST_REUT" hidden="1">"c5390"</definedName>
    <definedName name="IQ_EPS_GW_NUM_EST_REUT" hidden="1">"c5393"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_EST" hidden="1">"c271"</definedName>
    <definedName name="IQ_EPS_NORM" hidden="1">"c1902"</definedName>
    <definedName name="IQ_EPS_NORM_EST_BOTTOM_UP_REUT" hidden="1">"c5498"</definedName>
    <definedName name="IQ_EPS_NORM_EST_REUT" hidden="1">"c5326"</definedName>
    <definedName name="IQ_EPS_NORM_HIGH_EST_REUT" hidden="1">"c5328"</definedName>
    <definedName name="IQ_EPS_NORM_LOW_EST_REUT" hidden="1">"c5329"</definedName>
    <definedName name="IQ_EPS_NORM_MEDIAN_EST_REUT" hidden="1">"c5327"</definedName>
    <definedName name="IQ_EPS_NORM_NUM_EST_REUT" hidden="1">"c5330"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_REUT" hidden="1">"c5470"</definedName>
    <definedName name="IQ_EPS_REPORTED_EST_BOTTOM_UP_REUT" hidden="1">"c5500"</definedName>
    <definedName name="IQ_EPS_REPORTED_EST_REUT" hidden="1">"c5396"</definedName>
    <definedName name="IQ_EPS_REPORTED_HIGH_EST_REUT" hidden="1">"c5398"</definedName>
    <definedName name="IQ_EPS_REPORTED_LOW_EST_REUT" hidden="1">"c5399"</definedName>
    <definedName name="IQ_EPS_REPORTED_MEDIAN_EST_REUT" hidden="1">"c5397"</definedName>
    <definedName name="IQ_EPS_REPORTED_NUM_EST_REUT" hidden="1">"c5400"</definedName>
    <definedName name="IQ_EPS_REPORTED_STDDEV_EST_REUT" hidden="1">"c5401"</definedName>
    <definedName name="IQ_EPS_STDDEV_EST" hidden="1">"c403"</definedName>
    <definedName name="IQ_EPS_STDDEV_EST_REUT" hidden="1">"c5452"</definedName>
    <definedName name="IQ_EQUITY_AFFIL" hidden="1">"c1451"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T_ACT_BV_REUT" hidden="1">"c5409"</definedName>
    <definedName name="IQ_EST_ACT_BV_SHARE_REUT" hidden="1">"c5445"</definedName>
    <definedName name="IQ_EST_ACT_CAPEX_REUT" hidden="1">"c3975"</definedName>
    <definedName name="IQ_EST_ACT_CFPS_REUT" hidden="1">"c3850"</definedName>
    <definedName name="IQ_EST_ACT_DPS_REUT" hidden="1">"c3857"</definedName>
    <definedName name="IQ_EST_ACT_EBIT_REUT" hidden="1">"c5339"</definedName>
    <definedName name="IQ_EST_ACT_EBITDA_REUT" hidden="1">"c3836"</definedName>
    <definedName name="IQ_EST_ACT_EPS" hidden="1">"c1648"</definedName>
    <definedName name="IQ_EST_ACT_EPS_GW_REUT" hidden="1">"c5395"</definedName>
    <definedName name="IQ_EST_ACT_EPS_NORM_REUT" hidden="1">"c5332"</definedName>
    <definedName name="IQ_EST_ACT_EPS_REPORTED_REUT" hidden="1">"c5402"</definedName>
    <definedName name="IQ_EST_ACT_EPS_REUT" hidden="1">"c5457"</definedName>
    <definedName name="IQ_EST_ACT_FFO_REUT" hidden="1">"c3843"</definedName>
    <definedName name="IQ_EST_ACT_FFO_THOM" hidden="1">"c4005"</definedName>
    <definedName name="IQ_EST_ACT_NAV_SHARE_REUT" hidden="1">"c5616"</definedName>
    <definedName name="IQ_EST_ACT_NET_DEBT_REUT" hidden="1">"c5446"</definedName>
    <definedName name="IQ_EST_ACT_NI_GW_REUT" hidden="1">"c5381"</definedName>
    <definedName name="IQ_EST_ACT_NI_REPORTED_REUT" hidden="1">"c5388"</definedName>
    <definedName name="IQ_EST_ACT_NI_REUT" hidden="1">"c5374"</definedName>
    <definedName name="IQ_EST_ACT_OPER_INC_REUT" hidden="1">"c5346"</definedName>
    <definedName name="IQ_EST_ACT_PRETAX_GW_INC_REUT" hidden="1">"c5360"</definedName>
    <definedName name="IQ_EST_ACT_PRETAX_INC_REUT" hidden="1">"c5353"</definedName>
    <definedName name="IQ_EST_ACT_PRETAX_REPORT_INC_REUT" hidden="1">"c5367"</definedName>
    <definedName name="IQ_EST_ACT_RETURN_ASSETS_REUT" hidden="1">"c3996"</definedName>
    <definedName name="IQ_EST_ACT_RETURN_EQUITY_REUT" hidden="1">"c3989"</definedName>
    <definedName name="IQ_EST_ACT_REV_REUT" hidden="1">"c3835"</definedName>
    <definedName name="IQ_EST_BV_DIFF_REUT" hidden="1">"c5433"</definedName>
    <definedName name="IQ_EST_BV_SURPRISE_PERCENT_REUT" hidden="1">"c5434"</definedName>
    <definedName name="IQ_EST_CAPEX_GROWTH_1YR_REUT" hidden="1">"c5447"</definedName>
    <definedName name="IQ_EST_CAPEX_GROWTH_2YR_REUT" hidden="1">"c5448"</definedName>
    <definedName name="IQ_EST_CAPEX_GROWTH_Q_1YR_REUT" hidden="1">"c5449"</definedName>
    <definedName name="IQ_EST_CAPEX_SEQ_GROWTH_Q_REUT" hidden="1">"c5450"</definedName>
    <definedName name="IQ_EST_CFPS_DIFF_REUT" hidden="1">"c3892"</definedName>
    <definedName name="IQ_EST_CFPS_GROWTH_1YR_REUT" hidden="1">"c3878"</definedName>
    <definedName name="IQ_EST_CFPS_GROWTH_2YR_REUT" hidden="1">"c3879"</definedName>
    <definedName name="IQ_EST_CFPS_GROWTH_Q_1YR_REUT" hidden="1">"c3880"</definedName>
    <definedName name="IQ_EST_CFPS_SEQ_GROWTH_Q_REUT" hidden="1">"c3881"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PS_DIFF_REUT" hidden="1">"c3894"</definedName>
    <definedName name="IQ_EST_DPS_GROWTH_1YR_REUT" hidden="1">"c3882"</definedName>
    <definedName name="IQ_EST_DPS_GROWTH_2YR_REUT" hidden="1">"c3883"</definedName>
    <definedName name="IQ_EST_DPS_GROWTH_Q_1YR_REUT" hidden="1">"c3884"</definedName>
    <definedName name="IQ_EST_DPS_SEQ_GROWTH_Q_REUT" hidden="1">"c3885"</definedName>
    <definedName name="IQ_EST_DPS_SURPRISE_PERCENT_REUT" hidden="1">"c3895"</definedName>
    <definedName name="IQ_EST_EBIT_DIFF_REUT" hidden="1">"c5413"</definedName>
    <definedName name="IQ_EST_EBIT_SURPRISE_PERCENT_REUT" hidden="1">"c5414"</definedName>
    <definedName name="IQ_EST_EBITDA_DIFF_REUT" hidden="1">"c3888"</definedName>
    <definedName name="IQ_EST_EBITDA_GROWTH_1YR_REUT" hidden="1">"c3864"</definedName>
    <definedName name="IQ_EST_EBITDA_GROWTH_2YR_REUT" hidden="1">"c3865"</definedName>
    <definedName name="IQ_EST_EBITDA_GROWTH_Q_1YR_REUT" hidden="1">"c3866"</definedName>
    <definedName name="IQ_EST_EBITDA_SEQ_GROWTH_Q_REUT" hidden="1">"c3867"</definedName>
    <definedName name="IQ_EST_EBITDA_SURPRISE_PERCENT_REUT" hidden="1">"c3889"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_REUT" hidden="1">"c5495"</definedName>
    <definedName name="IQ_EST_EPS_GROWTH_5YR_HIGH_REUT" hidden="1">"c5322"</definedName>
    <definedName name="IQ_EST_EPS_GROWTH_5YR_LOW_REUT" hidden="1">"c5323"</definedName>
    <definedName name="IQ_EST_EPS_GROWTH_5YR_MEDIAN_REUT" hidden="1">"c5321"</definedName>
    <definedName name="IQ_EST_EPS_GROWTH_5YR_NUM_REUT" hidden="1">"c5324"</definedName>
    <definedName name="IQ_EST_EPS_GROWTH_5YR_REUT" hidden="1">"c3633"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_REUT" hidden="1">"c5429"</definedName>
    <definedName name="IQ_EST_EPS_GW_SURPRISE_PERCENT_REUT" hidden="1">"c5430"</definedName>
    <definedName name="IQ_EST_EPS_NORM_DIFF_REUT" hidden="1">"c5411"</definedName>
    <definedName name="IQ_EST_EPS_NORM_SURPRISE_PERCENT_REUT" hidden="1">"c5412"</definedName>
    <definedName name="IQ_EST_EPS_REPORT_DIFF_REUT" hidden="1">"c5431"</definedName>
    <definedName name="IQ_EST_EPS_REPORT_SURPRISE_PERCENT_REUT" hidden="1">"c5432"</definedName>
    <definedName name="IQ_EST_EPS_SEQ_GROWTH_Q_REUT" hidden="1">"c3859"</definedName>
    <definedName name="IQ_EST_EPS_SURPRISE" hidden="1">"c1635"</definedName>
    <definedName name="IQ_EST_EPS_SURPRISE_PERCENT_REUT" hidden="1">"c5459"</definedName>
    <definedName name="IQ_EST_FAIR_VALUE_MORT_SERVICING_ASSETS_FFIEC" hidden="1">"c12956"</definedName>
    <definedName name="IQ_EST_FFO_DIFF_REUT" hidden="1">"c3890"</definedName>
    <definedName name="IQ_EST_FFO_DIFF_THOM" hidden="1">"c5186"</definedName>
    <definedName name="IQ_EST_FFO_GROWTH_1YR_REUT" hidden="1">"c3874"</definedName>
    <definedName name="IQ_EST_FFO_GROWTH_2YR_REUT" hidden="1">"c3875"</definedName>
    <definedName name="IQ_EST_FFO_GROWTH_Q_1YR_REUT" hidden="1">"c3876"</definedName>
    <definedName name="IQ_EST_FFO_SEQ_GROWTH_Q_REUT" hidden="1">"c3877"</definedName>
    <definedName name="IQ_EST_FFO_SURPRISE_PERCENT_REUT" hidden="1">"c3891"</definedName>
    <definedName name="IQ_EST_FFO_SURPRISE_PERCENT_THOM" hidden="1">"c5187"</definedName>
    <definedName name="IQ_EST_FOOTNOTE_REUT" hidden="1">"c5478"</definedName>
    <definedName name="IQ_EST_NI_DIFF_REUT" hidden="1">"c5423"</definedName>
    <definedName name="IQ_EST_NI_GW_DIFF_REUT" hidden="1">"c5425"</definedName>
    <definedName name="IQ_EST_NI_GW_SURPRISE_PERCENT_REUT" hidden="1">"c5426"</definedName>
    <definedName name="IQ_EST_NI_REPORT_DIFF_REUT" hidden="1">"c5427"</definedName>
    <definedName name="IQ_EST_NI_REPORT_SURPRISE_PERCENT_REUT" hidden="1">"c5428"</definedName>
    <definedName name="IQ_EST_NI_SURPRISE_PERCENT_REUT" hidden="1">"c5424"</definedName>
    <definedName name="IQ_EST_NUM_BUY_REUT" hidden="1">"c3869"</definedName>
    <definedName name="IQ_EST_NUM_HIGH_REC_REUT" hidden="1">"c3870"</definedName>
    <definedName name="IQ_EST_NUM_HIGHEST_REC_REUT" hidden="1">"c3869"</definedName>
    <definedName name="IQ_EST_NUM_HOLD_REUT" hidden="1">"c3871"</definedName>
    <definedName name="IQ_EST_NUM_LOW_REC_REUT" hidden="1">"c3872"</definedName>
    <definedName name="IQ_EST_NUM_LOWEST_REC_REUT" hidden="1">"c3873"</definedName>
    <definedName name="IQ_EST_NUM_NEUTRAL_REC_REUT" hidden="1">"c3871"</definedName>
    <definedName name="IQ_EST_NUM_NO_OPINION_REUT" hidden="1">"c3868"</definedName>
    <definedName name="IQ_EST_NUM_OUTPERFORM_REUT" hidden="1">"c3870"</definedName>
    <definedName name="IQ_EST_NUM_SELL_REUT" hidden="1">"c3873"</definedName>
    <definedName name="IQ_EST_NUM_UNDERPERFORM_REUT" hidden="1">"c3872"</definedName>
    <definedName name="IQ_EST_OPER_INC_DIFF_REUT" hidden="1">"c5415"</definedName>
    <definedName name="IQ_EST_OPER_INC_SURPRISE_PERCENT_REUT" hidden="1">"c5416"</definedName>
    <definedName name="IQ_EST_PRE_TAX_DIFF_REUT" hidden="1">"c5417"</definedName>
    <definedName name="IQ_EST_PRE_TAX_GW_DIFF_REUT" hidden="1">"c5419"</definedName>
    <definedName name="IQ_EST_PRE_TAX_GW_SURPRISE_PERCENT_REUT" hidden="1">"c5420"</definedName>
    <definedName name="IQ_EST_PRE_TAX_REPORT_DIFF_REUT" hidden="1">"c5421"</definedName>
    <definedName name="IQ_EST_PRE_TAX_REPORT_SURPRISE_PERCENT_REUT" hidden="1">"c5422"</definedName>
    <definedName name="IQ_EST_PRE_TAX_SURPRISE_PERCENT_REUT" hidden="1">"c5418"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_REUT" hidden="1">"c3863"</definedName>
    <definedName name="IQ_EST_REV_SURPRISE_PERCENT_REUT" hidden="1">"c3887"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EMAIL" hidden="1">"c19162"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XCHANGE" hidden="1">"c405"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2875</definedName>
    <definedName name="IQ_EXPENSE_REIMBURSEMENTS" hidden="1">"c16020"</definedName>
    <definedName name="IQ_EXPENSES_FIXED_ASSETS_FFIEC" hidden="1">"c13024"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FUND_PURCHASED_SEC_SOLD_REPURCHASE_FFIEC" hidden="1">"c15489"</definedName>
    <definedName name="IQ_FED_FUND_SOLD_SEC_PURCHASED_RESELL_FFIEC" hidden="1">"c15488"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DILUTED" hidden="1">"c16186"</definedName>
    <definedName name="IQ_FFO_EST" hidden="1">"c418"</definedName>
    <definedName name="IQ_FFO_EST_CIQ" hidden="1">"c3668"</definedName>
    <definedName name="IQ_FFO_EST_REUT" hidden="1">"c3837"</definedName>
    <definedName name="IQ_FFO_EST_THOM" hidden="1">"c3999"</definedName>
    <definedName name="IQ_FFO_HIGH_EST" hidden="1">"c419"</definedName>
    <definedName name="IQ_FFO_HIGH_EST_CIQ" hidden="1">"c3670"</definedName>
    <definedName name="IQ_FFO_HIGH_EST_REUT" hidden="1">"c3839"</definedName>
    <definedName name="IQ_FFO_HIGH_EST_THOM" hidden="1">"c4001"</definedName>
    <definedName name="IQ_FFO_LOW_EST" hidden="1">"c420"</definedName>
    <definedName name="IQ_FFO_LOW_EST_CIQ" hidden="1">"c3671"</definedName>
    <definedName name="IQ_FFO_LOW_EST_REUT" hidden="1">"c3840"</definedName>
    <definedName name="IQ_FFO_LOW_EST_THOM" hidden="1">"c4002"</definedName>
    <definedName name="IQ_FFO_MEDIAN_EST_CIQ" hidden="1">"c3669"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" hidden="1">"c421"</definedName>
    <definedName name="IQ_FFO_NUM_EST_CIQ" hidden="1">"c3672"</definedName>
    <definedName name="IQ_FFO_NUM_EST_REUT" hidden="1">"c3841"</definedName>
    <definedName name="IQ_FFO_NUM_EST_THOM" hidden="1">"c4003"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" hidden="1">"c3673"</definedName>
    <definedName name="IQ_FFO_STDDEV_EST_REUT" hidden="1">"c3842"</definedName>
    <definedName name="IQ_FFO_STDDEV_EST_THOM" hidden="1">"c4004"</definedName>
    <definedName name="IQ_FFO_TOTAL_REVENUE" hidden="1">"c16060"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I_12M_RETURN" hidden="1">"c25807"</definedName>
    <definedName name="IQ_FII_3M_RETURN" hidden="1">"c25808"</definedName>
    <definedName name="IQ_FII_6M_RETURN" hidden="1">"c25809"</definedName>
    <definedName name="IQ_FII_AVGBIDSPREAD" hidden="1">"c25820"</definedName>
    <definedName name="IQ_FII_CONVEX" hidden="1">"c25799"</definedName>
    <definedName name="IQ_FII_COUPON" hidden="1">"c25800"</definedName>
    <definedName name="IQ_FII_DAILY_RETURN" hidden="1">"c25810"</definedName>
    <definedName name="IQ_FII_DURTW" hidden="1">"c25802"</definedName>
    <definedName name="IQ_FII_EXCESS_RETURN" hidden="1">"c25819"</definedName>
    <definedName name="IQ_FII_INDEXPRICE" hidden="1">"c25806"</definedName>
    <definedName name="IQ_FII_MATURITY" hidden="1">"c25804"</definedName>
    <definedName name="IQ_FII_MODDUR" hidden="1">"c25801"</definedName>
    <definedName name="IQ_FII_MTD_RETURN_COUPON" hidden="1">"c25813"</definedName>
    <definedName name="IQ_FII_MTD_RETURN_CURRENCY" hidden="1">"c25814"</definedName>
    <definedName name="IQ_FII_MTD_RETURN_PAYDOWN" hidden="1">"c25815"</definedName>
    <definedName name="IQ_FII_MTD_RETURN_PRICE" hidden="1">"c25816"</definedName>
    <definedName name="IQ_FII_MTD_RETURN_TOTAL" hidden="1">"c25812"</definedName>
    <definedName name="IQ_FII_MV" hidden="1">"c25803"</definedName>
    <definedName name="IQ_FII_NUMISSUE" hidden="1">"c25805"</definedName>
    <definedName name="IQ_FII_OAS" hidden="1">"c25798"</definedName>
    <definedName name="IQ_FII_RETURN_INCEPTION" hidden="1">"c25811"</definedName>
    <definedName name="IQ_FII_YTD_RETURN" hidden="1">"c25817"</definedName>
    <definedName name="IQ_FII_YTW" hidden="1">"c25818"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_REUT" hidden="1">"c6798"</definedName>
    <definedName name="IQ_FISCAL_Y" hidden="1">"c441"</definedName>
    <definedName name="IQ_FISCAL_Y_EST_REUT" hidden="1">"c6799"</definedName>
    <definedName name="IQ_FIVE_PERCENT_AMOUNT" hidden="1">"c240"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COME_LIST" hidden="1">"c13504"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" hidden="1">"c225"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FEE_INC_NON_INT_INC_FFIEC" hidden="1">"c13493"</definedName>
    <definedName name="IQ_FUND_NAV" hidden="1">"c15225"</definedName>
    <definedName name="IQ_FUND_PRIMARY_ADVISOR" hidden="1">"c19091"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_DATE" hidden="1">"IQ_FY_DATE"</definedName>
    <definedName name="IQ_GA_EXP" hidden="1">"c2241"</definedName>
    <definedName name="IQ_GAAP_EST_CIQ" hidden="1">"c13924"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ENERAL_ALLOWANCE" hidden="1">"c15248"</definedName>
    <definedName name="IQ_GICS_CODE" hidden="1">"c16201"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"c519"</definedName>
    <definedName name="IQ_GROSS_INTAN" hidden="1">"c520"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WRITTEN" hidden="1">"c2726"</definedName>
    <definedName name="IQ_GVKEY" hidden="1">"c15590"</definedName>
    <definedName name="IQ_GVKEY_OTHER" hidden="1">"c15633"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ONFERENCE_SPACE" hidden="1">"c15971"</definedName>
    <definedName name="IQ_HG_EXP_DIRECT_CASINO_GAMING" hidden="1">"c15994"</definedName>
    <definedName name="IQ_HG_EXP_OTHER_DIRECT_HOTEL_MOTEL" hidden="1">"c15995"</definedName>
    <definedName name="IQ_HG_FOOD_BEV_EXP_DIRECT_OPERATING_EXP" hidden="1">"c15980"</definedName>
    <definedName name="IQ_HG_FOOD_BEV_REV_TOTAL_REV" hidden="1">"c15983"</definedName>
    <definedName name="IQ_HG_NUMBER_SUITES" hidden="1">"c15970"</definedName>
    <definedName name="IQ_HG_NUMBER_TABLES_AVG" hidden="1">"c15973"</definedName>
    <definedName name="IQ_HG_PROMO_ALLOW_GROSS_OPERATING_REV" hidden="1">"c15979"</definedName>
    <definedName name="IQ_HG_REV_GROSS_OPERATING" hidden="1">"c15993"</definedName>
    <definedName name="IQ_HG_REV_OTHER_CASINO" hidden="1">"c15992"</definedName>
    <definedName name="IQ_HG_REV_SLOT_MACHINE" hidden="1">"c15990"</definedName>
    <definedName name="IQ_HG_REV_TABLE" hidden="1">"c15991"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REV_TOTAL_REV" hidden="1">"c15984"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REUT" hidden="1">"c5317"</definedName>
    <definedName name="IQ_HIGHPRICE" hidden="1">"c545"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PROVIDED_DIVIDEND" hidden="1">"c19252"</definedName>
    <definedName name="IQ_INDEX_TYPE" hidden="1">"c15223"</definedName>
    <definedName name="IQ_INDEXCONSTITUENT_CLOSEPRICE" hidden="1">"c19241"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ITUTIONAL_AMOUNT" hidden="1">"c236"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"c1407"</definedName>
    <definedName name="IQ_INTEL_EPS_EST" hidden="1">"c24729"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HIGH_EST" hidden="1">"c4460"</definedName>
    <definedName name="IQ_MAINT_CAPEX_LOW_EST" hidden="1">"c4461"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RKTCAP" hidden="1">"c258"</definedName>
    <definedName name="IQ_MATERIALS_SUPPLES_INVENTORY_COAL" hidden="1">"c15942"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PO_POS_MEMBERS" hidden="1">"c15823"</definedName>
    <definedName name="IQ_MC_PPO_POS_PREMIUMS" hidden="1">"c15849"</definedName>
    <definedName name="IQ_MC_PREMIUMS" hidden="1">"c15861"</definedName>
    <definedName name="IQ_MC_RATIO" hidden="1">"c2783"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REUT" hidden="1">"c5316"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MDA_NON_TRANS_ACCTS_FFIEC" hidden="1">"c15330"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MES_REVISION_DATE_" hidden="1">"04/16/2014 20:40:13"</definedName>
    <definedName name="IQ_NAV_ACT_OR_EST" hidden="1">"c2225"</definedName>
    <definedName name="IQ_NAV_RE" hidden="1">"c15996"</definedName>
    <definedName name="IQ_NAV_SHARE_ACT_OR_EST_REUT" hidden="1">"c5623"</definedName>
    <definedName name="IQ_NAV_SHARE_EST_REUT" hidden="1">"c5617"</definedName>
    <definedName name="IQ_NAV_SHARE_HIGH_EST_REUT" hidden="1">"c5620"</definedName>
    <definedName name="IQ_NAV_SHARE_LOW_EST_REUT" hidden="1">"c5621"</definedName>
    <definedName name="IQ_NAV_SHARE_MEDIAN_EST_REUT" hidden="1">"c5618"</definedName>
    <definedName name="IQ_NAV_SHARE_NUM_EST_REUT" hidden="1">"c5622"</definedName>
    <definedName name="IQ_NAV_SHARE_RE" hidden="1">"c16011"</definedName>
    <definedName name="IQ_NAV_SHARE_STDDEV_EST_REUT" hidden="1">"c5619"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_REUT" hidden="1">"c3976"</definedName>
    <definedName name="IQ_NET_DEBT_HIGH_EST_REUT" hidden="1">"c3978"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DEBT_LOW_EST_REUT" hidden="1">"c3979"</definedName>
    <definedName name="IQ_NET_DEBT_MEDIAN_EST_REUT" hidden="1">"c3977"</definedName>
    <definedName name="IQ_NET_DEBT_NUM_EST_REUT" hidden="1">"c3980"</definedName>
    <definedName name="IQ_NET_DEBT_STDDEV_EST_REUT" hidden="1">"c3981"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EST_REUT" hidden="1">"c5368"</definedName>
    <definedName name="IQ_NI_FFIEC" hidden="1">"c13034"</definedName>
    <definedName name="IQ_NI_GW_EST_REUT" hidden="1">"c5375"</definedName>
    <definedName name="IQ_NI_GW_HIGH_EST_REUT" hidden="1">"c5377"</definedName>
    <definedName name="IQ_NI_GW_LOW_EST_REUT" hidden="1">"c5378"</definedName>
    <definedName name="IQ_NI_GW_MEDIAN_EST_REUT" hidden="1">"c5376"</definedName>
    <definedName name="IQ_NI_GW_NUM_EST_REUT" hidden="1">"c5379"</definedName>
    <definedName name="IQ_NI_GW_STDDEV_EST_REUT" hidden="1">"c5380"</definedName>
    <definedName name="IQ_NI_HIGH_EST_REUT" hidden="1">"c5370"</definedName>
    <definedName name="IQ_NI_LOW_EST_REUT" hidden="1">"c5371"</definedName>
    <definedName name="IQ_NI_MARGIN" hidden="1">"c794"</definedName>
    <definedName name="IQ_NI_MEDIAN_EST_REUT" hidden="1">"c5369"</definedName>
    <definedName name="IQ_NI_NON_CONTROLLING_INTERESTS_FFIEC" hidden="1">"c15366"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_REUT" hidden="1">"c5372"</definedName>
    <definedName name="IQ_NI_REPORTED_EST_REUT" hidden="1">"c5382"</definedName>
    <definedName name="IQ_NI_REPORTED_HIGH_EST_REUT" hidden="1">"c5384"</definedName>
    <definedName name="IQ_NI_REPORTED_LOW_EST_REUT" hidden="1">"c5385"</definedName>
    <definedName name="IQ_NI_REPORTED_MEDIAN_EST_REUT" hidden="1">"c5383"</definedName>
    <definedName name="IQ_NI_REPORTED_NUM_EST_REUT" hidden="1">"c5386"</definedName>
    <definedName name="IQ_NI_REPORTED_STDDEV_EST_REUT" hidden="1">"c5387"</definedName>
    <definedName name="IQ_NI_SFAS" hidden="1">"c795"</definedName>
    <definedName name="IQ_NI_STDDEV_EST_REUT" hidden="1">"c5373"</definedName>
    <definedName name="IQ_NOI_INCL_UNCONSOL" hidden="1">"c16068"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AVG_ASSETS_FFIEC" hidden="1">"c13359"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EXP_AVG_ASSETS_FFIEC" hidden="1">"c13372"</definedName>
    <definedName name="IQ_OCCUPANCY_EXP_OPERATING_INC_FFIEC" hidden="1">"c13380"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MENT_PRODUCTIVE_WELLS_DRILLED_GAS" hidden="1">"c15907"</definedName>
    <definedName name="IQ_OG_GROSS_DEVELOPMENT_PRODUCTIVE_WELLS_DRILLED_OIL" hidden="1">"c15906"</definedName>
    <definedName name="IQ_OG_GROSS_EXPLORATORY_PRODUCTIVE_WELLS_DRILLED_GAS" hidden="1">"c15905"</definedName>
    <definedName name="IQ_OG_GROSS_EXPLORATORY_PRODUCTIVE_WELLS_DRILLED_OIL" hidden="1">"c15904"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MENT_PRODUCTIVE_WELLS_DRILLED_GAS" hidden="1">"c15911"</definedName>
    <definedName name="IQ_OG_NET_DEVELOPMENT_PRODUCTIVE_WELLS_DRILLED_OIL" hidden="1">"c15910"</definedName>
    <definedName name="IQ_OG_NET_EXPLORATORY_PRODUCTIVE_WELLS_DRILLED_GAS" hidden="1">"c15909"</definedName>
    <definedName name="IQ_OG_NET_EXPLORATORY_PRODUCTIVE_WELLS_DRILLED_OIL" hidden="1">"c15908"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_REUT" hidden="1">"c5466"</definedName>
    <definedName name="IQ_OPER_INC_BR" hidden="1">"c850"</definedName>
    <definedName name="IQ_OPER_INC_EST_REUT" hidden="1">"c5340"</definedName>
    <definedName name="IQ_OPER_INC_FIN" hidden="1">"c851"</definedName>
    <definedName name="IQ_OPER_INC_HIGH_EST_REUT" hidden="1">"c5342"</definedName>
    <definedName name="IQ_OPER_INC_INS" hidden="1">"c852"</definedName>
    <definedName name="IQ_OPER_INC_LOW_EST_REUT" hidden="1">"c5343"</definedName>
    <definedName name="IQ_OPER_INC_MARGIN" hidden="1">"c1448"</definedName>
    <definedName name="IQ_OPER_INC_MEDIAN_EST_REUT" hidden="1">"c5341"</definedName>
    <definedName name="IQ_OPER_INC_NUM_EST_REUT" hidden="1">"c5344"</definedName>
    <definedName name="IQ_OPER_INC_REIT" hidden="1">"c853"</definedName>
    <definedName name="IQ_OPER_INC_STDDEV_EST_REUT" hidden="1">"c5345"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FFIEC" hidden="1">"c12972"</definedName>
    <definedName name="IQ_OTHER_AFFO" hidden="1">"c16180"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TRIKE_PRICE_GRANTED" hidden="1">"c2692"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_REUT" hidden="1">"c4052"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RCENT_CHANGE_EST_5YR_GROWTH_RATE_12MONTHS_REUT" hidden="1">"c3959"</definedName>
    <definedName name="IQ_PERCENT_CHANGE_EST_5YR_GROWTH_RATE_18MONTHS_REUT" hidden="1">"c3960"</definedName>
    <definedName name="IQ_PERCENT_CHANGE_EST_5YR_GROWTH_RATE_3MONTHS_REUT" hidden="1">"c3956"</definedName>
    <definedName name="IQ_PERCENT_CHANGE_EST_5YR_GROWTH_RATE_6MONTHS_REUT" hidden="1">"c3957"</definedName>
    <definedName name="IQ_PERCENT_CHANGE_EST_5YR_GROWTH_RATE_9MONTHS_REUT" hidden="1">"c3958"</definedName>
    <definedName name="IQ_PERCENT_CHANGE_EST_5YR_GROWTH_RATE_DAY_REUT" hidden="1">"c3954"</definedName>
    <definedName name="IQ_PERCENT_CHANGE_EST_5YR_GROWTH_RATE_MONTH_REUT" hidden="1">"c3955"</definedName>
    <definedName name="IQ_PERCENT_CHANGE_EST_5YR_GROWTH_RATE_WEEK_REUT" hidden="1">"c5435"</definedName>
    <definedName name="IQ_PERCENT_CHANGE_EST_CFPS_12MONTHS_REUT" hidden="1">"c3924"</definedName>
    <definedName name="IQ_PERCENT_CHANGE_EST_CFPS_18MONTHS_REUT" hidden="1">"c3925"</definedName>
    <definedName name="IQ_PERCENT_CHANGE_EST_CFPS_3MONTHS_REUT" hidden="1">"c3921"</definedName>
    <definedName name="IQ_PERCENT_CHANGE_EST_CFPS_6MONTHS_REUT" hidden="1">"c3922"</definedName>
    <definedName name="IQ_PERCENT_CHANGE_EST_CFPS_9MONTHS_REUT" hidden="1">"c3923"</definedName>
    <definedName name="IQ_PERCENT_CHANGE_EST_CFPS_DAY_REUT" hidden="1">"c3919"</definedName>
    <definedName name="IQ_PERCENT_CHANGE_EST_CFPS_MONTH_REUT" hidden="1">"c3920"</definedName>
    <definedName name="IQ_PERCENT_CHANGE_EST_CFPS_WEEK_REUT" hidden="1">"c3962"</definedName>
    <definedName name="IQ_PERCENT_CHANGE_EST_DPS_12MONTHS_REUT" hidden="1">"c3931"</definedName>
    <definedName name="IQ_PERCENT_CHANGE_EST_DPS_18MONTHS_REUT" hidden="1">"c3932"</definedName>
    <definedName name="IQ_PERCENT_CHANGE_EST_DPS_3MONTHS_REUT" hidden="1">"c3928"</definedName>
    <definedName name="IQ_PERCENT_CHANGE_EST_DPS_6MONTHS_REUT" hidden="1">"c3929"</definedName>
    <definedName name="IQ_PERCENT_CHANGE_EST_DPS_9MONTHS_REUT" hidden="1">"c3930"</definedName>
    <definedName name="IQ_PERCENT_CHANGE_EST_DPS_DAY_REUT" hidden="1">"c3926"</definedName>
    <definedName name="IQ_PERCENT_CHANGE_EST_DPS_MONTH_REUT" hidden="1">"c3927"</definedName>
    <definedName name="IQ_PERCENT_CHANGE_EST_DPS_WEEK_REUT" hidden="1">"c3963"</definedName>
    <definedName name="IQ_PERCENT_CHANGE_EST_EBITDA_12MONTHS_REUT" hidden="1">"c3917"</definedName>
    <definedName name="IQ_PERCENT_CHANGE_EST_EBITDA_18MONTHS_REUT" hidden="1">"c3918"</definedName>
    <definedName name="IQ_PERCENT_CHANGE_EST_EBITDA_3MONTHS_REUT" hidden="1">"c3914"</definedName>
    <definedName name="IQ_PERCENT_CHANGE_EST_EBITDA_6MONTHS_REUT" hidden="1">"c3915"</definedName>
    <definedName name="IQ_PERCENT_CHANGE_EST_EBITDA_9MONTHS_REUT" hidden="1">"c3916"</definedName>
    <definedName name="IQ_PERCENT_CHANGE_EST_EBITDA_DAY_REUT" hidden="1">"c3912"</definedName>
    <definedName name="IQ_PERCENT_CHANGE_EST_EBITDA_MONTH_REUT" hidden="1">"c3913"</definedName>
    <definedName name="IQ_PERCENT_CHANGE_EST_EBITDA_WEEK_REUT" hidden="1">"c3961"</definedName>
    <definedName name="IQ_PERCENT_CHANGE_EST_EPS_12MONTHS_REUT" hidden="1">"c3902"</definedName>
    <definedName name="IQ_PERCENT_CHANGE_EST_EPS_18MONTHS_REUT" hidden="1">"c3903"</definedName>
    <definedName name="IQ_PERCENT_CHANGE_EST_EPS_3MONTHS_REUT" hidden="1">"c3899"</definedName>
    <definedName name="IQ_PERCENT_CHANGE_EST_EPS_6MONTHS_REUT" hidden="1">"c3900"</definedName>
    <definedName name="IQ_PERCENT_CHANGE_EST_EPS_9MONTHS_REUT" hidden="1">"c3901"</definedName>
    <definedName name="IQ_PERCENT_CHANGE_EST_EPS_DAY_REUT" hidden="1">"c3896"</definedName>
    <definedName name="IQ_PERCENT_CHANGE_EST_EPS_MONTH_REUT" hidden="1">"c3898"</definedName>
    <definedName name="IQ_PERCENT_CHANGE_EST_EPS_WEEK_REUT" hidden="1">"c3897"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_REUT" hidden="1">"c3952"</definedName>
    <definedName name="IQ_PERCENT_CHANGE_EST_PRICE_TARGET_18MONTHS_REUT" hidden="1">"c3953"</definedName>
    <definedName name="IQ_PERCENT_CHANGE_EST_PRICE_TARGET_3MONTHS_REUT" hidden="1">"c3949"</definedName>
    <definedName name="IQ_PERCENT_CHANGE_EST_PRICE_TARGET_6MONTHS_REUT" hidden="1">"c3950"</definedName>
    <definedName name="IQ_PERCENT_CHANGE_EST_PRICE_TARGET_9MONTHS_REUT" hidden="1">"c3951"</definedName>
    <definedName name="IQ_PERCENT_CHANGE_EST_PRICE_TARGET_DAY_REUT" hidden="1">"c3947"</definedName>
    <definedName name="IQ_PERCENT_CHANGE_EST_PRICE_TARGET_MONTH_REUT" hidden="1">"c3948"</definedName>
    <definedName name="IQ_PERCENT_CHANGE_EST_PRICE_TARGET_WEEK_REUT" hidden="1">"c3967"</definedName>
    <definedName name="IQ_PERCENT_CHANGE_EST_RECO_12MONTHS_REUT" hidden="1">"c3945"</definedName>
    <definedName name="IQ_PERCENT_CHANGE_EST_RECO_18MONTHS_REUT" hidden="1">"c3946"</definedName>
    <definedName name="IQ_PERCENT_CHANGE_EST_RECO_3MONTHS_REUT" hidden="1">"c3942"</definedName>
    <definedName name="IQ_PERCENT_CHANGE_EST_RECO_6MONTHS_REUT" hidden="1">"c3943"</definedName>
    <definedName name="IQ_PERCENT_CHANGE_EST_RECO_9MONTHS_REUT" hidden="1">"c3944"</definedName>
    <definedName name="IQ_PERCENT_CHANGE_EST_RECO_DAY_REUT" hidden="1">"c3940"</definedName>
    <definedName name="IQ_PERCENT_CHANGE_EST_RECO_MONTH_REUT" hidden="1">"c3941"</definedName>
    <definedName name="IQ_PERCENT_CHANGE_EST_RECO_WEEK_REUT" hidden="1">"c3966"</definedName>
    <definedName name="IQ_PERCENT_CHANGE_EST_REV_12MONTHS_REUT" hidden="1">"c3910"</definedName>
    <definedName name="IQ_PERCENT_CHANGE_EST_REV_18MONTHS_REUT" hidden="1">"c3911"</definedName>
    <definedName name="IQ_PERCENT_CHANGE_EST_REV_3MONTHS_REUT" hidden="1">"c3907"</definedName>
    <definedName name="IQ_PERCENT_CHANGE_EST_REV_6MONTHS_REUT" hidden="1">"c3908"</definedName>
    <definedName name="IQ_PERCENT_CHANGE_EST_REV_9MONTHS_REUT" hidden="1">"c3909"</definedName>
    <definedName name="IQ_PERCENT_CHANGE_EST_REV_DAY_REUT" hidden="1">"c3904"</definedName>
    <definedName name="IQ_PERCENT_CHANGE_EST_REV_MONTH_REUT" hidden="1">"c3906"</definedName>
    <definedName name="IQ_PERCENT_CHANGE_EST_REV_WEEK_REUT" hidden="1">"c3905"</definedName>
    <definedName name="IQ_PERCENT_FLOAT" hidden="1">"c227"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CF" hidden="1">"c1502"</definedName>
    <definedName name="IQ_PERIODLENGTH_IS" hidden="1">"c1503"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_REUT" hidden="1">"c3968"</definedName>
    <definedName name="IQ_PRE_OPEN_COST" hidden="1">"c1040"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EST_REUT" hidden="1">"c5354"</definedName>
    <definedName name="IQ_PRETAX_GW_INC_HIGH_EST_REUT" hidden="1">"c5356"</definedName>
    <definedName name="IQ_PRETAX_GW_INC_LOW_EST_REUT" hidden="1">"c5357"</definedName>
    <definedName name="IQ_PRETAX_GW_INC_MEDIAN_EST_REUT" hidden="1">"c5355"</definedName>
    <definedName name="IQ_PRETAX_GW_INC_NUM_EST_REUT" hidden="1">"c5358"</definedName>
    <definedName name="IQ_PRETAX_GW_INC_STDDEV_EST_REUT" hidden="1">"c5359"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EST_REUT" hidden="1">"c5347"</definedName>
    <definedName name="IQ_PRETAX_INC_HIGH_EST_REUT" hidden="1">"c5349"</definedName>
    <definedName name="IQ_PRETAX_INC_LOW_EST_REUT" hidden="1">"c5350"</definedName>
    <definedName name="IQ_PRETAX_INC_MEDIAN_EST_REUT" hidden="1">"c5348"</definedName>
    <definedName name="IQ_PRETAX_INC_NUM_EST_REUT" hidden="1">"c5351"</definedName>
    <definedName name="IQ_PRETAX_INC_STDDEV_EST_REUT" hidden="1">"c5352"</definedName>
    <definedName name="IQ_PRETAX_OPERATING_INC_AVG_ASSETS_FFIEC" hidden="1">"c13365"</definedName>
    <definedName name="IQ_PRETAX_REPORT_INC_EST_REUT" hidden="1">"c5361"</definedName>
    <definedName name="IQ_PRETAX_REPORT_INC_HIGH_EST_REUT" hidden="1">"c5363"</definedName>
    <definedName name="IQ_PRETAX_REPORT_INC_LOW_EST_REUT" hidden="1">"c5364"</definedName>
    <definedName name="IQ_PRETAX_REPORT_INC_MEDIAN_EST_REUT" hidden="1">"c5362"</definedName>
    <definedName name="IQ_PRETAX_REPORT_INC_NUM_EST_REUT" hidden="1">"c5365"</definedName>
    <definedName name="IQ_PRETAX_REPORT_INC_STDDEV_EST_REUT" hidden="1">"c5366"</definedName>
    <definedName name="IQ_PRETAX_RETURN_ASSETS_FDIC" hidden="1">"c6731"</definedName>
    <definedName name="IQ_PRICE_CFPS_FWD_REUT" hidden="1">"c4053"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TARGET" hidden="1">"c82"</definedName>
    <definedName name="IQ_PRICE_TARGET_BOTTOM_UP_REUT" hidden="1">"c5494"</definedName>
    <definedName name="IQ_PRICE_TARGET_REUT" hidden="1">"c3631"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REUT" hidden="1">"c5481"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RESERVES_TO_TOTAL_RESERVES_COAL" hidden="1">"c15953"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N_RESERVES_TO_TOTAL_RESERVES_COAL" hidden="1">"c15952"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RCHASING_SECURITIES_LL_REC_FFIEC" hidden="1">"c12893"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ORECLOSURE_FDIC" hidden="1">"c6332"</definedName>
    <definedName name="IQ_RE_FOREIGN_FFIEC" hidden="1">"c13479"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NLINE_REVENUES" hidden="1">"c9904"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REVENUES" hidden="1">"c9902"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HIGH_EST_REUT" hidden="1">"c3992"</definedName>
    <definedName name="IQ_RETURN_ASSETS_LOW_EST_REUT" hidden="1">"c3993"</definedName>
    <definedName name="IQ_RETURN_ASSETS_MEDIAN_EST_REUT" hidden="1">"c3991"</definedName>
    <definedName name="IQ_RETURN_ASSETS_NUM_EST_REUT" hidden="1">"c3994"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HIGH_EST_REUT" hidden="1">"c3985"</definedName>
    <definedName name="IQ_RETURN_EQUITY_LOW_EST_REUT" hidden="1">"c3986"</definedName>
    <definedName name="IQ_RETURN_EQUITY_MEDIAN_EST_REUT" hidden="1">"c3984"</definedName>
    <definedName name="IQ_RETURN_EQUITY_NUM_EST_REUT" hidden="1">"c3987"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BEFORE_LOAN_LOSS_FOREIGN_FFIEC" hidden="1">"c15381"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_REUT" hidden="1">"c5461"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"c190"</definedName>
    <definedName name="IQ_REVENUE_EST_BOTTOM_UP_REUT" hidden="1">"c5496"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_REUT" hidden="1">"c3635"</definedName>
    <definedName name="IQ_REVENUE_NO_EST" hidden="1">"c263"</definedName>
    <definedName name="IQ_REVENUE_NUM_EST" hidden="1">"c1129"</definedName>
    <definedName name="IQ_REVENUE_NUM_EST_REUT" hidden="1">"c3638"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OLVING_SECURED_1_–4_NON_ACCRUAL_FFIEC" hidden="1">"c15565"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NAME" hidden="1">"c15159"</definedName>
    <definedName name="IQ_SECURITY_OWN" hidden="1">"c1153"</definedName>
    <definedName name="IQ_SECURITY_RESELL" hidden="1">"c1154"</definedName>
    <definedName name="IQ_SELECTED_FOREIGN_ASSETS_FFIEC" hidden="1">"c13485"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TERM_INVEST" hidden="1">"c1425"</definedName>
    <definedName name="IQ_SMALL_INT_BEAR_CD" hidden="1">"c1166"</definedName>
    <definedName name="IQ_SOFTWARE" hidden="1">"c1167"</definedName>
    <definedName name="IQ_SOLD_COAL" hidden="1">"c15936"</definedName>
    <definedName name="IQ_SOURCE" hidden="1">"c1168"</definedName>
    <definedName name="IQ_SP_BIRCA" hidden="1">"c28811"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AIGHT_LINE_RENT_ADJ" hidden="1">"c16178"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URED_NOTES_INVEST_SECURITIES_FFIEC" hidden="1">"c13468"</definedName>
    <definedName name="IQ_STRUCTURING_NOTES_TIER_1_FFIEC" hidden="1">"c13344"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NTHETIC_STRUCTURED_PRODUCTS_AVAIL_SALE_FFIEC" hidden="1">"c15264"</definedName>
    <definedName name="IQ_SYNTHETIC_STRUCTURED_PRODUCTS_FFIEC" hidden="1">"c15261"</definedName>
    <definedName name="IQ_TANGIBLE_EQUITY_ASSETS_FFIEC" hidden="1">"c13346"</definedName>
    <definedName name="IQ_TANGIBLE_TIER_1_LEVERAGE_FFIEC" hidden="1">"c13345"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OPTIONS" hidden="1">"c1215"</definedName>
    <definedName name="IQ_TAX_EQUIV_NET_INT_INC" hidden="1">"c1216"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THAN_100K_FDIC" hidden="1">"c6465"</definedName>
    <definedName name="IQ_TIME_DEPOSITS_MORE_100K_OTHER_INSTITUTIONS_FFIEC" hidden="1">"c12954"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ROKERED_DEPOSIT_FFIEC" hidden="1">"c15304"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"c1522"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ERIES_FDIC" hidden="1">"c6622"</definedName>
    <definedName name="IQ_TOTAL_RENTAL_REVENUE" hidden="1">"c16022"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R" hidden="1">"c5517"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NOI" hidden="1">"c16067"</definedName>
    <definedName name="IQ_UNDERGROUND_RESERVES_COAL" hidden="1">"c15922"</definedName>
    <definedName name="IQ_UNDERGROUND_RESERVES_TO_TOTAL_RESERVES_COAL" hidden="1">"c15960"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LOANS" hidden="1">"c15249"</definedName>
    <definedName name="IQ_VENTURE_CAPITAL_REVENUE_FFIEC" hidden="1">"c13010"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IRELESS_PENETRATION" hidden="1">"c15767"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MONTH" hidden="1">130000</definedName>
    <definedName name="IQ_Z_SCORE" hidden="1">"c1339"</definedName>
    <definedName name="IQB_BOOKMARK_COUNT" hidden="1">0</definedName>
    <definedName name="IQRA2" hidden="1">"$A$3:$A$1710"</definedName>
    <definedName name="IQRA6" hidden="1">"$A$7:$A$260"</definedName>
    <definedName name="IQRAB49" hidden="1">"$AB$50:$AB$729"</definedName>
    <definedName name="IQRAC49" hidden="1">"$AC$50:$AC$729"</definedName>
    <definedName name="IQRAC9" hidden="1">"$AC$10:$AC$262"</definedName>
    <definedName name="IQRAD49" hidden="1">"$AD$50:$AD$729"</definedName>
    <definedName name="IQRAD8" hidden="1">"$AD$9:$AD$260"</definedName>
    <definedName name="IQRAD9" hidden="1">"$AD$10:$AD$263"</definedName>
    <definedName name="IQRAE8" hidden="1">"$AE$9:$AE$260"</definedName>
    <definedName name="IQRAE9" hidden="1">"$AE$10:$AE$263"</definedName>
    <definedName name="IQRAF8" hidden="1">"$AF$9:$AF$260"</definedName>
    <definedName name="IQRAF9" hidden="1">"$AF$10:$AF$263"</definedName>
    <definedName name="IQRAG9" hidden="1">"$AG$10:$AG$261"</definedName>
    <definedName name="IQRAH8" hidden="1">"$AH$9:$AH$765"</definedName>
    <definedName name="IQRAH9" hidden="1">"$AH$10:$AH$772"</definedName>
    <definedName name="IQRAI8" hidden="1">"$AI$9:$AI$765"</definedName>
    <definedName name="IQRAI9" hidden="1">"$AI$10:$AI$772"</definedName>
    <definedName name="IQRAJ8" hidden="1">"$AJ$9:$AJ$765"</definedName>
    <definedName name="IQRAJ9" hidden="1">"$AJ$10:$AJ$772"</definedName>
    <definedName name="IQRAK9" hidden="1">"$AK$10:$AK$767"</definedName>
    <definedName name="IQRAL9" hidden="1">"$AL$10:$AL$764"</definedName>
    <definedName name="IQRAM9" hidden="1">"$AM$10:$AM$763"</definedName>
    <definedName name="IQRAN9" hidden="1">"$AN$10:$AN$779"</definedName>
    <definedName name="IQRAnalystRatingsA3" localSheetId="2" hidden="1">#REF!</definedName>
    <definedName name="IQRAnalystRatingsA3" localSheetId="4" hidden="1">#REF!</definedName>
    <definedName name="IQRAnalystRatingsA3" localSheetId="3" hidden="1">#REF!</definedName>
    <definedName name="IQRAnalystRatingsA3" localSheetId="1" hidden="1">#REF!</definedName>
    <definedName name="IQRAnalystRatingsA3" localSheetId="0" hidden="1">#REF!</definedName>
    <definedName name="IQRAnalystRatingsA3" hidden="1">#REF!</definedName>
    <definedName name="IQRAnalystRatingsB3" localSheetId="2" hidden="1">#REF!</definedName>
    <definedName name="IQRAnalystRatingsB3" localSheetId="4" hidden="1">#REF!</definedName>
    <definedName name="IQRAnalystRatingsB3" localSheetId="3" hidden="1">#REF!</definedName>
    <definedName name="IQRAnalystRatingsB3" localSheetId="1" hidden="1">#REF!</definedName>
    <definedName name="IQRAnalystRatingsB3" localSheetId="0" hidden="1">#REF!</definedName>
    <definedName name="IQRAnalystRatingsB3" hidden="1">#REF!</definedName>
    <definedName name="IQRAO9" hidden="1">"$AO$10:$AO$12"</definedName>
    <definedName name="IQRAP9" hidden="1">"$AP$10:$AP$12"</definedName>
    <definedName name="IQRAQ9" hidden="1">"$AQ$10:$AQ$12"</definedName>
    <definedName name="IQRAR9" hidden="1">"$AR$10:$AR$2413"</definedName>
    <definedName name="IQRArkusz2C1" localSheetId="2" hidden="1">#REF!</definedName>
    <definedName name="IQRArkusz2C1" localSheetId="4" hidden="1">#REF!</definedName>
    <definedName name="IQRArkusz2C1" localSheetId="3" hidden="1">#REF!</definedName>
    <definedName name="IQRArkusz2C1" localSheetId="1" hidden="1">#REF!</definedName>
    <definedName name="IQRArkusz2C1" localSheetId="0" hidden="1">#REF!</definedName>
    <definedName name="IQRArkusz2C1" hidden="1">#REF!</definedName>
    <definedName name="IQRAS9" hidden="1">"$AS$10:$AS$431"</definedName>
    <definedName name="IQRAT9" hidden="1">"$AT$10:$AT$431"</definedName>
    <definedName name="IQRAU10" hidden="1">"$AU$11:$AU$982"</definedName>
    <definedName name="IQRAU9" hidden="1">"$AU$10:$AU$261"</definedName>
    <definedName name="IQRAV10" hidden="1">"$AV$11:$AV$982"</definedName>
    <definedName name="IQRAV9" hidden="1">"$AV$10:$AV$261"</definedName>
    <definedName name="IQRAW10" hidden="1">"$AW$11:$AW$982"</definedName>
    <definedName name="IQRAW9" hidden="1">"$AW$10:$AW$261"</definedName>
    <definedName name="IQRAY36" hidden="1">"$AY$37"</definedName>
    <definedName name="IQRAY9" hidden="1">"$AY$10:$AY$762"</definedName>
    <definedName name="IQRAZ9" hidden="1">"$AZ$10:$AZ$762"</definedName>
    <definedName name="IQRB4" hidden="1">"$B$5"</definedName>
    <definedName name="IQRB5" hidden="1">"$B$6:$B$1265"</definedName>
    <definedName name="IQRBA9" hidden="1">"$BA$10:$BA$762"</definedName>
    <definedName name="IQRBF9" hidden="1">"$BF$10:$BF$431"</definedName>
    <definedName name="IQRBJ9" hidden="1">"$BJ$10:$BJ$431"</definedName>
    <definedName name="IQRC4" hidden="1">"$C$5"</definedName>
    <definedName name="IQRC5" hidden="1">"$C$6:$C$3783"</definedName>
    <definedName name="IQRC7" hidden="1">"$C$8:$C$1263"</definedName>
    <definedName name="IQRC9" hidden="1">"$C$10:$C$1266"</definedName>
    <definedName name="IQRD3" hidden="1">"$D$4:$D$2630"</definedName>
    <definedName name="IQRD4" hidden="1">"$D$5"</definedName>
    <definedName name="IQRD7" hidden="1">"$D$8:$D$1263"</definedName>
    <definedName name="IQRD9" hidden="1">"$D$10:$D$1265"</definedName>
    <definedName name="IQRE3" hidden="1">"$E$4:$E$2630"</definedName>
    <definedName name="IQRE4" hidden="1">"$E$5"</definedName>
    <definedName name="IQRE7" hidden="1">"$E$8:$E$1282"</definedName>
    <definedName name="IQREPSProgressionBrokersB4" localSheetId="2" hidden="1">#REF!</definedName>
    <definedName name="IQREPSProgressionBrokersB4" localSheetId="4" hidden="1">#REF!</definedName>
    <definedName name="IQREPSProgressionBrokersB4" localSheetId="3" hidden="1">#REF!</definedName>
    <definedName name="IQREPSProgressionBrokersB4" localSheetId="1" hidden="1">#REF!</definedName>
    <definedName name="IQREPSProgressionBrokersB4" localSheetId="0" hidden="1">#REF!</definedName>
    <definedName name="IQREPSProgressionBrokersB4" hidden="1">#REF!</definedName>
    <definedName name="IQREPSProgressionBrokersC4" localSheetId="2" hidden="1">#REF!</definedName>
    <definedName name="IQREPSProgressionBrokersC4" localSheetId="4" hidden="1">#REF!</definedName>
    <definedName name="IQREPSProgressionBrokersC4" localSheetId="3" hidden="1">#REF!</definedName>
    <definedName name="IQREPSProgressionBrokersC4" localSheetId="1" hidden="1">#REF!</definedName>
    <definedName name="IQREPSProgressionBrokersC4" localSheetId="0" hidden="1">#REF!</definedName>
    <definedName name="IQREPSProgressionBrokersC4" hidden="1">#REF!</definedName>
    <definedName name="IQREPSProgressionBrokersD4" localSheetId="2" hidden="1">#REF!</definedName>
    <definedName name="IQREPSProgressionBrokersD4" localSheetId="4" hidden="1">#REF!</definedName>
    <definedName name="IQREPSProgressionBrokersD4" localSheetId="3" hidden="1">#REF!</definedName>
    <definedName name="IQREPSProgressionBrokersD4" localSheetId="1" hidden="1">#REF!</definedName>
    <definedName name="IQREPSProgressionBrokersD4" localSheetId="0" hidden="1">#REF!</definedName>
    <definedName name="IQREPSProgressionBrokersD4" hidden="1">#REF!</definedName>
    <definedName name="IQREPSProgressionBrokersE4" localSheetId="2" hidden="1">#REF!</definedName>
    <definedName name="IQREPSProgressionBrokersE4" localSheetId="4" hidden="1">#REF!</definedName>
    <definedName name="IQREPSProgressionBrokersE4" localSheetId="3" hidden="1">#REF!</definedName>
    <definedName name="IQREPSProgressionBrokersE4" localSheetId="1" hidden="1">#REF!</definedName>
    <definedName name="IQREPSProgressionBrokersE4" localSheetId="0" hidden="1">#REF!</definedName>
    <definedName name="IQREPSProgressionBrokersE4" hidden="1">#REF!</definedName>
    <definedName name="IQREPSProgressionBrokersI4" localSheetId="2" hidden="1">#REF!</definedName>
    <definedName name="IQREPSProgressionBrokersI4" localSheetId="4" hidden="1">#REF!</definedName>
    <definedName name="IQREPSProgressionBrokersI4" localSheetId="3" hidden="1">#REF!</definedName>
    <definedName name="IQREPSProgressionBrokersI4" localSheetId="1" hidden="1">#REF!</definedName>
    <definedName name="IQREPSProgressionBrokersI4" localSheetId="0" hidden="1">#REF!</definedName>
    <definedName name="IQREPSProgressionBrokersI4" hidden="1">#REF!</definedName>
    <definedName name="IQRETACQ2" hidden="1">"c2895"</definedName>
    <definedName name="IQRETAIL2" hidden="1">"c2903"</definedName>
    <definedName name="IQRF3" hidden="1">"$F$4:$F$2628"</definedName>
    <definedName name="IQRF7" hidden="1">"$F$8:$F$1263"</definedName>
    <definedName name="IQRF8" hidden="1">"$F$9"</definedName>
    <definedName name="IQRG3" hidden="1">"$G$4:$G$2628"</definedName>
    <definedName name="IQRH7" hidden="1">"$H$8:$H$1282"</definedName>
    <definedName name="IQRI7" hidden="1">"$I$8:$I$1263"</definedName>
    <definedName name="IQRI9" hidden="1">"$I$10:$I$1285"</definedName>
    <definedName name="IQRJ9" hidden="1">"$J$10:$J$1266"</definedName>
    <definedName name="IQRM7" hidden="1">"$M$8:$M$211"</definedName>
    <definedName name="IQRP5" hidden="1">"$P$6:$P$26"</definedName>
    <definedName name="IQRR7" hidden="1">"$R$8:$R$512"</definedName>
    <definedName name="IQRR8" hidden="1">"$R$9:$R$514"</definedName>
    <definedName name="IQRS8" hidden="1">"$S$9:$S$514"</definedName>
    <definedName name="IQRSharePriceC9" localSheetId="2" hidden="1">#REF!</definedName>
    <definedName name="IQRSharePriceC9" localSheetId="4" hidden="1">#REF!</definedName>
    <definedName name="IQRSharePriceC9" localSheetId="3" hidden="1">#REF!</definedName>
    <definedName name="IQRSharePriceC9" localSheetId="1" hidden="1">#REF!</definedName>
    <definedName name="IQRSharePriceC9" localSheetId="0" hidden="1">#REF!</definedName>
    <definedName name="IQRSharePriceC9" hidden="1">#REF!</definedName>
    <definedName name="IQRSharePriceGraphA2" localSheetId="2" hidden="1">#REF!</definedName>
    <definedName name="IQRSharePriceGraphA2" localSheetId="4" hidden="1">#REF!</definedName>
    <definedName name="IQRSharePriceGraphA2" localSheetId="3" hidden="1">#REF!</definedName>
    <definedName name="IQRSharePriceGraphA2" localSheetId="1" hidden="1">#REF!</definedName>
    <definedName name="IQRSharePriceGraphA2" localSheetId="0" hidden="1">#REF!</definedName>
    <definedName name="IQRSharePriceGraphA2" hidden="1">#REF!</definedName>
    <definedName name="IQRSharePriceI9" hidden="1">#REF!</definedName>
    <definedName name="IQRSharePriceJ9" hidden="1">#REF!</definedName>
    <definedName name="IQRT7" hidden="1">"$T$8:$T$211"</definedName>
    <definedName name="IQRT8" hidden="1">"$T$9:$T$514"</definedName>
    <definedName name="IQRU7" hidden="1">"$U$8:$U$510"</definedName>
    <definedName name="IQRU9" hidden="1">"$U$10:$U$262"</definedName>
    <definedName name="IQRV9" hidden="1">"$V$10:$V$262"</definedName>
    <definedName name="IQRW9" hidden="1">"$W$10:$W$262"</definedName>
    <definedName name="IQSCompsScrubbedFwdHcoded2F6" hidden="1">"$F$7:$F$169"</definedName>
    <definedName name="IQXDIV" hidden="1">"c2203"</definedName>
    <definedName name="iruyt" localSheetId="2" hidden="1">{"AnnInc",#N/A,TRUE,"Inc";"QtrInc1",#N/A,TRUE,"Inc";"Balance",#N/A,TRUE,"Bal";"Cflow",#N/A,TRUE,"Cash"}</definedName>
    <definedName name="iruyt" localSheetId="4" hidden="1">{"AnnInc",#N/A,TRUE,"Inc";"QtrInc1",#N/A,TRUE,"Inc";"Balance",#N/A,TRUE,"Bal";"Cflow",#N/A,TRUE,"Cash"}</definedName>
    <definedName name="iruyt" localSheetId="3" hidden="1">{"AnnInc",#N/A,TRUE,"Inc";"QtrInc1",#N/A,TRUE,"Inc";"Balance",#N/A,TRUE,"Bal";"Cflow",#N/A,TRUE,"Cash"}</definedName>
    <definedName name="iruyt" localSheetId="1" hidden="1">{"AnnInc",#N/A,TRUE,"Inc";"QtrInc1",#N/A,TRUE,"Inc";"Balance",#N/A,TRUE,"Bal";"Cflow",#N/A,TRUE,"Cash"}</definedName>
    <definedName name="iruyt" localSheetId="0" hidden="1">{"AnnInc",#N/A,TRUE,"Inc";"QtrInc1",#N/A,TRUE,"Inc";"Balance",#N/A,TRUE,"Bal";"Cflow",#N/A,TRUE,"Cash"}</definedName>
    <definedName name="iruyt" hidden="1">{"AnnInc",#N/A,TRUE,"Inc";"QtrInc1",#N/A,TRUE,"Inc";"Balance",#N/A,TRUE,"Bal";"Cflow",#N/A,TRUE,"Cash"}</definedName>
    <definedName name="IS_OG_M">#REF!,#REF!,#REF!,#REF!,#REF!,#REF!,#REF!,#REF!,#REF!,#REF!</definedName>
    <definedName name="IS_OG_M2">#REF!,#REF!,#REF!,#REF!,#REF!,#REF!,#REF!,#REF!,#REF!,#REF!</definedName>
    <definedName name="ISS_DEBT_NET" hidden="1">"ISS_DEBT_NET"</definedName>
    <definedName name="ISS_STOCK_NET" hidden="1">"ISS_STOCK_NET"</definedName>
    <definedName name="j" hidden="1">#REF!</definedName>
    <definedName name="Jahr">#REF!</definedName>
    <definedName name="jfas" localSheetId="2" hidden="1">{"NOPCAPEVA",#N/A,FALSE,"Nopat";"FCFCSTAR",#N/A,FALSE,"FCFVAL";"EVAVL",#N/A,FALSE,"EVAVAL";"LEASE",#N/A,FALSE,"OpLease"}</definedName>
    <definedName name="jfas" localSheetId="4" hidden="1">{"NOPCAPEVA",#N/A,FALSE,"Nopat";"FCFCSTAR",#N/A,FALSE,"FCFVAL";"EVAVL",#N/A,FALSE,"EVAVAL";"LEASE",#N/A,FALSE,"OpLease"}</definedName>
    <definedName name="jfas" localSheetId="3" hidden="1">{"NOPCAPEVA",#N/A,FALSE,"Nopat";"FCFCSTAR",#N/A,FALSE,"FCFVAL";"EVAVL",#N/A,FALSE,"EVAVAL";"LEASE",#N/A,FALSE,"OpLease"}</definedName>
    <definedName name="jfas" localSheetId="1" hidden="1">{"NOPCAPEVA",#N/A,FALSE,"Nopat";"FCFCSTAR",#N/A,FALSE,"FCFVAL";"EVAVL",#N/A,FALSE,"EVAVAL";"LEASE",#N/A,FALSE,"OpLease"}</definedName>
    <definedName name="jfas" localSheetId="0" hidden="1">{"NOPCAPEVA",#N/A,FALSE,"Nopat";"FCFCSTAR",#N/A,FALSE,"FCFVAL";"EVAVL",#N/A,FALSE,"EVAVAL";"LEASE",#N/A,FALSE,"OpLease"}</definedName>
    <definedName name="jfas" hidden="1">{"NOPCAPEVA",#N/A,FALSE,"Nopat";"FCFCSTAR",#N/A,FALSE,"FCFVAL";"EVAVL",#N/A,FALSE,"EVAVAL";"LEASE",#N/A,FALSE,"OpLease"}</definedName>
    <definedName name="jfda" localSheetId="2" hidden="1">{"NOPCAPEVA",#N/A,FALSE,"Nopat";"FCFCSTAR",#N/A,FALSE,"FCFVAL";"EVAVL",#N/A,FALSE,"EVAVAL";"LEASE",#N/A,FALSE,"OpLease"}</definedName>
    <definedName name="jfda" localSheetId="4" hidden="1">{"NOPCAPEVA",#N/A,FALSE,"Nopat";"FCFCSTAR",#N/A,FALSE,"FCFVAL";"EVAVL",#N/A,FALSE,"EVAVAL";"LEASE",#N/A,FALSE,"OpLease"}</definedName>
    <definedName name="jfda" localSheetId="3" hidden="1">{"NOPCAPEVA",#N/A,FALSE,"Nopat";"FCFCSTAR",#N/A,FALSE,"FCFVAL";"EVAVL",#N/A,FALSE,"EVAVAL";"LEASE",#N/A,FALSE,"OpLease"}</definedName>
    <definedName name="jfda" localSheetId="1" hidden="1">{"NOPCAPEVA",#N/A,FALSE,"Nopat";"FCFCSTAR",#N/A,FALSE,"FCFVAL";"EVAVL",#N/A,FALSE,"EVAVAL";"LEASE",#N/A,FALSE,"OpLease"}</definedName>
    <definedName name="jfda" localSheetId="0" hidden="1">{"NOPCAPEVA",#N/A,FALSE,"Nopat";"FCFCSTAR",#N/A,FALSE,"FCFVAL";"EVAVL",#N/A,FALSE,"EVAVAL";"LEASE",#N/A,FALSE,"OpLease"}</definedName>
    <definedName name="jfda" hidden="1">{"NOPCAPEVA",#N/A,FALSE,"Nopat";"FCFCSTAR",#N/A,FALSE,"FCFVAL";"EVAVL",#N/A,FALSE,"EVAVAL";"LEASE",#N/A,FALSE,"OpLease"}</definedName>
    <definedName name="jfie" localSheetId="2" hidden="1">{"NOPCAPEVA",#N/A,FALSE,"Nopat";"FCFCSTAR",#N/A,FALSE,"FCFVAL";"EVAVL",#N/A,FALSE,"EVAVAL";"LEASE",#N/A,FALSE,"OpLease"}</definedName>
    <definedName name="jfie" localSheetId="4" hidden="1">{"NOPCAPEVA",#N/A,FALSE,"Nopat";"FCFCSTAR",#N/A,FALSE,"FCFVAL";"EVAVL",#N/A,FALSE,"EVAVAL";"LEASE",#N/A,FALSE,"OpLease"}</definedName>
    <definedName name="jfie" localSheetId="3" hidden="1">{"NOPCAPEVA",#N/A,FALSE,"Nopat";"FCFCSTAR",#N/A,FALSE,"FCFVAL";"EVAVL",#N/A,FALSE,"EVAVAL";"LEASE",#N/A,FALSE,"OpLease"}</definedName>
    <definedName name="jfie" localSheetId="1" hidden="1">{"NOPCAPEVA",#N/A,FALSE,"Nopat";"FCFCSTAR",#N/A,FALSE,"FCFVAL";"EVAVL",#N/A,FALSE,"EVAVAL";"LEASE",#N/A,FALSE,"OpLease"}</definedName>
    <definedName name="jfie" localSheetId="0" hidden="1">{"NOPCAPEVA",#N/A,FALSE,"Nopat";"FCFCSTAR",#N/A,FALSE,"FCFVAL";"EVAVL",#N/A,FALSE,"EVAVAL";"LEASE",#N/A,FALSE,"OpLease"}</definedName>
    <definedName name="jfie" hidden="1">{"NOPCAPEVA",#N/A,FALSE,"Nopat";"FCFCSTAR",#N/A,FALSE,"FCFVAL";"EVAVL",#N/A,FALSE,"EVAVAL";"LEASE",#N/A,FALSE,"OpLease"}</definedName>
    <definedName name="jgfs" localSheetId="2" hidden="1">{"AnnInc",#N/A,TRUE,"Inc";"QtrInc1",#N/A,TRUE,"Inc";"Balance",#N/A,TRUE,"Bal";"Cflow",#N/A,TRUE,"Cash"}</definedName>
    <definedName name="jgfs" localSheetId="4" hidden="1">{"AnnInc",#N/A,TRUE,"Inc";"QtrInc1",#N/A,TRUE,"Inc";"Balance",#N/A,TRUE,"Bal";"Cflow",#N/A,TRUE,"Cash"}</definedName>
    <definedName name="jgfs" localSheetId="3" hidden="1">{"AnnInc",#N/A,TRUE,"Inc";"QtrInc1",#N/A,TRUE,"Inc";"Balance",#N/A,TRUE,"Bal";"Cflow",#N/A,TRUE,"Cash"}</definedName>
    <definedName name="jgfs" localSheetId="1" hidden="1">{"AnnInc",#N/A,TRUE,"Inc";"QtrInc1",#N/A,TRUE,"Inc";"Balance",#N/A,TRUE,"Bal";"Cflow",#N/A,TRUE,"Cash"}</definedName>
    <definedName name="jgfs" localSheetId="0" hidden="1">{"AnnInc",#N/A,TRUE,"Inc";"QtrInc1",#N/A,TRUE,"Inc";"Balance",#N/A,TRUE,"Bal";"Cflow",#N/A,TRUE,"Cash"}</definedName>
    <definedName name="jgfs" hidden="1">{"AnnInc",#N/A,TRUE,"Inc";"QtrInc1",#N/A,TRUE,"Inc";"Balance",#N/A,TRUE,"Bal";"Cflow",#N/A,TRUE,"Cash"}</definedName>
    <definedName name="jhgjuy" localSheetId="2" hidden="1">{"AnnInc",#N/A,TRUE,"Inc";"QtrInc1",#N/A,TRUE,"Inc";"Balance",#N/A,TRUE,"Bal";"Cflow",#N/A,TRUE,"Cash"}</definedName>
    <definedName name="jhgjuy" localSheetId="4" hidden="1">{"AnnInc",#N/A,TRUE,"Inc";"QtrInc1",#N/A,TRUE,"Inc";"Balance",#N/A,TRUE,"Bal";"Cflow",#N/A,TRUE,"Cash"}</definedName>
    <definedName name="jhgjuy" localSheetId="3" hidden="1">{"AnnInc",#N/A,TRUE,"Inc";"QtrInc1",#N/A,TRUE,"Inc";"Balance",#N/A,TRUE,"Bal";"Cflow",#N/A,TRUE,"Cash"}</definedName>
    <definedName name="jhgjuy" localSheetId="1" hidden="1">{"AnnInc",#N/A,TRUE,"Inc";"QtrInc1",#N/A,TRUE,"Inc";"Balance",#N/A,TRUE,"Bal";"Cflow",#N/A,TRUE,"Cash"}</definedName>
    <definedName name="jhgjuy" localSheetId="0" hidden="1">{"AnnInc",#N/A,TRUE,"Inc";"QtrInc1",#N/A,TRUE,"Inc";"Balance",#N/A,TRUE,"Bal";"Cflow",#N/A,TRUE,"Cash"}</definedName>
    <definedName name="jhgjuy" hidden="1">{"AnnInc",#N/A,TRUE,"Inc";"QtrInc1",#N/A,TRUE,"Inc";"Balance",#N/A,TRUE,"Bal";"Cflow",#N/A,TRUE,"Cash"}</definedName>
    <definedName name="jhjhhj" localSheetId="2" hidden="1">{"CONSEJO",#N/A,FALSE,"Dist p0";"CONSEJO",#N/A,FALSE,"Ficha CODICE"}</definedName>
    <definedName name="jhjhhj" localSheetId="4" hidden="1">{"CONSEJO",#N/A,FALSE,"Dist p0";"CONSEJO",#N/A,FALSE,"Ficha CODICE"}</definedName>
    <definedName name="jhjhhj" localSheetId="3" hidden="1">{"CONSEJO",#N/A,FALSE,"Dist p0";"CONSEJO",#N/A,FALSE,"Ficha CODICE"}</definedName>
    <definedName name="jhjhhj" localSheetId="1" hidden="1">{"CONSEJO",#N/A,FALSE,"Dist p0";"CONSEJO",#N/A,FALSE,"Ficha CODICE"}</definedName>
    <definedName name="jhjhhj" localSheetId="0" hidden="1">{"CONSEJO",#N/A,FALSE,"Dist p0";"CONSEJO",#N/A,FALSE,"Ficha CODICE"}</definedName>
    <definedName name="jhjhhj" hidden="1">{"CONSEJO",#N/A,FALSE,"Dist p0";"CONSEJO",#N/A,FALSE,"Ficha CODICE"}</definedName>
    <definedName name="jhwcjkhqwejckhqckje" hidden="1">#REF!</definedName>
    <definedName name="jjjjj" localSheetId="2" hidden="1">{"CONSEJO",#N/A,FALSE,"Dist p0";"CONSEJO",#N/A,FALSE,"Ficha CODICE"}</definedName>
    <definedName name="jjjjj" localSheetId="4" hidden="1">{"CONSEJO",#N/A,FALSE,"Dist p0";"CONSEJO",#N/A,FALSE,"Ficha CODICE"}</definedName>
    <definedName name="jjjjj" localSheetId="3" hidden="1">{"CONSEJO",#N/A,FALSE,"Dist p0";"CONSEJO",#N/A,FALSE,"Ficha CODICE"}</definedName>
    <definedName name="jjjjj" localSheetId="1" hidden="1">{"CONSEJO",#N/A,FALSE,"Dist p0";"CONSEJO",#N/A,FALSE,"Ficha CODICE"}</definedName>
    <definedName name="jjjjj" localSheetId="0" hidden="1">{"CONSEJO",#N/A,FALSE,"Dist p0";"CONSEJO",#N/A,FALSE,"Ficha CODICE"}</definedName>
    <definedName name="jjjjj" hidden="1">{"CONSEJO",#N/A,FALSE,"Dist p0";"CONSEJO",#N/A,FALSE,"Ficha CODICE"}</definedName>
    <definedName name="jk" localSheetId="2" hidden="1">{#N/A,#N/A,FALSE,"FY97";#N/A,#N/A,FALSE,"FY98";#N/A,#N/A,FALSE,"FY99";#N/A,#N/A,FALSE,"FY00";#N/A,#N/A,FALSE,"FY01"}</definedName>
    <definedName name="jk" localSheetId="4" hidden="1">{#N/A,#N/A,FALSE,"FY97";#N/A,#N/A,FALSE,"FY98";#N/A,#N/A,FALSE,"FY99";#N/A,#N/A,FALSE,"FY00";#N/A,#N/A,FALSE,"FY01"}</definedName>
    <definedName name="jk" localSheetId="3" hidden="1">{#N/A,#N/A,FALSE,"FY97";#N/A,#N/A,FALSE,"FY98";#N/A,#N/A,FALSE,"FY99";#N/A,#N/A,FALSE,"FY00";#N/A,#N/A,FALSE,"FY01"}</definedName>
    <definedName name="jk" localSheetId="1" hidden="1">{#N/A,#N/A,FALSE,"FY97";#N/A,#N/A,FALSE,"FY98";#N/A,#N/A,FALSE,"FY99";#N/A,#N/A,FALSE,"FY00";#N/A,#N/A,FALSE,"FY01"}</definedName>
    <definedName name="jk" localSheetId="0" hidden="1">{#N/A,#N/A,FALSE,"FY97";#N/A,#N/A,FALSE,"FY98";#N/A,#N/A,FALSE,"FY99";#N/A,#N/A,FALSE,"FY00";#N/A,#N/A,FALSE,"FY01"}</definedName>
    <definedName name="jk" hidden="1">{#N/A,#N/A,FALSE,"FY97";#N/A,#N/A,FALSE,"FY98";#N/A,#N/A,FALSE,"FY99";#N/A,#N/A,FALSE,"FY00";#N/A,#N/A,FALSE,"FY01"}</definedName>
    <definedName name="jkjkj" hidden="1">#REF!</definedName>
    <definedName name="jnbghjbg" localSheetId="2" hidden="1">{"ANAR",#N/A,FALSE,"Dist total";"MARGEN",#N/A,FALSE,"Dist total";"COMENTARIO",#N/A,FALSE,"Ficha CODICE";"CONSEJO",#N/A,FALSE,"Dist p0";"uno",#N/A,FALSE,"Dist total"}</definedName>
    <definedName name="jnbghjbg" localSheetId="4" hidden="1">{"ANAR",#N/A,FALSE,"Dist total";"MARGEN",#N/A,FALSE,"Dist total";"COMENTARIO",#N/A,FALSE,"Ficha CODICE";"CONSEJO",#N/A,FALSE,"Dist p0";"uno",#N/A,FALSE,"Dist total"}</definedName>
    <definedName name="jnbghjbg" localSheetId="3" hidden="1">{"ANAR",#N/A,FALSE,"Dist total";"MARGEN",#N/A,FALSE,"Dist total";"COMENTARIO",#N/A,FALSE,"Ficha CODICE";"CONSEJO",#N/A,FALSE,"Dist p0";"uno",#N/A,FALSE,"Dist total"}</definedName>
    <definedName name="jnbghjbg" localSheetId="1" hidden="1">{"ANAR",#N/A,FALSE,"Dist total";"MARGEN",#N/A,FALSE,"Dist total";"COMENTARIO",#N/A,FALSE,"Ficha CODICE";"CONSEJO",#N/A,FALSE,"Dist p0";"uno",#N/A,FALSE,"Dist total"}</definedName>
    <definedName name="jnbghjbg" localSheetId="0" hidden="1">{"ANAR",#N/A,FALSE,"Dist total";"MARGEN",#N/A,FALSE,"Dist total";"COMENTARIO",#N/A,FALSE,"Ficha CODICE";"CONSEJO",#N/A,FALSE,"Dist p0";"uno",#N/A,FALSE,"Dist total"}</definedName>
    <definedName name="jnbghjbg" hidden="1">{"ANAR",#N/A,FALSE,"Dist total";"MARGEN",#N/A,FALSE,"Dist total";"COMENTARIO",#N/A,FALSE,"Ficha CODICE";"CONSEJO",#N/A,FALSE,"Dist p0";"uno",#N/A,FALSE,"Dist total"}</definedName>
    <definedName name="Jose" localSheetId="2" hidden="1">{"vi1",#N/A,FALSE,"Financial Statements";"vi2",#N/A,FALSE,"Financial Statements";#N/A,#N/A,FALSE,"DCF"}</definedName>
    <definedName name="Jose" localSheetId="4" hidden="1">{"vi1",#N/A,FALSE,"Financial Statements";"vi2",#N/A,FALSE,"Financial Statements";#N/A,#N/A,FALSE,"DCF"}</definedName>
    <definedName name="Jose" localSheetId="3" hidden="1">{"vi1",#N/A,FALSE,"Financial Statements";"vi2",#N/A,FALSE,"Financial Statements";#N/A,#N/A,FALSE,"DCF"}</definedName>
    <definedName name="Jose" localSheetId="1" hidden="1">{"vi1",#N/A,FALSE,"Financial Statements";"vi2",#N/A,FALSE,"Financial Statements";#N/A,#N/A,FALSE,"DCF"}</definedName>
    <definedName name="Jose" localSheetId="0" hidden="1">{"vi1",#N/A,FALSE,"Financial Statements";"vi2",#N/A,FALSE,"Financial Statements";#N/A,#N/A,FALSE,"DCF"}</definedName>
    <definedName name="Jose" hidden="1">{"vi1",#N/A,FALSE,"Financial Statements";"vi2",#N/A,FALSE,"Financial Statements";#N/A,#N/A,FALSE,"DCF"}</definedName>
    <definedName name="jp" localSheetId="2" hidden="1">{"uno",#N/A,FALSE,"Dist total";"COMENTARIO",#N/A,FALSE,"Ficha CODICE"}</definedName>
    <definedName name="jp" localSheetId="4" hidden="1">{"uno",#N/A,FALSE,"Dist total";"COMENTARIO",#N/A,FALSE,"Ficha CODICE"}</definedName>
    <definedName name="jp" localSheetId="3" hidden="1">{"uno",#N/A,FALSE,"Dist total";"COMENTARIO",#N/A,FALSE,"Ficha CODICE"}</definedName>
    <definedName name="jp" localSheetId="1" hidden="1">{"uno",#N/A,FALSE,"Dist total";"COMENTARIO",#N/A,FALSE,"Ficha CODICE"}</definedName>
    <definedName name="jp" localSheetId="0" hidden="1">{"uno",#N/A,FALSE,"Dist total";"COMENTARIO",#N/A,FALSE,"Ficha CODICE"}</definedName>
    <definedName name="jp" hidden="1">{"uno",#N/A,FALSE,"Dist total";"COMENTARIO",#N/A,FALSE,"Ficha CODICE"}</definedName>
    <definedName name="jrd" localSheetId="2" hidden="1">{"NOPCAPEVA",#N/A,FALSE,"Nopat";"FCFCSTAR",#N/A,FALSE,"FCFVAL";"EVAVL",#N/A,FALSE,"EVAVAL";"LEASE",#N/A,FALSE,"OpLease"}</definedName>
    <definedName name="jrd" localSheetId="4" hidden="1">{"NOPCAPEVA",#N/A,FALSE,"Nopat";"FCFCSTAR",#N/A,FALSE,"FCFVAL";"EVAVL",#N/A,FALSE,"EVAVAL";"LEASE",#N/A,FALSE,"OpLease"}</definedName>
    <definedName name="jrd" localSheetId="3" hidden="1">{"NOPCAPEVA",#N/A,FALSE,"Nopat";"FCFCSTAR",#N/A,FALSE,"FCFVAL";"EVAVL",#N/A,FALSE,"EVAVAL";"LEASE",#N/A,FALSE,"OpLease"}</definedName>
    <definedName name="jrd" localSheetId="1" hidden="1">{"NOPCAPEVA",#N/A,FALSE,"Nopat";"FCFCSTAR",#N/A,FALSE,"FCFVAL";"EVAVL",#N/A,FALSE,"EVAVAL";"LEASE",#N/A,FALSE,"OpLease"}</definedName>
    <definedName name="jrd" localSheetId="0" hidden="1">{"NOPCAPEVA",#N/A,FALSE,"Nopat";"FCFCSTAR",#N/A,FALSE,"FCFVAL";"EVAVL",#N/A,FALSE,"EVAVAL";"LEASE",#N/A,FALSE,"OpLease"}</definedName>
    <definedName name="jrd" hidden="1">{"NOPCAPEVA",#N/A,FALSE,"Nopat";"FCFCSTAR",#N/A,FALSE,"FCFVAL";"EVAVL",#N/A,FALSE,"EVAVAL";"LEASE",#N/A,FALSE,"OpLease"}</definedName>
    <definedName name="js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s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s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s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s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s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sr" localSheetId="2" hidden="1">{"NOPCAPEVA",#N/A,FALSE,"Nopat";"FCFCSTAR",#N/A,FALSE,"FCFVAL";"EVAVL",#N/A,FALSE,"EVAVAL";"LEASE",#N/A,FALSE,"OpLease"}</definedName>
    <definedName name="jsr" localSheetId="4" hidden="1">{"NOPCAPEVA",#N/A,FALSE,"Nopat";"FCFCSTAR",#N/A,FALSE,"FCFVAL";"EVAVL",#N/A,FALSE,"EVAVAL";"LEASE",#N/A,FALSE,"OpLease"}</definedName>
    <definedName name="jsr" localSheetId="3" hidden="1">{"NOPCAPEVA",#N/A,FALSE,"Nopat";"FCFCSTAR",#N/A,FALSE,"FCFVAL";"EVAVL",#N/A,FALSE,"EVAVAL";"LEASE",#N/A,FALSE,"OpLease"}</definedName>
    <definedName name="jsr" localSheetId="1" hidden="1">{"NOPCAPEVA",#N/A,FALSE,"Nopat";"FCFCSTAR",#N/A,FALSE,"FCFVAL";"EVAVL",#N/A,FALSE,"EVAVAL";"LEASE",#N/A,FALSE,"OpLease"}</definedName>
    <definedName name="jsr" localSheetId="0" hidden="1">{"NOPCAPEVA",#N/A,FALSE,"Nopat";"FCFCSTAR",#N/A,FALSE,"FCFVAL";"EVAVL",#N/A,FALSE,"EVAVAL";"LEASE",#N/A,FALSE,"OpLease"}</definedName>
    <definedName name="jsr" hidden="1">{"NOPCAPEVA",#N/A,FALSE,"Nopat";"FCFCSTAR",#N/A,FALSE,"FCFVAL";"EVAVL",#N/A,FALSE,"EVAVAL";"LEASE",#N/A,FALSE,"OpLease"}</definedName>
    <definedName name="junk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unk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unk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unk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unk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unk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ut" localSheetId="2" hidden="1">{"NOPCAPEVA",#N/A,FALSE,"Nopat";"FCFCSTAR",#N/A,FALSE,"FCFVAL";"EVAVL",#N/A,FALSE,"EVAVAL";"LEASE",#N/A,FALSE,"OpLease"}</definedName>
    <definedName name="jut" localSheetId="4" hidden="1">{"NOPCAPEVA",#N/A,FALSE,"Nopat";"FCFCSTAR",#N/A,FALSE,"FCFVAL";"EVAVL",#N/A,FALSE,"EVAVAL";"LEASE",#N/A,FALSE,"OpLease"}</definedName>
    <definedName name="jut" localSheetId="3" hidden="1">{"NOPCAPEVA",#N/A,FALSE,"Nopat";"FCFCSTAR",#N/A,FALSE,"FCFVAL";"EVAVL",#N/A,FALSE,"EVAVAL";"LEASE",#N/A,FALSE,"OpLease"}</definedName>
    <definedName name="jut" localSheetId="1" hidden="1">{"NOPCAPEVA",#N/A,FALSE,"Nopat";"FCFCSTAR",#N/A,FALSE,"FCFVAL";"EVAVL",#N/A,FALSE,"EVAVAL";"LEASE",#N/A,FALSE,"OpLease"}</definedName>
    <definedName name="jut" localSheetId="0" hidden="1">{"NOPCAPEVA",#N/A,FALSE,"Nopat";"FCFCSTAR",#N/A,FALSE,"FCFVAL";"EVAVL",#N/A,FALSE,"EVAVAL";"LEASE",#N/A,FALSE,"OpLease"}</definedName>
    <definedName name="jut" hidden="1">{"NOPCAPEVA",#N/A,FALSE,"Nopat";"FCFCSTAR",#N/A,FALSE,"FCFVAL";"EVAVL",#N/A,FALSE,"EVAVAL";"LEASE",#N/A,FALSE,"OpLease"}</definedName>
    <definedName name="jyte" localSheetId="2" hidden="1">{"NOPCAPEVA",#N/A,FALSE,"Nopat";"FCFCSTAR",#N/A,FALSE,"FCFVAL";"EVAVL",#N/A,FALSE,"EVAVAL";"LEASE",#N/A,FALSE,"OpLease"}</definedName>
    <definedName name="jyte" localSheetId="4" hidden="1">{"NOPCAPEVA",#N/A,FALSE,"Nopat";"FCFCSTAR",#N/A,FALSE,"FCFVAL";"EVAVL",#N/A,FALSE,"EVAVAL";"LEASE",#N/A,FALSE,"OpLease"}</definedName>
    <definedName name="jyte" localSheetId="3" hidden="1">{"NOPCAPEVA",#N/A,FALSE,"Nopat";"FCFCSTAR",#N/A,FALSE,"FCFVAL";"EVAVL",#N/A,FALSE,"EVAVAL";"LEASE",#N/A,FALSE,"OpLease"}</definedName>
    <definedName name="jyte" localSheetId="1" hidden="1">{"NOPCAPEVA",#N/A,FALSE,"Nopat";"FCFCSTAR",#N/A,FALSE,"FCFVAL";"EVAVL",#N/A,FALSE,"EVAVAL";"LEASE",#N/A,FALSE,"OpLease"}</definedName>
    <definedName name="jyte" localSheetId="0" hidden="1">{"NOPCAPEVA",#N/A,FALSE,"Nopat";"FCFCSTAR",#N/A,FALSE,"FCFVAL";"EVAVL",#N/A,FALSE,"EVAVAL";"LEASE",#N/A,FALSE,"OpLease"}</definedName>
    <definedName name="jyte" hidden="1">{"NOPCAPEVA",#N/A,FALSE,"Nopat";"FCFCSTAR",#N/A,FALSE,"FCFVAL";"EVAVL",#N/A,FALSE,"EVAVAL";"LEASE",#N/A,FALSE,"OpLease"}</definedName>
    <definedName name="kfhg" localSheetId="2" hidden="1">{"NOPCAPEVA",#N/A,FALSE,"Nopat";"FCFCSTAR",#N/A,FALSE,"FCFVAL";"EVAVL",#N/A,FALSE,"EVAVAL";"LEASE",#N/A,FALSE,"OpLease"}</definedName>
    <definedName name="kfhg" localSheetId="4" hidden="1">{"NOPCAPEVA",#N/A,FALSE,"Nopat";"FCFCSTAR",#N/A,FALSE,"FCFVAL";"EVAVL",#N/A,FALSE,"EVAVAL";"LEASE",#N/A,FALSE,"OpLease"}</definedName>
    <definedName name="kfhg" localSheetId="3" hidden="1">{"NOPCAPEVA",#N/A,FALSE,"Nopat";"FCFCSTAR",#N/A,FALSE,"FCFVAL";"EVAVL",#N/A,FALSE,"EVAVAL";"LEASE",#N/A,FALSE,"OpLease"}</definedName>
    <definedName name="kfhg" localSheetId="1" hidden="1">{"NOPCAPEVA",#N/A,FALSE,"Nopat";"FCFCSTAR",#N/A,FALSE,"FCFVAL";"EVAVL",#N/A,FALSE,"EVAVAL";"LEASE",#N/A,FALSE,"OpLease"}</definedName>
    <definedName name="kfhg" localSheetId="0" hidden="1">{"NOPCAPEVA",#N/A,FALSE,"Nopat";"FCFCSTAR",#N/A,FALSE,"FCFVAL";"EVAVL",#N/A,FALSE,"EVAVAL";"LEASE",#N/A,FALSE,"OpLease"}</definedName>
    <definedName name="kfhg" hidden="1">{"NOPCAPEVA",#N/A,FALSE,"Nopat";"FCFCSTAR",#N/A,FALSE,"FCFVAL";"EVAVL",#N/A,FALSE,"EVAVAL";"LEASE",#N/A,FALSE,"OpLease"}</definedName>
    <definedName name="khj" localSheetId="2" hidden="1">{"NOPCAPEVA",#N/A,FALSE,"Nopat";"FCFCSTAR",#N/A,FALSE,"FCFVAL";"EVAVL",#N/A,FALSE,"EVAVAL";"LEASE",#N/A,FALSE,"OpLease"}</definedName>
    <definedName name="khj" localSheetId="4" hidden="1">{"NOPCAPEVA",#N/A,FALSE,"Nopat";"FCFCSTAR",#N/A,FALSE,"FCFVAL";"EVAVL",#N/A,FALSE,"EVAVAL";"LEASE",#N/A,FALSE,"OpLease"}</definedName>
    <definedName name="khj" localSheetId="3" hidden="1">{"NOPCAPEVA",#N/A,FALSE,"Nopat";"FCFCSTAR",#N/A,FALSE,"FCFVAL";"EVAVL",#N/A,FALSE,"EVAVAL";"LEASE",#N/A,FALSE,"OpLease"}</definedName>
    <definedName name="khj" localSheetId="1" hidden="1">{"NOPCAPEVA",#N/A,FALSE,"Nopat";"FCFCSTAR",#N/A,FALSE,"FCFVAL";"EVAVL",#N/A,FALSE,"EVAVAL";"LEASE",#N/A,FALSE,"OpLease"}</definedName>
    <definedName name="khj" localSheetId="0" hidden="1">{"NOPCAPEVA",#N/A,FALSE,"Nopat";"FCFCSTAR",#N/A,FALSE,"FCFVAL";"EVAVL",#N/A,FALSE,"EVAVAL";"LEASE",#N/A,FALSE,"OpLease"}</definedName>
    <definedName name="khj" hidden="1">{"NOPCAPEVA",#N/A,FALSE,"Nopat";"FCFCSTAR",#N/A,FALSE,"FCFVAL";"EVAVL",#N/A,FALSE,"EVAVAL";"LEASE",#N/A,FALSE,"OpLease"}</definedName>
    <definedName name="kiut" localSheetId="2" hidden="1">{"AnnInc",#N/A,TRUE,"Inc";"QtrInc1",#N/A,TRUE,"Inc";"Balance",#N/A,TRUE,"Bal";"Cflow",#N/A,TRUE,"Cash"}</definedName>
    <definedName name="kiut" localSheetId="4" hidden="1">{"AnnInc",#N/A,TRUE,"Inc";"QtrInc1",#N/A,TRUE,"Inc";"Balance",#N/A,TRUE,"Bal";"Cflow",#N/A,TRUE,"Cash"}</definedName>
    <definedName name="kiut" localSheetId="3" hidden="1">{"AnnInc",#N/A,TRUE,"Inc";"QtrInc1",#N/A,TRUE,"Inc";"Balance",#N/A,TRUE,"Bal";"Cflow",#N/A,TRUE,"Cash"}</definedName>
    <definedName name="kiut" localSheetId="1" hidden="1">{"AnnInc",#N/A,TRUE,"Inc";"QtrInc1",#N/A,TRUE,"Inc";"Balance",#N/A,TRUE,"Bal";"Cflow",#N/A,TRUE,"Cash"}</definedName>
    <definedName name="kiut" localSheetId="0" hidden="1">{"AnnInc",#N/A,TRUE,"Inc";"QtrInc1",#N/A,TRUE,"Inc";"Balance",#N/A,TRUE,"Bal";"Cflow",#N/A,TRUE,"Cash"}</definedName>
    <definedName name="kiut" hidden="1">{"AnnInc",#N/A,TRUE,"Inc";"QtrInc1",#N/A,TRUE,"Inc";"Balance",#N/A,TRUE,"Bal";"Cflow",#N/A,TRUE,"Cash"}</definedName>
    <definedName name="kiuu" localSheetId="2" hidden="1">{"AnnInc",#N/A,TRUE,"Inc";"QtrInc1",#N/A,TRUE,"Inc";"Balance",#N/A,TRUE,"Bal";"Cflow",#N/A,TRUE,"Cash"}</definedName>
    <definedName name="kiuu" localSheetId="4" hidden="1">{"AnnInc",#N/A,TRUE,"Inc";"QtrInc1",#N/A,TRUE,"Inc";"Balance",#N/A,TRUE,"Bal";"Cflow",#N/A,TRUE,"Cash"}</definedName>
    <definedName name="kiuu" localSheetId="3" hidden="1">{"AnnInc",#N/A,TRUE,"Inc";"QtrInc1",#N/A,TRUE,"Inc";"Balance",#N/A,TRUE,"Bal";"Cflow",#N/A,TRUE,"Cash"}</definedName>
    <definedName name="kiuu" localSheetId="1" hidden="1">{"AnnInc",#N/A,TRUE,"Inc";"QtrInc1",#N/A,TRUE,"Inc";"Balance",#N/A,TRUE,"Bal";"Cflow",#N/A,TRUE,"Cash"}</definedName>
    <definedName name="kiuu" localSheetId="0" hidden="1">{"AnnInc",#N/A,TRUE,"Inc";"QtrInc1",#N/A,TRUE,"Inc";"Balance",#N/A,TRUE,"Bal";"Cflow",#N/A,TRUE,"Cash"}</definedName>
    <definedName name="kiuu" hidden="1">{"AnnInc",#N/A,TRUE,"Inc";"QtrInc1",#N/A,TRUE,"Inc";"Balance",#N/A,TRUE,"Bal";"Cflow",#N/A,TRUE,"Cash"}</definedName>
    <definedName name="kjh" localSheetId="2" hidden="1">{"NOPCAPEVA",#N/A,FALSE,"Nopat";"FCFCSTAR",#N/A,FALSE,"FCFVAL";"EVAVL",#N/A,FALSE,"EVAVAL";"LEASE",#N/A,FALSE,"OpLease"}</definedName>
    <definedName name="kjh" localSheetId="4" hidden="1">{"NOPCAPEVA",#N/A,FALSE,"Nopat";"FCFCSTAR",#N/A,FALSE,"FCFVAL";"EVAVL",#N/A,FALSE,"EVAVAL";"LEASE",#N/A,FALSE,"OpLease"}</definedName>
    <definedName name="kjh" localSheetId="3" hidden="1">{"NOPCAPEVA",#N/A,FALSE,"Nopat";"FCFCSTAR",#N/A,FALSE,"FCFVAL";"EVAVL",#N/A,FALSE,"EVAVAL";"LEASE",#N/A,FALSE,"OpLease"}</definedName>
    <definedName name="kjh" localSheetId="1" hidden="1">{"NOPCAPEVA",#N/A,FALSE,"Nopat";"FCFCSTAR",#N/A,FALSE,"FCFVAL";"EVAVL",#N/A,FALSE,"EVAVAL";"LEASE",#N/A,FALSE,"OpLease"}</definedName>
    <definedName name="kjh" localSheetId="0" hidden="1">{"NOPCAPEVA",#N/A,FALSE,"Nopat";"FCFCSTAR",#N/A,FALSE,"FCFVAL";"EVAVL",#N/A,FALSE,"EVAVAL";"LEASE",#N/A,FALSE,"OpLease"}</definedName>
    <definedName name="kjh" hidden="1">{"NOPCAPEVA",#N/A,FALSE,"Nopat";"FCFCSTAR",#N/A,FALSE,"FCFVAL";"EVAVL",#N/A,FALSE,"EVAVAL";"LEASE",#N/A,FALSE,"OpLease"}</definedName>
    <definedName name="kl" localSheetId="2" hidden="1">{#N/A,#N/A,FALSE,"FY97";#N/A,#N/A,FALSE,"FY98";#N/A,#N/A,FALSE,"FY99";#N/A,#N/A,FALSE,"FY00";#N/A,#N/A,FALSE,"FY01"}</definedName>
    <definedName name="kl" localSheetId="4" hidden="1">{#N/A,#N/A,FALSE,"FY97";#N/A,#N/A,FALSE,"FY98";#N/A,#N/A,FALSE,"FY99";#N/A,#N/A,FALSE,"FY00";#N/A,#N/A,FALSE,"FY01"}</definedName>
    <definedName name="kl" localSheetId="3" hidden="1">{#N/A,#N/A,FALSE,"FY97";#N/A,#N/A,FALSE,"FY98";#N/A,#N/A,FALSE,"FY99";#N/A,#N/A,FALSE,"FY00";#N/A,#N/A,FALSE,"FY01"}</definedName>
    <definedName name="kl" localSheetId="1" hidden="1">{#N/A,#N/A,FALSE,"FY97";#N/A,#N/A,FALSE,"FY98";#N/A,#N/A,FALSE,"FY99";#N/A,#N/A,FALSE,"FY00";#N/A,#N/A,FALSE,"FY01"}</definedName>
    <definedName name="kl" localSheetId="0" hidden="1">{#N/A,#N/A,FALSE,"FY97";#N/A,#N/A,FALSE,"FY98";#N/A,#N/A,FALSE,"FY99";#N/A,#N/A,FALSE,"FY00";#N/A,#N/A,FALSE,"FY01"}</definedName>
    <definedName name="kl" hidden="1">{#N/A,#N/A,FALSE,"FY97";#N/A,#N/A,FALSE,"FY98";#N/A,#N/A,FALSE,"FY99";#N/A,#N/A,FALSE,"FY00";#N/A,#N/A,FALSE,"FY01"}</definedName>
    <definedName name="ktf" localSheetId="2" hidden="1">{"NOPCAPEVA",#N/A,FALSE,"Nopat";"FCFCSTAR",#N/A,FALSE,"FCFVAL";"EVAVL",#N/A,FALSE,"EVAVAL";"LEASE",#N/A,FALSE,"OpLease"}</definedName>
    <definedName name="ktf" localSheetId="4" hidden="1">{"NOPCAPEVA",#N/A,FALSE,"Nopat";"FCFCSTAR",#N/A,FALSE,"FCFVAL";"EVAVL",#N/A,FALSE,"EVAVAL";"LEASE",#N/A,FALSE,"OpLease"}</definedName>
    <definedName name="ktf" localSheetId="3" hidden="1">{"NOPCAPEVA",#N/A,FALSE,"Nopat";"FCFCSTAR",#N/A,FALSE,"FCFVAL";"EVAVL",#N/A,FALSE,"EVAVAL";"LEASE",#N/A,FALSE,"OpLease"}</definedName>
    <definedName name="ktf" localSheetId="1" hidden="1">{"NOPCAPEVA",#N/A,FALSE,"Nopat";"FCFCSTAR",#N/A,FALSE,"FCFVAL";"EVAVL",#N/A,FALSE,"EVAVAL";"LEASE",#N/A,FALSE,"OpLease"}</definedName>
    <definedName name="ktf" localSheetId="0" hidden="1">{"NOPCAPEVA",#N/A,FALSE,"Nopat";"FCFCSTAR",#N/A,FALSE,"FCFVAL";"EVAVL",#N/A,FALSE,"EVAVAL";"LEASE",#N/A,FALSE,"OpLease"}</definedName>
    <definedName name="ktf" hidden="1">{"NOPCAPEVA",#N/A,FALSE,"Nopat";"FCFCSTAR",#N/A,FALSE,"FCFVAL";"EVAVL",#N/A,FALSE,"EVAVAL";"LEASE",#N/A,FALSE,"OpLease"}</definedName>
    <definedName name="ktp.KtTyp_1">1</definedName>
    <definedName name="ktp.KtTyp_10">1</definedName>
    <definedName name="ktp.KtTyp_11">1</definedName>
    <definedName name="ktp.KtTyp_12">1</definedName>
    <definedName name="ktp.KtTyp_13">1</definedName>
    <definedName name="ktp.KtTyp_14">1</definedName>
    <definedName name="ktp.KtTyp_16">1</definedName>
    <definedName name="ktp.KtTyp_2">1</definedName>
    <definedName name="ktp.KtTyp_3">1</definedName>
    <definedName name="ktp.KtTyp_4">1</definedName>
    <definedName name="ktp.KtTyp_5">1</definedName>
    <definedName name="ktp.KtTyp_6">1</definedName>
    <definedName name="ktp.KtTyp_7">1</definedName>
    <definedName name="ktp.KtTyp_8">1</definedName>
    <definedName name="ktp.KtTyp_9">1</definedName>
    <definedName name="ktp.KtWM_1">1</definedName>
    <definedName name="ktp.KtWM_10">1</definedName>
    <definedName name="ktp.KtWM_11">1</definedName>
    <definedName name="ktp.KtWM_12">1</definedName>
    <definedName name="ktp.KtWM_13">1</definedName>
    <definedName name="ktp.KtWM_14">1</definedName>
    <definedName name="ktp.KtWM_16">1</definedName>
    <definedName name="ktp.KtWM_2">1</definedName>
    <definedName name="ktp.KtWM_3">1</definedName>
    <definedName name="ktp.KtWM_4">1</definedName>
    <definedName name="ktp.KtWM_5">1</definedName>
    <definedName name="ktp.KtWM_6">1</definedName>
    <definedName name="ktp.KtWM_7">1</definedName>
    <definedName name="ktp.KtWM_8">1</definedName>
    <definedName name="ktp.KtWM_9">1</definedName>
    <definedName name="kyd.Dim.01." hidden="1">"Count up"</definedName>
    <definedName name="kyd.ElementList.01." hidden="1">"x"</definedName>
    <definedName name="kyd.ElementType.01." hidden="1">3</definedName>
    <definedName name="kyd.ItemType.01." hidden="1">3</definedName>
    <definedName name="kyd.MacroAtEnd." hidden="1">""</definedName>
    <definedName name="kyd.MacroEachCycle." hidden="1">""</definedName>
    <definedName name="kyd.MacroEndOfEachCycle." hidden="1">""</definedName>
    <definedName name="kyd.MemoSortHide." hidden="1">FALSE</definedName>
    <definedName name="kyd.NumLevels.01." hidden="1">0</definedName>
    <definedName name="kyd.PanicStop." hidden="1">TRUE</definedName>
    <definedName name="kyd.ParentName.01." hidden="1">""</definedName>
    <definedName name="kyd.PreScreenData." hidden="1">FALSE</definedName>
    <definedName name="kyd.PrintMemo." hidden="1">FALSE</definedName>
    <definedName name="kyd.PrintParent.01." hidden="1">FALSE</definedName>
    <definedName name="kyd.PrintStdWhen." hidden="1">1</definedName>
    <definedName name="kyd.SaveAsFile." hidden="1">FALSE</definedName>
    <definedName name="kyd.SaveMemo." hidden="1">FALSE</definedName>
    <definedName name="kyd.SelectString.01." hidden="1">""</definedName>
    <definedName name="kyd.StdSortHide." hidden="1">FALSE</definedName>
    <definedName name="kyd.StopRow." hidden="1">65536</definedName>
    <definedName name="kyd.WriteMemWhenOptn." hidden="1">3</definedName>
    <definedName name="kyg" localSheetId="2" hidden="1">{"NOPCAPEVA",#N/A,FALSE,"Nopat";"FCFCSTAR",#N/A,FALSE,"FCFVAL";"EVAVL",#N/A,FALSE,"EVAVAL";"LEASE",#N/A,FALSE,"OpLease"}</definedName>
    <definedName name="kyg" localSheetId="4" hidden="1">{"NOPCAPEVA",#N/A,FALSE,"Nopat";"FCFCSTAR",#N/A,FALSE,"FCFVAL";"EVAVL",#N/A,FALSE,"EVAVAL";"LEASE",#N/A,FALSE,"OpLease"}</definedName>
    <definedName name="kyg" localSheetId="3" hidden="1">{"NOPCAPEVA",#N/A,FALSE,"Nopat";"FCFCSTAR",#N/A,FALSE,"FCFVAL";"EVAVL",#N/A,FALSE,"EVAVAL";"LEASE",#N/A,FALSE,"OpLease"}</definedName>
    <definedName name="kyg" localSheetId="1" hidden="1">{"NOPCAPEVA",#N/A,FALSE,"Nopat";"FCFCSTAR",#N/A,FALSE,"FCFVAL";"EVAVL",#N/A,FALSE,"EVAVAL";"LEASE",#N/A,FALSE,"OpLease"}</definedName>
    <definedName name="kyg" localSheetId="0" hidden="1">{"NOPCAPEVA",#N/A,FALSE,"Nopat";"FCFCSTAR",#N/A,FALSE,"FCFVAL";"EVAVL",#N/A,FALSE,"EVAVAL";"LEASE",#N/A,FALSE,"OpLease"}</definedName>
    <definedName name="kyg" hidden="1">{"NOPCAPEVA",#N/A,FALSE,"Nopat";"FCFCSTAR",#N/A,FALSE,"FCFVAL";"EVAVL",#N/A,FALSE,"EVAVAL";"LEASE",#N/A,FALSE,"OpLease"}</definedName>
    <definedName name="l" localSheetId="2" hidden="1">{"common_pl",#N/A,FALSE,"Commonized PL";"analyst",#N/A,FALSE,"Budget to Analyst";"sec",#N/A,FALSE,"SEC PL";"summary",#N/A,FALSE,"Summary";"detail",#N/A,FALSE,"Detail"}</definedName>
    <definedName name="l" localSheetId="4" hidden="1">{"common_pl",#N/A,FALSE,"Commonized PL";"analyst",#N/A,FALSE,"Budget to Analyst";"sec",#N/A,FALSE,"SEC PL";"summary",#N/A,FALSE,"Summary";"detail",#N/A,FALSE,"Detail"}</definedName>
    <definedName name="l" localSheetId="3" hidden="1">{"common_pl",#N/A,FALSE,"Commonized PL";"analyst",#N/A,FALSE,"Budget to Analyst";"sec",#N/A,FALSE,"SEC PL";"summary",#N/A,FALSE,"Summary";"detail",#N/A,FALSE,"Detail"}</definedName>
    <definedName name="l" localSheetId="1" hidden="1">{"common_pl",#N/A,FALSE,"Commonized PL";"analyst",#N/A,FALSE,"Budget to Analyst";"sec",#N/A,FALSE,"SEC PL";"summary",#N/A,FALSE,"Summary";"detail",#N/A,FALSE,"Detail"}</definedName>
    <definedName name="l" localSheetId="0" hidden="1">{"common_pl",#N/A,FALSE,"Commonized PL";"analyst",#N/A,FALSE,"Budget to Analyst";"sec",#N/A,FALSE,"SEC PL";"summary",#N/A,FALSE,"Summary";"detail",#N/A,FALSE,"Detail"}</definedName>
    <definedName name="l" hidden="1">{"common_pl",#N/A,FALSE,"Commonized PL";"analyst",#N/A,FALSE,"Budget to Analyst";"sec",#N/A,FALSE,"SEC PL";"summary",#N/A,FALSE,"Summary";"detail",#N/A,FALSE,"Detail"}</definedName>
    <definedName name="LAST_EBIT_MARGIN" hidden="1">"LAST_EBIT_MARGIN"</definedName>
    <definedName name="LAST_EBITDA_MARGIN" hidden="1">"LAST_EBITDA_MARGIN"</definedName>
    <definedName name="LAST_GROSS_MARGIN" hidden="1">"LAST_GROSS_MARGIN"</definedName>
    <definedName name="LAST_NET_INC_MARGIN" hidden="1">"LAST_NET_INC_MARGIN"</definedName>
    <definedName name="Last_Row" localSheetId="2" hidden="1">IF(Values_Entered,Header_Row+Number_of_Payments,Header_Row)</definedName>
    <definedName name="Last_Row" localSheetId="4" hidden="1">IF(Values_Entered,Header_Row+Number_of_Payments,Header_Row)</definedName>
    <definedName name="Last_Row" localSheetId="3" hidden="1">IF(Values_Entered,Header_Row+Number_of_Payments,Header_Row)</definedName>
    <definedName name="Last_Row" localSheetId="1" hidden="1">IF(Values_Entered,Header_Row+Number_of_Payments,Header_Row)</definedName>
    <definedName name="Last_Row" localSheetId="0" hidden="1">IF(Values_Entered,Header_Row+Number_of_Payments,Header_Row)</definedName>
    <definedName name="Last_Row" hidden="1">IF(Values_Entered,Header_Row+Number_of_Payments,Header_Row)</definedName>
    <definedName name="LASTSALEPRICE" hidden="1">"LASTSALEPRICE"</definedName>
    <definedName name="LATESTK" hidden="1">1000</definedName>
    <definedName name="LATESTKNONPRESS" hidden="1">50</definedName>
    <definedName name="LATESTQ" hidden="1">500</definedName>
    <definedName name="LATESTQNONPRESS" hidden="1">100</definedName>
    <definedName name="lih" localSheetId="2" hidden="1">{"NOPCAPEVA",#N/A,FALSE,"Nopat";"FCFCSTAR",#N/A,FALSE,"FCFVAL";"EVAVL",#N/A,FALSE,"EVAVAL";"LEASE",#N/A,FALSE,"OpLease"}</definedName>
    <definedName name="lih" localSheetId="4" hidden="1">{"NOPCAPEVA",#N/A,FALSE,"Nopat";"FCFCSTAR",#N/A,FALSE,"FCFVAL";"EVAVL",#N/A,FALSE,"EVAVAL";"LEASE",#N/A,FALSE,"OpLease"}</definedName>
    <definedName name="lih" localSheetId="3" hidden="1">{"NOPCAPEVA",#N/A,FALSE,"Nopat";"FCFCSTAR",#N/A,FALSE,"FCFVAL";"EVAVL",#N/A,FALSE,"EVAVAL";"LEASE",#N/A,FALSE,"OpLease"}</definedName>
    <definedName name="lih" localSheetId="1" hidden="1">{"NOPCAPEVA",#N/A,FALSE,"Nopat";"FCFCSTAR",#N/A,FALSE,"FCFVAL";"EVAVL",#N/A,FALSE,"EVAVAL";"LEASE",#N/A,FALSE,"OpLease"}</definedName>
    <definedName name="lih" localSheetId="0" hidden="1">{"NOPCAPEVA",#N/A,FALSE,"Nopat";"FCFCSTAR",#N/A,FALSE,"FCFVAL";"EVAVL",#N/A,FALSE,"EVAVAL";"LEASE",#N/A,FALSE,"OpLease"}</definedName>
    <definedName name="lih" hidden="1">{"NOPCAPEVA",#N/A,FALSE,"Nopat";"FCFCSTAR",#N/A,FALSE,"FCFVAL";"EVAVL",#N/A,FALSE,"EVAVAL";"LEASE",#N/A,FALSE,"OpLease"}</definedName>
    <definedName name="list_ACCOUNTNUM">#REF!</definedName>
    <definedName name="list_ACCOUNTNUM_Key">#REF!</definedName>
    <definedName name="list_COMPANY_Key">#REF!</definedName>
    <definedName name="list_DIM01">#REF!</definedName>
    <definedName name="list_DIM01_Key">#REF!</definedName>
    <definedName name="list_DIM02">#REF!</definedName>
    <definedName name="list_DIM02_Key">#REF!</definedName>
    <definedName name="list_DIM03">#REF!</definedName>
    <definedName name="list_DIM03_Key">#REF!</definedName>
    <definedName name="list_DIM05">#REF!</definedName>
    <definedName name="list_DIM05_Key">#REF!</definedName>
    <definedName name="list_DIM07">#REF!</definedName>
    <definedName name="list_DIM07_Key">#REF!</definedName>
    <definedName name="list_DIM08">#REF!</definedName>
    <definedName name="list_DIM08_Key">#REF!</definedName>
    <definedName name="list_DIM09">#REF!</definedName>
    <definedName name="list_DIM09_Key">#REF!</definedName>
    <definedName name="list_DIM10">#REF!</definedName>
    <definedName name="list_DIM10_Key">#REF!</definedName>
    <definedName name="ListOffset" hidden="1">1</definedName>
    <definedName name="lklkl" localSheetId="2" hidden="1">{"consolidated",#N/A,FALSE,"Sheet1";"cms",#N/A,FALSE,"Sheet1";"fse",#N/A,FALSE,"Sheet1"}</definedName>
    <definedName name="lklkl" localSheetId="4" hidden="1">{"consolidated",#N/A,FALSE,"Sheet1";"cms",#N/A,FALSE,"Sheet1";"fse",#N/A,FALSE,"Sheet1"}</definedName>
    <definedName name="lklkl" localSheetId="3" hidden="1">{"consolidated",#N/A,FALSE,"Sheet1";"cms",#N/A,FALSE,"Sheet1";"fse",#N/A,FALSE,"Sheet1"}</definedName>
    <definedName name="lklkl" localSheetId="1" hidden="1">{"consolidated",#N/A,FALSE,"Sheet1";"cms",#N/A,FALSE,"Sheet1";"fse",#N/A,FALSE,"Sheet1"}</definedName>
    <definedName name="lklkl" localSheetId="0" hidden="1">{"consolidated",#N/A,FALSE,"Sheet1";"cms",#N/A,FALSE,"Sheet1";"fse",#N/A,FALSE,"Sheet1"}</definedName>
    <definedName name="lklkl" hidden="1">{"consolidated",#N/A,FALSE,"Sheet1";"cms",#N/A,FALSE,"Sheet1";"fse",#N/A,FALSE,"Sheet1"}</definedName>
    <definedName name="LOAN_LOSS" hidden="1">"LOAN_LOSS"</definedName>
    <definedName name="loi" localSheetId="2" hidden="1">{"AnnInc",#N/A,TRUE,"Inc";"QtrInc1",#N/A,TRUE,"Inc";"Balance",#N/A,TRUE,"Bal";"Cflow",#N/A,TRUE,"Cash"}</definedName>
    <definedName name="loi" localSheetId="4" hidden="1">{"AnnInc",#N/A,TRUE,"Inc";"QtrInc1",#N/A,TRUE,"Inc";"Balance",#N/A,TRUE,"Bal";"Cflow",#N/A,TRUE,"Cash"}</definedName>
    <definedName name="loi" localSheetId="3" hidden="1">{"AnnInc",#N/A,TRUE,"Inc";"QtrInc1",#N/A,TRUE,"Inc";"Balance",#N/A,TRUE,"Bal";"Cflow",#N/A,TRUE,"Cash"}</definedName>
    <definedName name="loi" localSheetId="1" hidden="1">{"AnnInc",#N/A,TRUE,"Inc";"QtrInc1",#N/A,TRUE,"Inc";"Balance",#N/A,TRUE,"Bal";"Cflow",#N/A,TRUE,"Cash"}</definedName>
    <definedName name="loi" localSheetId="0" hidden="1">{"AnnInc",#N/A,TRUE,"Inc";"QtrInc1",#N/A,TRUE,"Inc";"Balance",#N/A,TRUE,"Bal";"Cflow",#N/A,TRUE,"Cash"}</definedName>
    <definedName name="loi" hidden="1">{"AnnInc",#N/A,TRUE,"Inc";"QtrInc1",#N/A,TRUE,"Inc";"Balance",#N/A,TRUE,"Bal";"Cflow",#N/A,TRUE,"Cash"}</definedName>
    <definedName name="loiuy" localSheetId="2" hidden="1">{"AnnInc",#N/A,TRUE,"Inc";"QtrInc1",#N/A,TRUE,"Inc";"Balance",#N/A,TRUE,"Bal";"Cflow",#N/A,TRUE,"Cash"}</definedName>
    <definedName name="loiuy" localSheetId="4" hidden="1">{"AnnInc",#N/A,TRUE,"Inc";"QtrInc1",#N/A,TRUE,"Inc";"Balance",#N/A,TRUE,"Bal";"Cflow",#N/A,TRUE,"Cash"}</definedName>
    <definedName name="loiuy" localSheetId="3" hidden="1">{"AnnInc",#N/A,TRUE,"Inc";"QtrInc1",#N/A,TRUE,"Inc";"Balance",#N/A,TRUE,"Bal";"Cflow",#N/A,TRUE,"Cash"}</definedName>
    <definedName name="loiuy" localSheetId="1" hidden="1">{"AnnInc",#N/A,TRUE,"Inc";"QtrInc1",#N/A,TRUE,"Inc";"Balance",#N/A,TRUE,"Bal";"Cflow",#N/A,TRUE,"Cash"}</definedName>
    <definedName name="loiuy" localSheetId="0" hidden="1">{"AnnInc",#N/A,TRUE,"Inc";"QtrInc1",#N/A,TRUE,"Inc";"Balance",#N/A,TRUE,"Bal";"Cflow",#N/A,TRUE,"Cash"}</definedName>
    <definedName name="loiuy" hidden="1">{"AnnInc",#N/A,TRUE,"Inc";"QtrInc1",#N/A,TRUE,"Inc";"Balance",#N/A,TRUE,"Bal";"Cflow",#N/A,TRUE,"Cash"}</definedName>
    <definedName name="LONG_TERM_DEBT" hidden="1">"LONG_TERM_DEBT"</definedName>
    <definedName name="LONG_TERM_GROWTH" hidden="1">"LONG_TERM_GROWTH"</definedName>
    <definedName name="LONG_TERM_INV" hidden="1">"LONG_TERM_INV"</definedName>
    <definedName name="lou" localSheetId="2" hidden="1">{"AnnInc",#N/A,TRUE,"Inc";"QtrInc1",#N/A,TRUE,"Inc";"Balance",#N/A,TRUE,"Bal";"Cflow",#N/A,TRUE,"Cash"}</definedName>
    <definedName name="lou" localSheetId="4" hidden="1">{"AnnInc",#N/A,TRUE,"Inc";"QtrInc1",#N/A,TRUE,"Inc";"Balance",#N/A,TRUE,"Bal";"Cflow",#N/A,TRUE,"Cash"}</definedName>
    <definedName name="lou" localSheetId="3" hidden="1">{"AnnInc",#N/A,TRUE,"Inc";"QtrInc1",#N/A,TRUE,"Inc";"Balance",#N/A,TRUE,"Bal";"Cflow",#N/A,TRUE,"Cash"}</definedName>
    <definedName name="lou" localSheetId="1" hidden="1">{"AnnInc",#N/A,TRUE,"Inc";"QtrInc1",#N/A,TRUE,"Inc";"Balance",#N/A,TRUE,"Bal";"Cflow",#N/A,TRUE,"Cash"}</definedName>
    <definedName name="lou" localSheetId="0" hidden="1">{"AnnInc",#N/A,TRUE,"Inc";"QtrInc1",#N/A,TRUE,"Inc";"Balance",#N/A,TRUE,"Bal";"Cflow",#N/A,TRUE,"Cash"}</definedName>
    <definedName name="lou" hidden="1">{"AnnInc",#N/A,TRUE,"Inc";"QtrInc1",#N/A,TRUE,"Inc";"Balance",#N/A,TRUE,"Bal";"Cflow",#N/A,TRUE,"Cash"}</definedName>
    <definedName name="LowerRowTT" hidden="1">#REF!</definedName>
    <definedName name="LOWPRICE" hidden="1">"LOWPRICE"</definedName>
    <definedName name="LTM_DATE" hidden="1">"LTM_DATE"</definedName>
    <definedName name="LTM_REVENUE_OVER_EMPLOYEES" hidden="1">"LTM_REVENUE_OVER_EMPLOYEES"</definedName>
    <definedName name="MARKETCAP" hidden="1">"MARKETCAP"</definedName>
    <definedName name="MatLvl">#REF!</definedName>
    <definedName name="MATT" localSheetId="2" hidden="1">{#N/A,#N/A,TRUE,"Main Issues";#N/A,#N/A,TRUE,"Income statement ($)"}</definedName>
    <definedName name="MATT" localSheetId="4" hidden="1">{#N/A,#N/A,TRUE,"Main Issues";#N/A,#N/A,TRUE,"Income statement ($)"}</definedName>
    <definedName name="MATT" localSheetId="3" hidden="1">{#N/A,#N/A,TRUE,"Main Issues";#N/A,#N/A,TRUE,"Income statement ($)"}</definedName>
    <definedName name="MATT" localSheetId="1" hidden="1">{#N/A,#N/A,TRUE,"Main Issues";#N/A,#N/A,TRUE,"Income statement ($)"}</definedName>
    <definedName name="MATT" localSheetId="0" hidden="1">{#N/A,#N/A,TRUE,"Main Issues";#N/A,#N/A,TRUE,"Income statement ($)"}</definedName>
    <definedName name="MATT" hidden="1">{#N/A,#N/A,TRUE,"Main Issues";#N/A,#N/A,TRUE,"Income statement ($)"}</definedName>
    <definedName name="mbc" localSheetId="2" hidden="1">{"NOPCAPEVA",#N/A,FALSE,"Nopat";"FCFCSTAR",#N/A,FALSE,"FCFVAL";"EVAVL",#N/A,FALSE,"EVAVAL";"LEASE",#N/A,FALSE,"OpLease"}</definedName>
    <definedName name="mbc" localSheetId="4" hidden="1">{"NOPCAPEVA",#N/A,FALSE,"Nopat";"FCFCSTAR",#N/A,FALSE,"FCFVAL";"EVAVL",#N/A,FALSE,"EVAVAL";"LEASE",#N/A,FALSE,"OpLease"}</definedName>
    <definedName name="mbc" localSheetId="3" hidden="1">{"NOPCAPEVA",#N/A,FALSE,"Nopat";"FCFCSTAR",#N/A,FALSE,"FCFVAL";"EVAVL",#N/A,FALSE,"EVAVAL";"LEASE",#N/A,FALSE,"OpLease"}</definedName>
    <definedName name="mbc" localSheetId="1" hidden="1">{"NOPCAPEVA",#N/A,FALSE,"Nopat";"FCFCSTAR",#N/A,FALSE,"FCFVAL";"EVAVL",#N/A,FALSE,"EVAVAL";"LEASE",#N/A,FALSE,"OpLease"}</definedName>
    <definedName name="mbc" localSheetId="0" hidden="1">{"NOPCAPEVA",#N/A,FALSE,"Nopat";"FCFCSTAR",#N/A,FALSE,"FCFVAL";"EVAVL",#N/A,FALSE,"EVAVAL";"LEASE",#N/A,FALSE,"OpLease"}</definedName>
    <definedName name="mbc" hidden="1">{"NOPCAPEVA",#N/A,FALSE,"Nopat";"FCFCSTAR",#N/A,FALSE,"FCFVAL";"EVAVL",#N/A,FALSE,"EVAVAL";"LEASE",#N/A,FALSE,"OpLease"}</definedName>
    <definedName name="mbvc" localSheetId="2" hidden="1">{"NOPCAPEVA",#N/A,FALSE,"Nopat";"FCFCSTAR",#N/A,FALSE,"FCFVAL";"EVAVL",#N/A,FALSE,"EVAVAL";"LEASE",#N/A,FALSE,"OpLease"}</definedName>
    <definedName name="mbvc" localSheetId="4" hidden="1">{"NOPCAPEVA",#N/A,FALSE,"Nopat";"FCFCSTAR",#N/A,FALSE,"FCFVAL";"EVAVL",#N/A,FALSE,"EVAVAL";"LEASE",#N/A,FALSE,"OpLease"}</definedName>
    <definedName name="mbvc" localSheetId="3" hidden="1">{"NOPCAPEVA",#N/A,FALSE,"Nopat";"FCFCSTAR",#N/A,FALSE,"FCFVAL";"EVAVL",#N/A,FALSE,"EVAVAL";"LEASE",#N/A,FALSE,"OpLease"}</definedName>
    <definedName name="mbvc" localSheetId="1" hidden="1">{"NOPCAPEVA",#N/A,FALSE,"Nopat";"FCFCSTAR",#N/A,FALSE,"FCFVAL";"EVAVL",#N/A,FALSE,"EVAVAL";"LEASE",#N/A,FALSE,"OpLease"}</definedName>
    <definedName name="mbvc" localSheetId="0" hidden="1">{"NOPCAPEVA",#N/A,FALSE,"Nopat";"FCFCSTAR",#N/A,FALSE,"FCFVAL";"EVAVL",#N/A,FALSE,"EVAVAL";"LEASE",#N/A,FALSE,"OpLease"}</definedName>
    <definedName name="mbvc" hidden="1">{"NOPCAPEVA",#N/A,FALSE,"Nopat";"FCFCSTAR",#N/A,FALSE,"FCFVAL";"EVAVL",#N/A,FALSE,"EVAVAL";"LEASE",#N/A,FALSE,"OpLease"}</definedName>
    <definedName name="miko" hidden="1">#REF!</definedName>
    <definedName name="MINORITY_INTEREST" hidden="1">"MINORITY_INTEREST"</definedName>
    <definedName name="MISC_EARN_ADJ" hidden="1">"MISC_EARN_ADJ"</definedName>
    <definedName name="mj" localSheetId="2" hidden="1">{#N/A,#N/A,FALSE,"FY97";#N/A,#N/A,FALSE,"FY98";#N/A,#N/A,FALSE,"FY99";#N/A,#N/A,FALSE,"FY00";#N/A,#N/A,FALSE,"FY01"}</definedName>
    <definedName name="mj" localSheetId="4" hidden="1">{#N/A,#N/A,FALSE,"FY97";#N/A,#N/A,FALSE,"FY98";#N/A,#N/A,FALSE,"FY99";#N/A,#N/A,FALSE,"FY00";#N/A,#N/A,FALSE,"FY01"}</definedName>
    <definedName name="mj" localSheetId="3" hidden="1">{#N/A,#N/A,FALSE,"FY97";#N/A,#N/A,FALSE,"FY98";#N/A,#N/A,FALSE,"FY99";#N/A,#N/A,FALSE,"FY00";#N/A,#N/A,FALSE,"FY01"}</definedName>
    <definedName name="mj" localSheetId="1" hidden="1">{#N/A,#N/A,FALSE,"FY97";#N/A,#N/A,FALSE,"FY98";#N/A,#N/A,FALSE,"FY99";#N/A,#N/A,FALSE,"FY00";#N/A,#N/A,FALSE,"FY01"}</definedName>
    <definedName name="mj" localSheetId="0" hidden="1">{#N/A,#N/A,FALSE,"FY97";#N/A,#N/A,FALSE,"FY98";#N/A,#N/A,FALSE,"FY99";#N/A,#N/A,FALSE,"FY00";#N/A,#N/A,FALSE,"FY01"}</definedName>
    <definedName name="mj" hidden="1">{#N/A,#N/A,FALSE,"FY97";#N/A,#N/A,FALSE,"FY98";#N/A,#N/A,FALSE,"FY99";#N/A,#N/A,FALSE,"FY00";#N/A,#N/A,FALSE,"FY01"}</definedName>
    <definedName name="mmmm" localSheetId="2" hidden="1">{#N/A,#N/A,TRUE,"Main Issues";#N/A,#N/A,TRUE,"Income statement ($)"}</definedName>
    <definedName name="mmmm" localSheetId="4" hidden="1">{#N/A,#N/A,TRUE,"Main Issues";#N/A,#N/A,TRUE,"Income statement ($)"}</definedName>
    <definedName name="mmmm" localSheetId="3" hidden="1">{#N/A,#N/A,TRUE,"Main Issues";#N/A,#N/A,TRUE,"Income statement ($)"}</definedName>
    <definedName name="mmmm" localSheetId="1" hidden="1">{#N/A,#N/A,TRUE,"Main Issues";#N/A,#N/A,TRUE,"Income statement ($)"}</definedName>
    <definedName name="mmmm" localSheetId="0" hidden="1">{#N/A,#N/A,TRUE,"Main Issues";#N/A,#N/A,TRUE,"Income statement ($)"}</definedName>
    <definedName name="mmmm" hidden="1">{#N/A,#N/A,TRUE,"Main Issues";#N/A,#N/A,TRUE,"Income statement ($)"}</definedName>
    <definedName name="mmmmm" localSheetId="2" hidden="1">{#N/A,#N/A,FALSE,"Calc";#N/A,#N/A,FALSE,"Sensitivity";#N/A,#N/A,FALSE,"LT Earn.Dil.";#N/A,#N/A,FALSE,"Dil. AVP"}</definedName>
    <definedName name="mmmmm" localSheetId="4" hidden="1">{#N/A,#N/A,FALSE,"Calc";#N/A,#N/A,FALSE,"Sensitivity";#N/A,#N/A,FALSE,"LT Earn.Dil.";#N/A,#N/A,FALSE,"Dil. AVP"}</definedName>
    <definedName name="mmmmm" localSheetId="3" hidden="1">{#N/A,#N/A,FALSE,"Calc";#N/A,#N/A,FALSE,"Sensitivity";#N/A,#N/A,FALSE,"LT Earn.Dil.";#N/A,#N/A,FALSE,"Dil. AVP"}</definedName>
    <definedName name="mmmmm" localSheetId="1" hidden="1">{#N/A,#N/A,FALSE,"Calc";#N/A,#N/A,FALSE,"Sensitivity";#N/A,#N/A,FALSE,"LT Earn.Dil.";#N/A,#N/A,FALSE,"Dil. AVP"}</definedName>
    <definedName name="mmmmm" localSheetId="0" hidden="1">{#N/A,#N/A,FALSE,"Calc";#N/A,#N/A,FALSE,"Sensitivity";#N/A,#N/A,FALSE,"LT Earn.Dil.";#N/A,#N/A,FALSE,"Dil. AVP"}</definedName>
    <definedName name="mmmmm" hidden="1">{#N/A,#N/A,FALSE,"Calc";#N/A,#N/A,FALSE,"Sensitivity";#N/A,#N/A,FALSE,"LT Earn.Dil.";#N/A,#N/A,FALSE,"Dil. AVP"}</definedName>
    <definedName name="Monat">#REF!</definedName>
    <definedName name="MONTH">#REF!</definedName>
    <definedName name="Name">#REF!</definedName>
    <definedName name="nbv" localSheetId="2" hidden="1">{"NOPCAPEVA",#N/A,FALSE,"Nopat";"FCFCSTAR",#N/A,FALSE,"FCFVAL";"EVAVL",#N/A,FALSE,"EVAVAL";"LEASE",#N/A,FALSE,"OpLease"}</definedName>
    <definedName name="nbv" localSheetId="4" hidden="1">{"NOPCAPEVA",#N/A,FALSE,"Nopat";"FCFCSTAR",#N/A,FALSE,"FCFVAL";"EVAVL",#N/A,FALSE,"EVAVAL";"LEASE",#N/A,FALSE,"OpLease"}</definedName>
    <definedName name="nbv" localSheetId="3" hidden="1">{"NOPCAPEVA",#N/A,FALSE,"Nopat";"FCFCSTAR",#N/A,FALSE,"FCFVAL";"EVAVL",#N/A,FALSE,"EVAVAL";"LEASE",#N/A,FALSE,"OpLease"}</definedName>
    <definedName name="nbv" localSheetId="1" hidden="1">{"NOPCAPEVA",#N/A,FALSE,"Nopat";"FCFCSTAR",#N/A,FALSE,"FCFVAL";"EVAVL",#N/A,FALSE,"EVAVAL";"LEASE",#N/A,FALSE,"OpLease"}</definedName>
    <definedName name="nbv" localSheetId="0" hidden="1">{"NOPCAPEVA",#N/A,FALSE,"Nopat";"FCFCSTAR",#N/A,FALSE,"FCFVAL";"EVAVL",#N/A,FALSE,"EVAVAL";"LEASE",#N/A,FALSE,"OpLease"}</definedName>
    <definedName name="nbv" hidden="1">{"NOPCAPEVA",#N/A,FALSE,"Nopat";"FCFCSTAR",#N/A,FALSE,"FCFVAL";"EVAVL",#N/A,FALSE,"EVAVAL";"LEASE",#N/A,FALSE,"OpLease"}</definedName>
    <definedName name="nbvs" localSheetId="2" hidden="1">{"NOPCAPEVA",#N/A,FALSE,"Nopat";"FCFCSTAR",#N/A,FALSE,"FCFVAL";"EVAVL",#N/A,FALSE,"EVAVAL";"LEASE",#N/A,FALSE,"OpLease"}</definedName>
    <definedName name="nbvs" localSheetId="4" hidden="1">{"NOPCAPEVA",#N/A,FALSE,"Nopat";"FCFCSTAR",#N/A,FALSE,"FCFVAL";"EVAVL",#N/A,FALSE,"EVAVAL";"LEASE",#N/A,FALSE,"OpLease"}</definedName>
    <definedName name="nbvs" localSheetId="3" hidden="1">{"NOPCAPEVA",#N/A,FALSE,"Nopat";"FCFCSTAR",#N/A,FALSE,"FCFVAL";"EVAVL",#N/A,FALSE,"EVAVAL";"LEASE",#N/A,FALSE,"OpLease"}</definedName>
    <definedName name="nbvs" localSheetId="1" hidden="1">{"NOPCAPEVA",#N/A,FALSE,"Nopat";"FCFCSTAR",#N/A,FALSE,"FCFVAL";"EVAVL",#N/A,FALSE,"EVAVAL";"LEASE",#N/A,FALSE,"OpLease"}</definedName>
    <definedName name="nbvs" localSheetId="0" hidden="1">{"NOPCAPEVA",#N/A,FALSE,"Nopat";"FCFCSTAR",#N/A,FALSE,"FCFVAL";"EVAVL",#N/A,FALSE,"EVAVAL";"LEASE",#N/A,FALSE,"OpLease"}</definedName>
    <definedName name="nbvs" hidden="1">{"NOPCAPEVA",#N/A,FALSE,"Nopat";"FCFCSTAR",#N/A,FALSE,"FCFVAL";"EVAVL",#N/A,FALSE,"EVAVAL";"LEASE",#N/A,FALSE,"OpLease"}</definedName>
    <definedName name="nbvxg" localSheetId="2" hidden="1">{"AnnInc",#N/A,TRUE,"Inc";"QtrInc1",#N/A,TRUE,"Inc";"Balance",#N/A,TRUE,"Bal";"Cflow",#N/A,TRUE,"Cash"}</definedName>
    <definedName name="nbvxg" localSheetId="4" hidden="1">{"AnnInc",#N/A,TRUE,"Inc";"QtrInc1",#N/A,TRUE,"Inc";"Balance",#N/A,TRUE,"Bal";"Cflow",#N/A,TRUE,"Cash"}</definedName>
    <definedName name="nbvxg" localSheetId="3" hidden="1">{"AnnInc",#N/A,TRUE,"Inc";"QtrInc1",#N/A,TRUE,"Inc";"Balance",#N/A,TRUE,"Bal";"Cflow",#N/A,TRUE,"Cash"}</definedName>
    <definedName name="nbvxg" localSheetId="1" hidden="1">{"AnnInc",#N/A,TRUE,"Inc";"QtrInc1",#N/A,TRUE,"Inc";"Balance",#N/A,TRUE,"Bal";"Cflow",#N/A,TRUE,"Cash"}</definedName>
    <definedName name="nbvxg" localSheetId="0" hidden="1">{"AnnInc",#N/A,TRUE,"Inc";"QtrInc1",#N/A,TRUE,"Inc";"Balance",#N/A,TRUE,"Bal";"Cflow",#N/A,TRUE,"Cash"}</definedName>
    <definedName name="nbvxg" hidden="1">{"AnnInc",#N/A,TRUE,"Inc";"QtrInc1",#N/A,TRUE,"Inc";"Balance",#N/A,TRUE,"Bal";"Cflow",#N/A,TRUE,"Cash"}</definedName>
    <definedName name="NET_CHANGE" hidden="1">"NET_CHANGE"</definedName>
    <definedName name="NET_DEBT" hidden="1">"NET_DEBT"</definedName>
    <definedName name="NET_INC" hidden="1">"NET_INC"</definedName>
    <definedName name="NET_INC_10K" hidden="1">"NET_INC_10K"</definedName>
    <definedName name="NET_INC_10Q" hidden="1">"NET_INC_10Q"</definedName>
    <definedName name="NET_INC_10Q1" hidden="1">"NET_INC_10Q1"</definedName>
    <definedName name="NET_INC_BEFORE" hidden="1">"NET_INC_BEFORE"</definedName>
    <definedName name="NET_INC_GROWTH_1" hidden="1">"NET_INC_GROWTH_1"</definedName>
    <definedName name="NET_INC_GROWTH_2" hidden="1">"NET_INC_GROWTH_2"</definedName>
    <definedName name="NET_INC_MARGIN" hidden="1">"NET_INC_MARGIN"</definedName>
    <definedName name="NET_INTEREST_INC" hidden="1">"NET_INTEREST_INC"</definedName>
    <definedName name="NET_INTEREST_INC_AFTER_LL" hidden="1">"NET_INTEREST_INC_AFTER_LL"</definedName>
    <definedName name="NET_LOANS" hidden="1">"NET_LOANS"</definedName>
    <definedName name="new" localSheetId="2" hidden="1">{"assumptions",#N/A,FALSE,"Assumption Summary";"proforma97",#N/A,FALSE,"97 pro forma";"sensitivity97",#N/A,FALSE,"97 sensitivity ";"proforma98",#N/A,FALSE,"98 pro forma";"sensitivity98",#N/A,FALSE,"98 sensitivity"}</definedName>
    <definedName name="new" localSheetId="4" hidden="1">{"assumptions",#N/A,FALSE,"Assumption Summary";"proforma97",#N/A,FALSE,"97 pro forma";"sensitivity97",#N/A,FALSE,"97 sensitivity ";"proforma98",#N/A,FALSE,"98 pro forma";"sensitivity98",#N/A,FALSE,"98 sensitivity"}</definedName>
    <definedName name="new" localSheetId="3" hidden="1">{"assumptions",#N/A,FALSE,"Assumption Summary";"proforma97",#N/A,FALSE,"97 pro forma";"sensitivity97",#N/A,FALSE,"97 sensitivity ";"proforma98",#N/A,FALSE,"98 pro forma";"sensitivity98",#N/A,FALSE,"98 sensitivity"}</definedName>
    <definedName name="new" localSheetId="1" hidden="1">{"assumptions",#N/A,FALSE,"Assumption Summary";"proforma97",#N/A,FALSE,"97 pro forma";"sensitivity97",#N/A,FALSE,"97 sensitivity ";"proforma98",#N/A,FALSE,"98 pro forma";"sensitivity98",#N/A,FALSE,"98 sensitivity"}</definedName>
    <definedName name="new" localSheetId="0" hidden="1">{"assumptions",#N/A,FALSE,"Assumption Summary";"proforma97",#N/A,FALSE,"97 pro forma";"sensitivity97",#N/A,FALSE,"97 sensitivity ";"proforma98",#N/A,FALSE,"98 pro forma";"sensitivity98",#N/A,FALSE,"98 sensitivity"}</definedName>
    <definedName name="new" hidden="1">{"assumptions",#N/A,FALSE,"Assumption Summary";"proforma97",#N/A,FALSE,"97 pro forma";"sensitivity97",#N/A,FALSE,"97 sensitivity ";"proforma98",#N/A,FALSE,"98 pro forma";"sensitivity98",#N/A,FALSE,"98 sensitivity"}</definedName>
    <definedName name="ngfd" localSheetId="2" hidden="1">{"AnnInc",#N/A,TRUE,"Inc";"QtrInc1",#N/A,TRUE,"Inc";"Balance",#N/A,TRUE,"Bal";"Cflow",#N/A,TRUE,"Cash"}</definedName>
    <definedName name="ngfd" localSheetId="4" hidden="1">{"AnnInc",#N/A,TRUE,"Inc";"QtrInc1",#N/A,TRUE,"Inc";"Balance",#N/A,TRUE,"Bal";"Cflow",#N/A,TRUE,"Cash"}</definedName>
    <definedName name="ngfd" localSheetId="3" hidden="1">{"AnnInc",#N/A,TRUE,"Inc";"QtrInc1",#N/A,TRUE,"Inc";"Balance",#N/A,TRUE,"Bal";"Cflow",#N/A,TRUE,"Cash"}</definedName>
    <definedName name="ngfd" localSheetId="1" hidden="1">{"AnnInc",#N/A,TRUE,"Inc";"QtrInc1",#N/A,TRUE,"Inc";"Balance",#N/A,TRUE,"Bal";"Cflow",#N/A,TRUE,"Cash"}</definedName>
    <definedName name="ngfd" localSheetId="0" hidden="1">{"AnnInc",#N/A,TRUE,"Inc";"QtrInc1",#N/A,TRUE,"Inc";"Balance",#N/A,TRUE,"Bal";"Cflow",#N/A,TRUE,"Cash"}</definedName>
    <definedName name="ngfd" hidden="1">{"AnnInc",#N/A,TRUE,"Inc";"QtrInc1",#N/A,TRUE,"Inc";"Balance",#N/A,TRUE,"Bal";"Cflow",#N/A,TRUE,"Cash"}</definedName>
    <definedName name="nn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" localSheetId="4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ocowanie">#REF!</definedName>
    <definedName name="noidea" localSheetId="2" hidden="1">{#N/A,#N/A,FALSE,"Calc";#N/A,#N/A,FALSE,"Sensitivity";#N/A,#N/A,FALSE,"LT Earn.Dil.";#N/A,#N/A,FALSE,"Dil. AVP"}</definedName>
    <definedName name="noidea" localSheetId="4" hidden="1">{#N/A,#N/A,FALSE,"Calc";#N/A,#N/A,FALSE,"Sensitivity";#N/A,#N/A,FALSE,"LT Earn.Dil.";#N/A,#N/A,FALSE,"Dil. AVP"}</definedName>
    <definedName name="noidea" localSheetId="3" hidden="1">{#N/A,#N/A,FALSE,"Calc";#N/A,#N/A,FALSE,"Sensitivity";#N/A,#N/A,FALSE,"LT Earn.Dil.";#N/A,#N/A,FALSE,"Dil. AVP"}</definedName>
    <definedName name="noidea" localSheetId="1" hidden="1">{#N/A,#N/A,FALSE,"Calc";#N/A,#N/A,FALSE,"Sensitivity";#N/A,#N/A,FALSE,"LT Earn.Dil.";#N/A,#N/A,FALSE,"Dil. AVP"}</definedName>
    <definedName name="noidea" localSheetId="0" hidden="1">{#N/A,#N/A,FALSE,"Calc";#N/A,#N/A,FALSE,"Sensitivity";#N/A,#N/A,FALSE,"LT Earn.Dil.";#N/A,#N/A,FALSE,"Dil. AVP"}</definedName>
    <definedName name="noidea" hidden="1">{#N/A,#N/A,FALSE,"Calc";#N/A,#N/A,FALSE,"Sensitivity";#N/A,#N/A,FALSE,"LT Earn.Dil.";#N/A,#N/A,FALSE,"Dil. AVP"}</definedName>
    <definedName name="NOIDEA2" localSheetId="2" hidden="1">{#N/A,#N/A,FALSE,"Calc";#N/A,#N/A,FALSE,"Sensitivity";#N/A,#N/A,FALSE,"LT Earn.Dil.";#N/A,#N/A,FALSE,"Dil. AVP"}</definedName>
    <definedName name="NOIDEA2" localSheetId="4" hidden="1">{#N/A,#N/A,FALSE,"Calc";#N/A,#N/A,FALSE,"Sensitivity";#N/A,#N/A,FALSE,"LT Earn.Dil.";#N/A,#N/A,FALSE,"Dil. AVP"}</definedName>
    <definedName name="NOIDEA2" localSheetId="3" hidden="1">{#N/A,#N/A,FALSE,"Calc";#N/A,#N/A,FALSE,"Sensitivity";#N/A,#N/A,FALSE,"LT Earn.Dil.";#N/A,#N/A,FALSE,"Dil. AVP"}</definedName>
    <definedName name="NOIDEA2" localSheetId="1" hidden="1">{#N/A,#N/A,FALSE,"Calc";#N/A,#N/A,FALSE,"Sensitivity";#N/A,#N/A,FALSE,"LT Earn.Dil.";#N/A,#N/A,FALSE,"Dil. AVP"}</definedName>
    <definedName name="NOIDEA2" localSheetId="0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N_CASH" hidden="1">"NON_CASH"</definedName>
    <definedName name="NON_INTEREST_EXP" hidden="1">"NON_INTEREST_EXP"</definedName>
    <definedName name="NON_INTEREST_INC" hidden="1">"NON_INTEREST_INC"</definedName>
    <definedName name="NoOfHPeriods" localSheetId="2" hidden="1">#REF!</definedName>
    <definedName name="NoOfHPeriods" localSheetId="4" hidden="1">#REF!</definedName>
    <definedName name="NoOfHPeriods" localSheetId="3" hidden="1">#REF!</definedName>
    <definedName name="NoOfHPeriods" localSheetId="1" hidden="1">#REF!</definedName>
    <definedName name="NoOfHPeriods" localSheetId="0" hidden="1">#REF!</definedName>
    <definedName name="NoOfHPeriods" hidden="1">#REF!</definedName>
    <definedName name="NoOfProjects" localSheetId="2" hidden="1">#REF!</definedName>
    <definedName name="NoOfProjects" localSheetId="4" hidden="1">#REF!</definedName>
    <definedName name="NoOfProjects" localSheetId="3" hidden="1">#REF!</definedName>
    <definedName name="NoOfProjects" localSheetId="1" hidden="1">#REF!</definedName>
    <definedName name="NoOfProjects" localSheetId="0" hidden="1">#REF!</definedName>
    <definedName name="NoOfProjects" hidden="1">#REF!</definedName>
    <definedName name="NORMAL_INC_AFTER" hidden="1">"NORMAL_INC_AFTER"</definedName>
    <definedName name="NORMAL_INC_AVAIL" hidden="1">"NORMAL_INC_AVAIL"</definedName>
    <definedName name="NORMAL_INC_BEFORE" hidden="1">"NORMAL_INC_BEFORE"</definedName>
    <definedName name="NOTES_PAY" hidden="1">"NOTES_PAY"</definedName>
    <definedName name="NOTES1X.X.XXX">#REF!</definedName>
    <definedName name="NOTES2X.X.XXX">#REF!</definedName>
    <definedName name="NOTES3X.X.XXX">#REF!</definedName>
    <definedName name="NOTES4X.X.XXX">#REF!</definedName>
    <definedName name="NOTES5X.X.XXX">#REF!</definedName>
    <definedName name="NOTES6X.X.XXX">#REF!</definedName>
    <definedName name="NOTES7X.X.XXX">#REF!</definedName>
    <definedName name="NP" localSheetId="2" hidden="1">{#N/A,#N/A,TRUE,"Old - New P&amp;L";#N/A,#N/A,TRUE,"EBIT MMO - Total";#N/A,#N/A,TRUE,"MMO NE, CEE, ASIA, CAR";#N/A,#N/A,TRUE,"MMO LAT, MEA, AFR";#N/A,#N/A,TRUE,"NP growth";#N/A,#N/A,TRUE,"ER impact"}</definedName>
    <definedName name="NP" localSheetId="4" hidden="1">{#N/A,#N/A,TRUE,"Old - New P&amp;L";#N/A,#N/A,TRUE,"EBIT MMO - Total";#N/A,#N/A,TRUE,"MMO NE, CEE, ASIA, CAR";#N/A,#N/A,TRUE,"MMO LAT, MEA, AFR";#N/A,#N/A,TRUE,"NP growth";#N/A,#N/A,TRUE,"ER impact"}</definedName>
    <definedName name="NP" localSheetId="3" hidden="1">{#N/A,#N/A,TRUE,"Old - New P&amp;L";#N/A,#N/A,TRUE,"EBIT MMO - Total";#N/A,#N/A,TRUE,"MMO NE, CEE, ASIA, CAR";#N/A,#N/A,TRUE,"MMO LAT, MEA, AFR";#N/A,#N/A,TRUE,"NP growth";#N/A,#N/A,TRUE,"ER impact"}</definedName>
    <definedName name="NP" localSheetId="1" hidden="1">{#N/A,#N/A,TRUE,"Old - New P&amp;L";#N/A,#N/A,TRUE,"EBIT MMO - Total";#N/A,#N/A,TRUE,"MMO NE, CEE, ASIA, CAR";#N/A,#N/A,TRUE,"MMO LAT, MEA, AFR";#N/A,#N/A,TRUE,"NP growth";#N/A,#N/A,TRUE,"ER impact"}</definedName>
    <definedName name="NP" localSheetId="0" hidden="1">{#N/A,#N/A,TRUE,"Old - New P&amp;L";#N/A,#N/A,TRUE,"EBIT MMO - Total";#N/A,#N/A,TRUE,"MMO NE, CEE, ASIA, CAR";#N/A,#N/A,TRUE,"MMO LAT, MEA, AFR";#N/A,#N/A,TRUE,"NP growth";#N/A,#N/A,TRUE,"ER impact"}</definedName>
    <definedName name="NP" hidden="1">{#N/A,#N/A,TRUE,"Old - New P&amp;L";#N/A,#N/A,TRUE,"EBIT MMO - Total";#N/A,#N/A,TRUE,"MMO NE, CEE, ASIA, CAR";#N/A,#N/A,TRUE,"MMO LAT, MEA, AFR";#N/A,#N/A,TRUE,"NP growth";#N/A,#N/A,TRUE,"ER impact"}</definedName>
    <definedName name="NP_2" localSheetId="2" hidden="1">{#N/A,#N/A,TRUE,"Old - New P&amp;L";#N/A,#N/A,TRUE,"EBIT MMO - Total";#N/A,#N/A,TRUE,"MMO NE, CEE, ASIA, CAR";#N/A,#N/A,TRUE,"MMO LAT, MEA, AFR";#N/A,#N/A,TRUE,"NP growth";#N/A,#N/A,TRUE,"ER impact"}</definedName>
    <definedName name="NP_2" localSheetId="4" hidden="1">{#N/A,#N/A,TRUE,"Old - New P&amp;L";#N/A,#N/A,TRUE,"EBIT MMO - Total";#N/A,#N/A,TRUE,"MMO NE, CEE, ASIA, CAR";#N/A,#N/A,TRUE,"MMO LAT, MEA, AFR";#N/A,#N/A,TRUE,"NP growth";#N/A,#N/A,TRUE,"ER impact"}</definedName>
    <definedName name="NP_2" localSheetId="3" hidden="1">{#N/A,#N/A,TRUE,"Old - New P&amp;L";#N/A,#N/A,TRUE,"EBIT MMO - Total";#N/A,#N/A,TRUE,"MMO NE, CEE, ASIA, CAR";#N/A,#N/A,TRUE,"MMO LAT, MEA, AFR";#N/A,#N/A,TRUE,"NP growth";#N/A,#N/A,TRUE,"ER impact"}</definedName>
    <definedName name="NP_2" localSheetId="1" hidden="1">{#N/A,#N/A,TRUE,"Old - New P&amp;L";#N/A,#N/A,TRUE,"EBIT MMO - Total";#N/A,#N/A,TRUE,"MMO NE, CEE, ASIA, CAR";#N/A,#N/A,TRUE,"MMO LAT, MEA, AFR";#N/A,#N/A,TRUE,"NP growth";#N/A,#N/A,TRUE,"ER impact"}</definedName>
    <definedName name="NP_2" localSheetId="0" hidden="1">{#N/A,#N/A,TRUE,"Old - New P&amp;L";#N/A,#N/A,TRUE,"EBIT MMO - Total";#N/A,#N/A,TRUE,"MMO NE, CEE, ASIA, CAR";#N/A,#N/A,TRUE,"MMO LAT, MEA, AFR";#N/A,#N/A,TRUE,"NP growth";#N/A,#N/A,TRUE,"ER impact"}</definedName>
    <definedName name="NP_2" hidden="1">{#N/A,#N/A,TRUE,"Old - New P&amp;L";#N/A,#N/A,TRUE,"EBIT MMO - Total";#N/A,#N/A,TRUE,"MMO NE, CEE, ASIA, CAR";#N/A,#N/A,TRUE,"MMO LAT, MEA, AFR";#N/A,#N/A,TRUE,"NP growth";#N/A,#N/A,TRUE,"ER impact"}</definedName>
    <definedName name="NRI_EIA">#REF!</definedName>
    <definedName name="NSA_CBII" localSheetId="2" hidden="1">{#N/A,#N/A,TRUE,"Old - New P&amp;L";#N/A,#N/A,TRUE,"EBIT MMO - Total";#N/A,#N/A,TRUE,"MMO NE, CEE, ASIA, CAR";#N/A,#N/A,TRUE,"MMO LAT, MEA, AFR";#N/A,#N/A,TRUE,"NP growth";#N/A,#N/A,TRUE,"ER impact"}</definedName>
    <definedName name="NSA_CBII" localSheetId="4" hidden="1">{#N/A,#N/A,TRUE,"Old - New P&amp;L";#N/A,#N/A,TRUE,"EBIT MMO - Total";#N/A,#N/A,TRUE,"MMO NE, CEE, ASIA, CAR";#N/A,#N/A,TRUE,"MMO LAT, MEA, AFR";#N/A,#N/A,TRUE,"NP growth";#N/A,#N/A,TRUE,"ER impact"}</definedName>
    <definedName name="NSA_CBII" localSheetId="3" hidden="1">{#N/A,#N/A,TRUE,"Old - New P&amp;L";#N/A,#N/A,TRUE,"EBIT MMO - Total";#N/A,#N/A,TRUE,"MMO NE, CEE, ASIA, CAR";#N/A,#N/A,TRUE,"MMO LAT, MEA, AFR";#N/A,#N/A,TRUE,"NP growth";#N/A,#N/A,TRUE,"ER impact"}</definedName>
    <definedName name="NSA_CBII" localSheetId="1" hidden="1">{#N/A,#N/A,TRUE,"Old - New P&amp;L";#N/A,#N/A,TRUE,"EBIT MMO - Total";#N/A,#N/A,TRUE,"MMO NE, CEE, ASIA, CAR";#N/A,#N/A,TRUE,"MMO LAT, MEA, AFR";#N/A,#N/A,TRUE,"NP growth";#N/A,#N/A,TRUE,"ER impact"}</definedName>
    <definedName name="NSA_CBII" localSheetId="0" hidden="1">{#N/A,#N/A,TRUE,"Old - New P&amp;L";#N/A,#N/A,TRUE,"EBIT MMO - Total";#N/A,#N/A,TRUE,"MMO NE, CEE, ASIA, CAR";#N/A,#N/A,TRUE,"MMO LAT, MEA, AFR";#N/A,#N/A,TRUE,"NP growth";#N/A,#N/A,TRUE,"ER impact"}</definedName>
    <definedName name="NSA_CBII" hidden="1">{#N/A,#N/A,TRUE,"Old - New P&amp;L";#N/A,#N/A,TRUE,"EBIT MMO - Total";#N/A,#N/A,TRUE,"MMO NE, CEE, ASIA, CAR";#N/A,#N/A,TRUE,"MMO LAT, MEA, AFR";#N/A,#N/A,TRUE,"NP growth";#N/A,#N/A,TRUE,"ER impact"}</definedName>
    <definedName name="nuovo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uovo" localSheetId="4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uovo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uovo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uovo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uov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V_Flash" localSheetId="2" hidden="1">{#N/A,#N/A,TRUE,"Old - New P&amp;L";#N/A,#N/A,TRUE,"EBIT MMO - Total";#N/A,#N/A,TRUE,"MMO NE, CEE, ASIA, CAR";#N/A,#N/A,TRUE,"MMO LAT, MEA, AFR";#N/A,#N/A,TRUE,"NP growth";#N/A,#N/A,TRUE,"ER impact"}</definedName>
    <definedName name="NV_Flash" localSheetId="4" hidden="1">{#N/A,#N/A,TRUE,"Old - New P&amp;L";#N/A,#N/A,TRUE,"EBIT MMO - Total";#N/A,#N/A,TRUE,"MMO NE, CEE, ASIA, CAR";#N/A,#N/A,TRUE,"MMO LAT, MEA, AFR";#N/A,#N/A,TRUE,"NP growth";#N/A,#N/A,TRUE,"ER impact"}</definedName>
    <definedName name="NV_Flash" localSheetId="3" hidden="1">{#N/A,#N/A,TRUE,"Old - New P&amp;L";#N/A,#N/A,TRUE,"EBIT MMO - Total";#N/A,#N/A,TRUE,"MMO NE, CEE, ASIA, CAR";#N/A,#N/A,TRUE,"MMO LAT, MEA, AFR";#N/A,#N/A,TRUE,"NP growth";#N/A,#N/A,TRUE,"ER impact"}</definedName>
    <definedName name="NV_Flash" localSheetId="1" hidden="1">{#N/A,#N/A,TRUE,"Old - New P&amp;L";#N/A,#N/A,TRUE,"EBIT MMO - Total";#N/A,#N/A,TRUE,"MMO NE, CEE, ASIA, CAR";#N/A,#N/A,TRUE,"MMO LAT, MEA, AFR";#N/A,#N/A,TRUE,"NP growth";#N/A,#N/A,TRUE,"ER impact"}</definedName>
    <definedName name="NV_Flash" localSheetId="0" hidden="1">{#N/A,#N/A,TRUE,"Old - New P&amp;L";#N/A,#N/A,TRUE,"EBIT MMO - Total";#N/A,#N/A,TRUE,"MMO NE, CEE, ASIA, CAR";#N/A,#N/A,TRUE,"MMO LAT, MEA, AFR";#N/A,#N/A,TRUE,"NP growth";#N/A,#N/A,TRUE,"ER impact"}</definedName>
    <definedName name="NV_Flash" hidden="1">{#N/A,#N/A,TRUE,"Old - New P&amp;L";#N/A,#N/A,TRUE,"EBIT MMO - Total";#N/A,#N/A,TRUE,"MMO NE, CEE, ASIA, CAR";#N/A,#N/A,TRUE,"MMO LAT, MEA, AFR";#N/A,#N/A,TRUE,"NP growth";#N/A,#N/A,TRUE,"ER impact"}</definedName>
    <definedName name="NV_Flash_2" localSheetId="2" hidden="1">{#N/A,#N/A,TRUE,"Old - New P&amp;L";#N/A,#N/A,TRUE,"EBIT MMO - Total";#N/A,#N/A,TRUE,"MMO NE, CEE, ASIA, CAR";#N/A,#N/A,TRUE,"MMO LAT, MEA, AFR";#N/A,#N/A,TRUE,"NP growth";#N/A,#N/A,TRUE,"ER impact"}</definedName>
    <definedName name="NV_Flash_2" localSheetId="4" hidden="1">{#N/A,#N/A,TRUE,"Old - New P&amp;L";#N/A,#N/A,TRUE,"EBIT MMO - Total";#N/A,#N/A,TRUE,"MMO NE, CEE, ASIA, CAR";#N/A,#N/A,TRUE,"MMO LAT, MEA, AFR";#N/A,#N/A,TRUE,"NP growth";#N/A,#N/A,TRUE,"ER impact"}</definedName>
    <definedName name="NV_Flash_2" localSheetId="3" hidden="1">{#N/A,#N/A,TRUE,"Old - New P&amp;L";#N/A,#N/A,TRUE,"EBIT MMO - Total";#N/A,#N/A,TRUE,"MMO NE, CEE, ASIA, CAR";#N/A,#N/A,TRUE,"MMO LAT, MEA, AFR";#N/A,#N/A,TRUE,"NP growth";#N/A,#N/A,TRUE,"ER impact"}</definedName>
    <definedName name="NV_Flash_2" localSheetId="1" hidden="1">{#N/A,#N/A,TRUE,"Old - New P&amp;L";#N/A,#N/A,TRUE,"EBIT MMO - Total";#N/A,#N/A,TRUE,"MMO NE, CEE, ASIA, CAR";#N/A,#N/A,TRUE,"MMO LAT, MEA, AFR";#N/A,#N/A,TRUE,"NP growth";#N/A,#N/A,TRUE,"ER impact"}</definedName>
    <definedName name="NV_Flash_2" localSheetId="0" hidden="1">{#N/A,#N/A,TRUE,"Old - New P&amp;L";#N/A,#N/A,TRUE,"EBIT MMO - Total";#N/A,#N/A,TRUE,"MMO NE, CEE, ASIA, CAR";#N/A,#N/A,TRUE,"MMO LAT, MEA, AFR";#N/A,#N/A,TRUE,"NP growth";#N/A,#N/A,TRUE,"ER impact"}</definedName>
    <definedName name="NV_Flash_2" hidden="1">{#N/A,#N/A,TRUE,"Old - New P&amp;L";#N/A,#N/A,TRUE,"EBIT MMO - Total";#N/A,#N/A,TRUE,"MMO NE, CEE, ASIA, CAR";#N/A,#N/A,TRUE,"MMO LAT, MEA, AFR";#N/A,#N/A,TRUE,"NP growth";#N/A,#N/A,TRUE,"ER impact"}</definedName>
    <definedName name="nvbfg" localSheetId="2" hidden="1">{"NOPCAPEVA",#N/A,FALSE,"Nopat";"FCFCSTAR",#N/A,FALSE,"FCFVAL";"EVAVL",#N/A,FALSE,"EVAVAL";"LEASE",#N/A,FALSE,"OpLease"}</definedName>
    <definedName name="nvbfg" localSheetId="4" hidden="1">{"NOPCAPEVA",#N/A,FALSE,"Nopat";"FCFCSTAR",#N/A,FALSE,"FCFVAL";"EVAVL",#N/A,FALSE,"EVAVAL";"LEASE",#N/A,FALSE,"OpLease"}</definedName>
    <definedName name="nvbfg" localSheetId="3" hidden="1">{"NOPCAPEVA",#N/A,FALSE,"Nopat";"FCFCSTAR",#N/A,FALSE,"FCFVAL";"EVAVL",#N/A,FALSE,"EVAVAL";"LEASE",#N/A,FALSE,"OpLease"}</definedName>
    <definedName name="nvbfg" localSheetId="1" hidden="1">{"NOPCAPEVA",#N/A,FALSE,"Nopat";"FCFCSTAR",#N/A,FALSE,"FCFVAL";"EVAVL",#N/A,FALSE,"EVAVAL";"LEASE",#N/A,FALSE,"OpLease"}</definedName>
    <definedName name="nvbfg" localSheetId="0" hidden="1">{"NOPCAPEVA",#N/A,FALSE,"Nopat";"FCFCSTAR",#N/A,FALSE,"FCFVAL";"EVAVL",#N/A,FALSE,"EVAVAL";"LEASE",#N/A,FALSE,"OpLease"}</definedName>
    <definedName name="nvbfg" hidden="1">{"NOPCAPEVA",#N/A,FALSE,"Nopat";"FCFCSTAR",#N/A,FALSE,"FCFVAL";"EVAVL",#N/A,FALSE,"EVAVAL";"LEASE",#N/A,FALSE,"OpLease"}</definedName>
    <definedName name="nvxc" localSheetId="2" hidden="1">{"NOPCAPEVA",#N/A,FALSE,"Nopat";"FCFCSTAR",#N/A,FALSE,"FCFVAL";"EVAVL",#N/A,FALSE,"EVAVAL";"LEASE",#N/A,FALSE,"OpLease"}</definedName>
    <definedName name="nvxc" localSheetId="4" hidden="1">{"NOPCAPEVA",#N/A,FALSE,"Nopat";"FCFCSTAR",#N/A,FALSE,"FCFVAL";"EVAVL",#N/A,FALSE,"EVAVAL";"LEASE",#N/A,FALSE,"OpLease"}</definedName>
    <definedName name="nvxc" localSheetId="3" hidden="1">{"NOPCAPEVA",#N/A,FALSE,"Nopat";"FCFCSTAR",#N/A,FALSE,"FCFVAL";"EVAVL",#N/A,FALSE,"EVAVAL";"LEASE",#N/A,FALSE,"OpLease"}</definedName>
    <definedName name="nvxc" localSheetId="1" hidden="1">{"NOPCAPEVA",#N/A,FALSE,"Nopat";"FCFCSTAR",#N/A,FALSE,"FCFVAL";"EVAVL",#N/A,FALSE,"EVAVAL";"LEASE",#N/A,FALSE,"OpLease"}</definedName>
    <definedName name="nvxc" localSheetId="0" hidden="1">{"NOPCAPEVA",#N/A,FALSE,"Nopat";"FCFCSTAR",#N/A,FALSE,"FCFVAL";"EVAVL",#N/A,FALSE,"EVAVAL";"LEASE",#N/A,FALSE,"OpLease"}</definedName>
    <definedName name="nvxc" hidden="1">{"NOPCAPEVA",#N/A,FALSE,"Nopat";"FCFCSTAR",#N/A,FALSE,"FCFVAL";"EVAVL",#N/A,FALSE,"EVAVAL";"LEASE",#N/A,FALSE,"OpLease"}</definedName>
    <definedName name="o" localSheetId="2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o" localSheetId="4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o" localSheetId="3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o" localSheetId="1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o" localSheetId="0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o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ok">#REF!</definedName>
    <definedName name="ooooo" localSheetId="2" hidden="1">{#N/A,#N/A,FALSE,"Calc";#N/A,#N/A,FALSE,"Sensitivity";#N/A,#N/A,FALSE,"LT Earn.Dil.";#N/A,#N/A,FALSE,"Dil. AVP"}</definedName>
    <definedName name="ooooo" localSheetId="4" hidden="1">{#N/A,#N/A,FALSE,"Calc";#N/A,#N/A,FALSE,"Sensitivity";#N/A,#N/A,FALSE,"LT Earn.Dil.";#N/A,#N/A,FALSE,"Dil. AVP"}</definedName>
    <definedName name="ooooo" localSheetId="3" hidden="1">{#N/A,#N/A,FALSE,"Calc";#N/A,#N/A,FALSE,"Sensitivity";#N/A,#N/A,FALSE,"LT Earn.Dil.";#N/A,#N/A,FALSE,"Dil. AVP"}</definedName>
    <definedName name="ooooo" localSheetId="1" hidden="1">{#N/A,#N/A,FALSE,"Calc";#N/A,#N/A,FALSE,"Sensitivity";#N/A,#N/A,FALSE,"LT Earn.Dil.";#N/A,#N/A,FALSE,"Dil. AVP"}</definedName>
    <definedName name="ooooo" localSheetId="0" hidden="1">{#N/A,#N/A,FALSE,"Calc";#N/A,#N/A,FALSE,"Sensitivity";#N/A,#N/A,FALSE,"LT Earn.Dil.";#N/A,#N/A,FALSE,"Dil. AVP"}</definedName>
    <definedName name="ooooo" hidden="1">{#N/A,#N/A,FALSE,"Calc";#N/A,#N/A,FALSE,"Sensitivity";#N/A,#N/A,FALSE,"LT Earn.Dil.";#N/A,#N/A,FALSE,"Dil. AVP"}</definedName>
    <definedName name="OP" localSheetId="2" hidden="1">{#N/A,#N/A,FALSE,"Operations";#N/A,#N/A,FALSE,"Financials"}</definedName>
    <definedName name="OP" localSheetId="4" hidden="1">{#N/A,#N/A,FALSE,"Operations";#N/A,#N/A,FALSE,"Financials"}</definedName>
    <definedName name="OP" localSheetId="3" hidden="1">{#N/A,#N/A,FALSE,"Operations";#N/A,#N/A,FALSE,"Financials"}</definedName>
    <definedName name="OP" localSheetId="1" hidden="1">{#N/A,#N/A,FALSE,"Operations";#N/A,#N/A,FALSE,"Financials"}</definedName>
    <definedName name="OP" localSheetId="0" hidden="1">{#N/A,#N/A,FALSE,"Operations";#N/A,#N/A,FALSE,"Financials"}</definedName>
    <definedName name="OP" hidden="1">{#N/A,#N/A,FALSE,"Operations";#N/A,#N/A,FALSE,"Financials"}</definedName>
    <definedName name="OpCo">#REF!</definedName>
    <definedName name="OpCo_sheet" localSheetId="2" hidden="1">{#N/A,#N/A,TRUE,"Old - New P&amp;L";#N/A,#N/A,TRUE,"EBIT MMO - Total";#N/A,#N/A,TRUE,"MMO NE, CEE, ASIA, CAR";#N/A,#N/A,TRUE,"MMO LAT, MEA, AFR";#N/A,#N/A,TRUE,"NP growth";#N/A,#N/A,TRUE,"ER impact"}</definedName>
    <definedName name="OpCo_sheet" localSheetId="4" hidden="1">{#N/A,#N/A,TRUE,"Old - New P&amp;L";#N/A,#N/A,TRUE,"EBIT MMO - Total";#N/A,#N/A,TRUE,"MMO NE, CEE, ASIA, CAR";#N/A,#N/A,TRUE,"MMO LAT, MEA, AFR";#N/A,#N/A,TRUE,"NP growth";#N/A,#N/A,TRUE,"ER impact"}</definedName>
    <definedName name="OpCo_sheet" localSheetId="3" hidden="1">{#N/A,#N/A,TRUE,"Old - New P&amp;L";#N/A,#N/A,TRUE,"EBIT MMO - Total";#N/A,#N/A,TRUE,"MMO NE, CEE, ASIA, CAR";#N/A,#N/A,TRUE,"MMO LAT, MEA, AFR";#N/A,#N/A,TRUE,"NP growth";#N/A,#N/A,TRUE,"ER impact"}</definedName>
    <definedName name="OpCo_sheet" localSheetId="1" hidden="1">{#N/A,#N/A,TRUE,"Old - New P&amp;L";#N/A,#N/A,TRUE,"EBIT MMO - Total";#N/A,#N/A,TRUE,"MMO NE, CEE, ASIA, CAR";#N/A,#N/A,TRUE,"MMO LAT, MEA, AFR";#N/A,#N/A,TRUE,"NP growth";#N/A,#N/A,TRUE,"ER impact"}</definedName>
    <definedName name="OpCo_sheet" localSheetId="0" hidden="1">{#N/A,#N/A,TRUE,"Old - New P&amp;L";#N/A,#N/A,TRUE,"EBIT MMO - Total";#N/A,#N/A,TRUE,"MMO NE, CEE, ASIA, CAR";#N/A,#N/A,TRUE,"MMO LAT, MEA, AFR";#N/A,#N/A,TRUE,"NP growth";#N/A,#N/A,TRUE,"ER impact"}</definedName>
    <definedName name="OpCo_sheet" hidden="1">{#N/A,#N/A,TRUE,"Old - New P&amp;L";#N/A,#N/A,TRUE,"EBIT MMO - Total";#N/A,#N/A,TRUE,"MMO NE, CEE, ASIA, CAR";#N/A,#N/A,TRUE,"MMO LAT, MEA, AFR";#N/A,#N/A,TRUE,"NP growth";#N/A,#N/A,TRUE,"ER impact"}</definedName>
    <definedName name="OPENPRICE" hidden="1">"OPENPRICE"</definedName>
    <definedName name="OPER_INC" hidden="1">"OPER_INC"</definedName>
    <definedName name="OTHER_ASSETS" hidden="1">"OTHER_ASSETS"</definedName>
    <definedName name="OTHER_CURRENT_ASSETS" hidden="1">"OTHER_CURRENT_ASSETS"</definedName>
    <definedName name="OTHER_CURRENT_LIAB" hidden="1">"OTHER_CURRENT_LIAB"</definedName>
    <definedName name="OTHER_EARNING" hidden="1">"OTHER_EARNING"</definedName>
    <definedName name="OTHER_EQUITY" hidden="1">"OTHER_EQUITY"</definedName>
    <definedName name="OTHER_INVESTING" hidden="1">"OTHER_INVESTING"</definedName>
    <definedName name="OTHER_LIAB" hidden="1">"OTHER_LIAB"</definedName>
    <definedName name="OTHER_LONG_TERM" hidden="1">"OTHER_LONG_TERM"</definedName>
    <definedName name="OTHER_NET" hidden="1">"OTHER_NET"</definedName>
    <definedName name="OTHER_OPER" hidden="1">"OTHER_OPER"</definedName>
    <definedName name="OTHER_RECEIV" hidden="1">"OTHER_RECEIV"</definedName>
    <definedName name="OTHER_REVENUE" hidden="1">"OTHER_REVENUE"</definedName>
    <definedName name="p" localSheetId="2" hidden="1">{"uno",#N/A,FALSE,"Dist total";"COMENTARIO",#N/A,FALSE,"Ficha CODICE"}</definedName>
    <definedName name="p" localSheetId="4" hidden="1">{"uno",#N/A,FALSE,"Dist total";"COMENTARIO",#N/A,FALSE,"Ficha CODICE"}</definedName>
    <definedName name="p" localSheetId="3" hidden="1">{"uno",#N/A,FALSE,"Dist total";"COMENTARIO",#N/A,FALSE,"Ficha CODICE"}</definedName>
    <definedName name="p" localSheetId="1" hidden="1">{"uno",#N/A,FALSE,"Dist total";"COMENTARIO",#N/A,FALSE,"Ficha CODICE"}</definedName>
    <definedName name="p" localSheetId="0" hidden="1">{"uno",#N/A,FALSE,"Dist total";"COMENTARIO",#N/A,FALSE,"Ficha CODICE"}</definedName>
    <definedName name="p" hidden="1">{"uno",#N/A,FALSE,"Dist total";"COMENTARIO",#N/A,FALSE,"Ficha CODICE"}</definedName>
    <definedName name="PAY_ACCRUED" hidden="1">"PAY_ACCRUED"</definedName>
    <definedName name="PERIODDATE" hidden="1">"PERIODDATE"</definedName>
    <definedName name="Pers_Cost_M">#REF!</definedName>
    <definedName name="pippo" hidden="1">#REF!</definedName>
    <definedName name="piu" localSheetId="2" hidden="1">{"AnnInc",#N/A,TRUE,"Inc";"QtrInc1",#N/A,TRUE,"Inc";"Balance",#N/A,TRUE,"Bal";"Cflow",#N/A,TRUE,"Cash"}</definedName>
    <definedName name="piu" localSheetId="4" hidden="1">{"AnnInc",#N/A,TRUE,"Inc";"QtrInc1",#N/A,TRUE,"Inc";"Balance",#N/A,TRUE,"Bal";"Cflow",#N/A,TRUE,"Cash"}</definedName>
    <definedName name="piu" localSheetId="3" hidden="1">{"AnnInc",#N/A,TRUE,"Inc";"QtrInc1",#N/A,TRUE,"Inc";"Balance",#N/A,TRUE,"Bal";"Cflow",#N/A,TRUE,"Cash"}</definedName>
    <definedName name="piu" localSheetId="1" hidden="1">{"AnnInc",#N/A,TRUE,"Inc";"QtrInc1",#N/A,TRUE,"Inc";"Balance",#N/A,TRUE,"Bal";"Cflow",#N/A,TRUE,"Cash"}</definedName>
    <definedName name="piu" localSheetId="0" hidden="1">{"AnnInc",#N/A,TRUE,"Inc";"QtrInc1",#N/A,TRUE,"Inc";"Balance",#N/A,TRUE,"Bal";"Cflow",#N/A,TRUE,"Cash"}</definedName>
    <definedName name="piu" hidden="1">{"AnnInc",#N/A,TRUE,"Inc";"QtrInc1",#N/A,TRUE,"Inc";"Balance",#N/A,TRUE,"Bal";"Cflow",#N/A,TRUE,"Cash"}</definedName>
    <definedName name="pli" localSheetId="2" hidden="1">{"NOPCAPEVA",#N/A,FALSE,"Nopat";"FCFCSTAR",#N/A,FALSE,"FCFVAL";"EVAVL",#N/A,FALSE,"EVAVAL";"LEASE",#N/A,FALSE,"OpLease"}</definedName>
    <definedName name="pli" localSheetId="4" hidden="1">{"NOPCAPEVA",#N/A,FALSE,"Nopat";"FCFCSTAR",#N/A,FALSE,"FCFVAL";"EVAVL",#N/A,FALSE,"EVAVAL";"LEASE",#N/A,FALSE,"OpLease"}</definedName>
    <definedName name="pli" localSheetId="3" hidden="1">{"NOPCAPEVA",#N/A,FALSE,"Nopat";"FCFCSTAR",#N/A,FALSE,"FCFVAL";"EVAVL",#N/A,FALSE,"EVAVAL";"LEASE",#N/A,FALSE,"OpLease"}</definedName>
    <definedName name="pli" localSheetId="1" hidden="1">{"NOPCAPEVA",#N/A,FALSE,"Nopat";"FCFCSTAR",#N/A,FALSE,"FCFVAL";"EVAVL",#N/A,FALSE,"EVAVAL";"LEASE",#N/A,FALSE,"OpLease"}</definedName>
    <definedName name="pli" localSheetId="0" hidden="1">{"NOPCAPEVA",#N/A,FALSE,"Nopat";"FCFCSTAR",#N/A,FALSE,"FCFVAL";"EVAVL",#N/A,FALSE,"EVAVAL";"LEASE",#N/A,FALSE,"OpLease"}</definedName>
    <definedName name="pli" hidden="1">{"NOPCAPEVA",#N/A,FALSE,"Nopat";"FCFCSTAR",#N/A,FALSE,"FCFVAL";"EVAVL",#N/A,FALSE,"EVAVAL";"LEASE",#N/A,FALSE,"OpLease"}</definedName>
    <definedName name="pm" localSheetId="2" hidden="1">{"AnnInc",#N/A,TRUE,"Inc";"QtrInc1",#N/A,TRUE,"Inc";"Balance",#N/A,TRUE,"Bal";"Cflow",#N/A,TRUE,"Cash"}</definedName>
    <definedName name="pm" localSheetId="4" hidden="1">{"AnnInc",#N/A,TRUE,"Inc";"QtrInc1",#N/A,TRUE,"Inc";"Balance",#N/A,TRUE,"Bal";"Cflow",#N/A,TRUE,"Cash"}</definedName>
    <definedName name="pm" localSheetId="3" hidden="1">{"AnnInc",#N/A,TRUE,"Inc";"QtrInc1",#N/A,TRUE,"Inc";"Balance",#N/A,TRUE,"Bal";"Cflow",#N/A,TRUE,"Cash"}</definedName>
    <definedName name="pm" localSheetId="1" hidden="1">{"AnnInc",#N/A,TRUE,"Inc";"QtrInc1",#N/A,TRUE,"Inc";"Balance",#N/A,TRUE,"Bal";"Cflow",#N/A,TRUE,"Cash"}</definedName>
    <definedName name="pm" localSheetId="0" hidden="1">{"AnnInc",#N/A,TRUE,"Inc";"QtrInc1",#N/A,TRUE,"Inc";"Balance",#N/A,TRUE,"Bal";"Cflow",#N/A,TRUE,"Cash"}</definedName>
    <definedName name="pm" hidden="1">{"AnnInc",#N/A,TRUE,"Inc";"QtrInc1",#N/A,TRUE,"Inc";"Balance",#N/A,TRUE,"Bal";"Cflow",#N/A,TRUE,"Cash"}</definedName>
    <definedName name="PO_OSTATNIM">#REF!</definedName>
    <definedName name="powierzchnie" localSheetId="2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powierzchnie" localSheetId="4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powierzchnie" localSheetId="3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powierzchnie" localSheetId="1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powierzchnie" localSheetId="0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powierzchnie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pp" localSheetId="2" hidden="1">{"ANAR",#N/A,FALSE,"Dist total";"MARGEN",#N/A,FALSE,"Dist total";"COMENTARIO",#N/A,FALSE,"Ficha CODICE";"CONSEJO",#N/A,FALSE,"Dist p0";"uno",#N/A,FALSE,"Dist total"}</definedName>
    <definedName name="pp" localSheetId="4" hidden="1">{"ANAR",#N/A,FALSE,"Dist total";"MARGEN",#N/A,FALSE,"Dist total";"COMENTARIO",#N/A,FALSE,"Ficha CODICE";"CONSEJO",#N/A,FALSE,"Dist p0";"uno",#N/A,FALSE,"Dist total"}</definedName>
    <definedName name="pp" localSheetId="3" hidden="1">{"ANAR",#N/A,FALSE,"Dist total";"MARGEN",#N/A,FALSE,"Dist total";"COMENTARIO",#N/A,FALSE,"Ficha CODICE";"CONSEJO",#N/A,FALSE,"Dist p0";"uno",#N/A,FALSE,"Dist total"}</definedName>
    <definedName name="pp" localSheetId="1" hidden="1">{"ANAR",#N/A,FALSE,"Dist total";"MARGEN",#N/A,FALSE,"Dist total";"COMENTARIO",#N/A,FALSE,"Ficha CODICE";"CONSEJO",#N/A,FALSE,"Dist p0";"uno",#N/A,FALSE,"Dist total"}</definedName>
    <definedName name="pp" localSheetId="0" hidden="1">{"ANAR",#N/A,FALSE,"Dist total";"MARGEN",#N/A,FALSE,"Dist total";"COMENTARIO",#N/A,FALSE,"Ficha CODICE";"CONSEJO",#N/A,FALSE,"Dist p0";"uno",#N/A,FALSE,"Dist total"}</definedName>
    <definedName name="pp" hidden="1">{"ANAR",#N/A,FALSE,"Dist total";"MARGEN",#N/A,FALSE,"Dist total";"COMENTARIO",#N/A,FALSE,"Ficha CODICE";"CONSEJO",#N/A,FALSE,"Dist p0";"uno",#N/A,FALSE,"Dist total"}</definedName>
    <definedName name="ppp" localSheetId="2" hidden="1">{"uno",#N/A,FALSE,"Dist total";"COMENTARIO",#N/A,FALSE,"Ficha CODICE"}</definedName>
    <definedName name="ppp" localSheetId="4" hidden="1">{"uno",#N/A,FALSE,"Dist total";"COMENTARIO",#N/A,FALSE,"Ficha CODICE"}</definedName>
    <definedName name="ppp" localSheetId="3" hidden="1">{"uno",#N/A,FALSE,"Dist total";"COMENTARIO",#N/A,FALSE,"Ficha CODICE"}</definedName>
    <definedName name="ppp" localSheetId="1" hidden="1">{"uno",#N/A,FALSE,"Dist total";"COMENTARIO",#N/A,FALSE,"Ficha CODICE"}</definedName>
    <definedName name="ppp" localSheetId="0" hidden="1">{"uno",#N/A,FALSE,"Dist total";"COMENTARIO",#N/A,FALSE,"Ficha CODICE"}</definedName>
    <definedName name="ppp" hidden="1">{"uno",#N/A,FALSE,"Dist total";"COMENTARIO",#N/A,FALSE,"Ficha CODICE"}</definedName>
    <definedName name="pppp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pppp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pppp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pppp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pppp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pppp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PREF_DIVID" hidden="1">"PREF_DIVID"</definedName>
    <definedName name="PREF_STOCK" hidden="1">"PREF_STOCK"</definedName>
    <definedName name="PREPAID_EXPEN" hidden="1">"PREPAID_EXPEN"</definedName>
    <definedName name="Pres" localSheetId="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localSheetId="4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localSheetId="3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entation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entation" localSheetId="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entation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entation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entation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entati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TAX_INC" hidden="1">"PRETAX_INC"</definedName>
    <definedName name="PRETAX_INC_10K" hidden="1">"PRETAX_INC_10K"</definedName>
    <definedName name="PRETAX_INC_10Q" hidden="1">"PRETAX_INC_10Q"</definedName>
    <definedName name="PRETAX_INC_10Q1" hidden="1">"PRETAX_INC_10Q1"</definedName>
    <definedName name="PRICE_OVER_EPS_EST" hidden="1">"PRICE_OVER_EPS_EST"</definedName>
    <definedName name="PRICE_OVER_EPS_EST_1" hidden="1">"PRICE_OVER_EPS_EST_1"</definedName>
    <definedName name="PRICE_OVER_LTM_EPS" hidden="1">"PRICE_OVER_LTM_EPS"</definedName>
    <definedName name="PRINT_MAP">#REF!</definedName>
    <definedName name="print4" localSheetId="2" hidden="1">{#N/A,#N/A,FALSE,"Operations";#N/A,#N/A,FALSE,"Financials"}</definedName>
    <definedName name="print4" localSheetId="4" hidden="1">{#N/A,#N/A,FALSE,"Operations";#N/A,#N/A,FALSE,"Financials"}</definedName>
    <definedName name="print4" localSheetId="3" hidden="1">{#N/A,#N/A,FALSE,"Operations";#N/A,#N/A,FALSE,"Financials"}</definedName>
    <definedName name="print4" localSheetId="1" hidden="1">{#N/A,#N/A,FALSE,"Operations";#N/A,#N/A,FALSE,"Financials"}</definedName>
    <definedName name="print4" localSheetId="0" hidden="1">{#N/A,#N/A,FALSE,"Operations";#N/A,#N/A,FALSE,"Financials"}</definedName>
    <definedName name="print4" hidden="1">{#N/A,#N/A,FALSE,"Operations";#N/A,#N/A,FALSE,"Financials"}</definedName>
    <definedName name="prm.DlugoscRoku_1">12</definedName>
    <definedName name="prm.DlugoscRoku_10">12</definedName>
    <definedName name="prm.DlugoscRoku_11">12</definedName>
    <definedName name="prm.DlugoscRoku_12">12</definedName>
    <definedName name="prm.DlugoscRoku_13">12</definedName>
    <definedName name="prm.DlugoscRoku_14">12</definedName>
    <definedName name="prm.DlugoscRoku_16">12</definedName>
    <definedName name="prm.DlugoscRoku_2">12</definedName>
    <definedName name="prm.DlugoscRoku_3">12</definedName>
    <definedName name="prm.DlugoscRoku_4">12</definedName>
    <definedName name="prm.DlugoscRoku_5">12</definedName>
    <definedName name="prm.DlugoscRoku_6">12</definedName>
    <definedName name="prm.DlugoscRoku_7">12</definedName>
    <definedName name="prm.DlugoscRoku_8">12</definedName>
    <definedName name="prm.DlugoscRoku_9">12</definedName>
    <definedName name="prm.nazwa_1">"Z przeksięgowaniami końca roku"</definedName>
    <definedName name="prm.nazwa_10">"Z przeksięgowaniami końca roku"</definedName>
    <definedName name="prm.nazwa_11">"Z przeksięgowaniami końca roku"</definedName>
    <definedName name="prm.nazwa_12">"Z przeksięgowaniami końca roku"</definedName>
    <definedName name="prm.nazwa_13">"Z przeksięgowaniami końca roku"</definedName>
    <definedName name="prm.nazwa_14">"Z przeksięgowaniami końca roku"</definedName>
    <definedName name="prm.nazwa_16">"Z przeksięgowaniami końca roku"</definedName>
    <definedName name="prm.nazwa_2">"Z przeksięgowaniami końca roku"</definedName>
    <definedName name="prm.nazwa_3">"Z przeksięgowaniami końca roku"</definedName>
    <definedName name="prm.nazwa_4">"Z przeksięgowaniami końca roku"</definedName>
    <definedName name="prm.nazwa_5">"Z przeksięgowaniami końca roku"</definedName>
    <definedName name="prm.nazwa_6">"Z przeksięgowaniami końca roku"</definedName>
    <definedName name="prm.nazwa_7">"Z przeksięgowaniami końca roku"</definedName>
    <definedName name="prm.nazwa_8">"Z przeksięgowaniami końca roku"</definedName>
    <definedName name="prm.nazwa_9">"Z przeksięgowaniami końca roku"</definedName>
    <definedName name="prm.NumerOkresu_1">0</definedName>
    <definedName name="prm.NumerOkresu_10">0</definedName>
    <definedName name="prm.NumerOkresu_11">0</definedName>
    <definedName name="prm.NumerOkresu_12">0</definedName>
    <definedName name="prm.NumerOkresu_13">0</definedName>
    <definedName name="prm.NumerOkresu_14">0</definedName>
    <definedName name="prm.NumerOkresu_16">0</definedName>
    <definedName name="prm.NumerOkresu_2">0</definedName>
    <definedName name="prm.NumerOkresu_3">0</definedName>
    <definedName name="prm.NumerOkresu_4">0</definedName>
    <definedName name="prm.NumerOkresu_5">0</definedName>
    <definedName name="prm.NumerOkresu_6">0</definedName>
    <definedName name="prm.NumerOkresu_7">0</definedName>
    <definedName name="prm.NumerOkresu_8">0</definedName>
    <definedName name="prm.NumerOkresu_9">0</definedName>
    <definedName name="prm.NumerOkresuDo_1">4</definedName>
    <definedName name="prm.NumerOkresuDo_10">4</definedName>
    <definedName name="prm.NumerOkresuDo_11">4</definedName>
    <definedName name="prm.NumerOkresuDo_12">4</definedName>
    <definedName name="prm.NumerOkresuDo_13">4</definedName>
    <definedName name="prm.NumerOkresuDo_14">4</definedName>
    <definedName name="prm.NumerOkresuDo_16">4</definedName>
    <definedName name="prm.NumerOkresuDo_2">4</definedName>
    <definedName name="prm.NumerOkresuDo_3">4</definedName>
    <definedName name="prm.NumerOkresuDo_4">4</definedName>
    <definedName name="prm.NumerOkresuDo_5">4</definedName>
    <definedName name="prm.NumerOkresuDo_6">4</definedName>
    <definedName name="prm.NumerOkresuDo_7">4</definedName>
    <definedName name="prm.NumerOkresuDo_8">4</definedName>
    <definedName name="prm.NumerOkresuDo_9">4</definedName>
    <definedName name="prm.ObszarDrukowania_1">"NIE"</definedName>
    <definedName name="prm.ObszarDrukowania_10">"NIE"</definedName>
    <definedName name="prm.ObszarDrukowania_11">"NIE"</definedName>
    <definedName name="prm.ObszarDrukowania_12">"NIE"</definedName>
    <definedName name="prm.ObszarDrukowania_13">"NIE"</definedName>
    <definedName name="prm.ObszarDrukowania_14">"NIE"</definedName>
    <definedName name="prm.ObszarDrukowania_16">"NIE"</definedName>
    <definedName name="prm.ObszarDrukowania_2">"NIE"</definedName>
    <definedName name="prm.ObszarDrukowania_3">"NIE"</definedName>
    <definedName name="prm.ObszarDrukowania_4">"NIE"</definedName>
    <definedName name="prm.ObszarDrukowania_5">"NIE"</definedName>
    <definedName name="prm.ObszarDrukowania_6">"NIE"</definedName>
    <definedName name="prm.ObszarDrukowania_7">"NIE"</definedName>
    <definedName name="prm.ObszarDrukowania_8">"NIE"</definedName>
    <definedName name="prm.ObszarDrukowania_9">"NIE"</definedName>
    <definedName name="prm.Okres_1">"Bilans Otw/Pocz. roku"</definedName>
    <definedName name="prm.Okres_10">"Bilans Otw/Pocz. roku"</definedName>
    <definedName name="prm.Okres_11">"Bilans Otw/Pocz. roku"</definedName>
    <definedName name="prm.Okres_12">"Bilans Otw/Pocz. roku"</definedName>
    <definedName name="prm.Okres_13">"Bilans Otw/Pocz. roku"</definedName>
    <definedName name="prm.Okres_14">"Bilans Otw/Pocz. roku"</definedName>
    <definedName name="prm.Okres_16">"Bilans Otw/Pocz. roku"</definedName>
    <definedName name="prm.Okres_2">"Bilans Otw/Pocz. roku"</definedName>
    <definedName name="prm.Okres_3">"Bilans Otw/Pocz. roku"</definedName>
    <definedName name="prm.Okres_4">"Bilans Otw/Pocz. roku"</definedName>
    <definedName name="prm.Okres_5">"Bilans Otw/Pocz. roku"</definedName>
    <definedName name="prm.Okres_6">"Bilans Otw/Pocz. roku"</definedName>
    <definedName name="prm.Okres_7">"Bilans Otw/Pocz. roku"</definedName>
    <definedName name="prm.Okres_8">"Bilans Otw/Pocz. roku"</definedName>
    <definedName name="prm.Okres_9">"Bilans Otw/Pocz. roku"</definedName>
    <definedName name="prm.OkresDo_1">"IV-2008"</definedName>
    <definedName name="prm.OkresDo_10">"IV-2008"</definedName>
    <definedName name="prm.OkresDo_11">"IV-2008"</definedName>
    <definedName name="prm.OkresDo_12">"IV-2008"</definedName>
    <definedName name="prm.OkresDo_13">"IV-2008"</definedName>
    <definedName name="prm.OkresDo_14">"IV-2008"</definedName>
    <definedName name="prm.OkresDo_16">"IV-2008"</definedName>
    <definedName name="prm.OkresDo_2">"IV-2008"</definedName>
    <definedName name="prm.OkresDo_3">"IV-2008"</definedName>
    <definedName name="prm.OkresDo_4">"IV-2008"</definedName>
    <definedName name="prm.OkresDo_5">"IV-2008"</definedName>
    <definedName name="prm.OkresDo_6">"IV-2008"</definedName>
    <definedName name="prm.OkresDo_7">"IV-2008"</definedName>
    <definedName name="prm.OkresDo_8">"IV-2008"</definedName>
    <definedName name="prm.OkresDo_9">"IV-2008"</definedName>
    <definedName name="prm.PlusObszar_1">6</definedName>
    <definedName name="prm.PlusObszar_10">6</definedName>
    <definedName name="prm.PlusObszar_11">6</definedName>
    <definedName name="prm.PlusObszar_12">6</definedName>
    <definedName name="prm.PlusObszar_13">6</definedName>
    <definedName name="prm.PlusObszar_14">6</definedName>
    <definedName name="prm.PlusObszar_16">6</definedName>
    <definedName name="prm.PlusObszar_2">6</definedName>
    <definedName name="prm.PlusObszar_3">6</definedName>
    <definedName name="prm.PlusObszar_4">6</definedName>
    <definedName name="prm.PlusObszar_5">6</definedName>
    <definedName name="prm.PlusObszar_6">6</definedName>
    <definedName name="prm.PlusObszar_7">6</definedName>
    <definedName name="prm.PlusObszar_8">6</definedName>
    <definedName name="prm.PlusObszar_9">6</definedName>
    <definedName name="prm.PokazOkno_1">"TAK"</definedName>
    <definedName name="prm.PokazOkno_10">"TAK"</definedName>
    <definedName name="prm.PokazOkno_11">"TAK"</definedName>
    <definedName name="prm.PokazOkno_12">"TAK"</definedName>
    <definedName name="prm.PokazOkno_13">"TAK"</definedName>
    <definedName name="prm.PokazOkno_14">"TAK"</definedName>
    <definedName name="prm.PokazOkno_16">"TAK"</definedName>
    <definedName name="prm.PokazOkno_2">"TAK"</definedName>
    <definedName name="prm.PokazOkno_3">"TAK"</definedName>
    <definedName name="prm.PokazOkno_4">"TAK"</definedName>
    <definedName name="prm.PokazOkno_5">"TAK"</definedName>
    <definedName name="prm.PokazOkno_6">"TAK"</definedName>
    <definedName name="prm.PokazOkno_7">"TAK"</definedName>
    <definedName name="prm.PokazOkno_8">"TAK"</definedName>
    <definedName name="prm.PokazOkno_9">"TAK"</definedName>
    <definedName name="prm.Przeksiegowania_1">"$'P_L cost elements'.$#ODWOŁANIE$#ODWOŁANIE"</definedName>
    <definedName name="prm.Przeksiegowania_10">"$'Distribution Org'.$#ODWOŁANIE$#ODWOŁANIE"</definedName>
    <definedName name="prm.Przeksiegowania_11">"$'Objekt Manag'.$#ODWOŁANIE$#ODWOŁANIE"</definedName>
    <definedName name="prm.Przeksiegowania_12">"$Administration.$#ODWOŁANIE$#ODWOŁANIE"</definedName>
    <definedName name="prm.Przeksiegowania_13">"$'Other dept'.$#ODWOŁANIE$#ODWOŁANIE"</definedName>
    <definedName name="prm.Przeksiegowania_14">#REF!</definedName>
    <definedName name="prm.Przeksiegowania_16">"$Interests.$#ODWOŁANIE$#ODWOŁANIE"</definedName>
    <definedName name="prm.Przeksiegowania_2">"$'P_L Main reporting'.$#ODWOŁANIE$#ODWOŁANIE"</definedName>
    <definedName name="prm.Przeksiegowania_3">"$Total.$#ODWOŁANIE$#ODWOŁANIE"</definedName>
    <definedName name="prm.Przeksiegowania_4">"$Commissions.$#ODWOŁANIE$#ODWOŁANIE"</definedName>
    <definedName name="prm.Przeksiegowania_5">"$'Adsales fee'.$#ODWOŁANIE$#ODWOŁANIE"</definedName>
    <definedName name="prm.Przeksiegowania_6">"$'Producing IT'.$#ODWOŁANIE$#ODWOŁANIE"</definedName>
    <definedName name="prm.Przeksiegowania_7">"$Editorial.$#ODWOŁANIE$#ODWOŁANIE"</definedName>
    <definedName name="prm.Przeksiegowania_8">"$'Marketing Distribution'.$#ODWOŁANIE$#ODWOŁANIE"</definedName>
    <definedName name="prm.Przeksiegowania_9">"$'Advertising Org'.$#ODWOŁANIE$#ODWOŁANIE"</definedName>
    <definedName name="prm.Rok_1">"$'P_L cost elements'.$#ODWOŁANIE$#ODWOŁANIE"</definedName>
    <definedName name="prm.Rok_10">"$'Distribution Org'.$#ODWOŁANIE$#ODWOŁANIE"</definedName>
    <definedName name="prm.Rok_11">"$'Objekt Manag'.$#ODWOŁANIE$#ODWOŁANIE"</definedName>
    <definedName name="prm.Rok_12">"$Administration.$#ODWOŁANIE$#ODWOŁANIE"</definedName>
    <definedName name="prm.Rok_13">"$'Other dept'.$#ODWOŁANIE$#ODWOŁANIE"</definedName>
    <definedName name="prm.Rok_14">#REF!</definedName>
    <definedName name="prm.Rok_16">"$Interests.$#ODWOŁANIE$#ODWOŁANIE"</definedName>
    <definedName name="prm.Rok_2">"$'P_L Main reporting'.$#ODWOŁANIE$#ODWOŁANIE"</definedName>
    <definedName name="prm.Rok_3">"$Total.$#ODWOŁANIE$#ODWOŁANIE"</definedName>
    <definedName name="prm.Rok_4">"$Commissions.$#ODWOŁANIE$#ODWOŁANIE"</definedName>
    <definedName name="prm.Rok_5">"$'Adsales fee'.$#ODWOŁANIE$#ODWOŁANIE"</definedName>
    <definedName name="prm.Rok_6">"$'Producing IT'.$#ODWOŁANIE$#ODWOŁANIE"</definedName>
    <definedName name="prm.Rok_7">"$Editorial.$#ODWOŁANIE$#ODWOŁANIE"</definedName>
    <definedName name="prm.Rok_8">"$'Marketing Distribution'.$#ODWOŁANIE$#ODWOŁANIE"</definedName>
    <definedName name="prm.Rok_9">"$'Advertising Org'.$#ODWOŁANIE$#ODWOŁANIE"</definedName>
    <definedName name="prm.Rok1">#REF!</definedName>
    <definedName name="prm.Rok1_1">"$#ODWOŁANIE.$D$5"</definedName>
    <definedName name="prm.Rok1_3">#REF!</definedName>
    <definedName name="prm.ZablokujZmiany_1">"TAK"</definedName>
    <definedName name="prm.ZablokujZmiany_10">"TAK"</definedName>
    <definedName name="prm.ZablokujZmiany_11">"TAK"</definedName>
    <definedName name="prm.ZablokujZmiany_12">"TAK"</definedName>
    <definedName name="prm.ZablokujZmiany_13">"TAK"</definedName>
    <definedName name="prm.ZablokujZmiany_14">"TAK"</definedName>
    <definedName name="prm.ZablokujZmiany_16">"TAK"</definedName>
    <definedName name="prm.ZablokujZmiany_2">"TAK"</definedName>
    <definedName name="prm.ZablokujZmiany_3">"TAK"</definedName>
    <definedName name="prm.ZablokujZmiany_4">"TAK"</definedName>
    <definedName name="prm.ZablokujZmiany_5">"TAK"</definedName>
    <definedName name="prm.ZablokujZmiany_6">"TAK"</definedName>
    <definedName name="prm.ZablokujZmiany_7">"TAK"</definedName>
    <definedName name="prm.ZablokujZmiany_8">"TAK"</definedName>
    <definedName name="prm.ZablokujZmiany_9">"TAK"</definedName>
    <definedName name="prm.Zakres_1">"$'P_L cost elements'.$#ODWOŁANIE$#ODWOŁANIE"</definedName>
    <definedName name="prm.Zakres_10">"$'Distribution Org'.$#ODWOŁANIE$#ODWOŁANIE"</definedName>
    <definedName name="prm.Zakres_11">"$'Objekt Manag'.$#ODWOŁANIE$#ODWOŁANIE"</definedName>
    <definedName name="prm.Zakres_12">"$Administration.$#ODWOŁANIE$#ODWOŁANIE"</definedName>
    <definedName name="prm.Zakres_13">"$'Other dept'.$#ODWOŁANIE$#ODWOŁANIE"</definedName>
    <definedName name="prm.Zakres_14">#REF!</definedName>
    <definedName name="prm.Zakres_16">"$Interests.$#ODWOŁANIE$#ODWOŁANIE"</definedName>
    <definedName name="prm.Zakres_2">"$'P_L Main reporting'.$#ODWOŁANIE$#ODWOŁANIE"</definedName>
    <definedName name="prm.Zakres_3">"$Total.$#ODWOŁANIE$#ODWOŁANIE"</definedName>
    <definedName name="prm.Zakres_4">"$Commissions.$#ODWOŁANIE$#ODWOŁANIE"</definedName>
    <definedName name="prm.Zakres_5">"$'Adsales fee'.$#ODWOŁANIE$#ODWOŁANIE"</definedName>
    <definedName name="prm.Zakres_6">"$'Producing IT'.$#ODWOŁANIE$#ODWOŁANIE"</definedName>
    <definedName name="prm.Zakres_7">"$Editorial.$#ODWOŁANIE$#ODWOŁANIE"</definedName>
    <definedName name="prm.Zakres_8">"$'Marketing Distribution'.$#ODWOŁANIE$#ODWOŁANIE"</definedName>
    <definedName name="prm.Zakres_9">"$'Advertising Org'.$#ODWOŁANIE$#ODWOŁANIE"</definedName>
    <definedName name="PRO_FORMA_BASIC_EPS" hidden="1">"PRO_FORMA_BASIC_EPS"</definedName>
    <definedName name="PRO_FORMA_DILUT_EPS" hidden="1">"PRO_FORMA_DILUT_EPS"</definedName>
    <definedName name="PRO_FORMA_NET_INC" hidden="1">"PRO_FORMA_NET_INC"</definedName>
    <definedName name="Project">#REF!</definedName>
    <definedName name="PROPERTY_GROSS" hidden="1">"PROPERTY_GROSS"</definedName>
    <definedName name="PROPERTY_NET" hidden="1">"PROPERTY_NET"</definedName>
    <definedName name="Przychody">#REF!</definedName>
    <definedName name="pvd" localSheetId="2" hidden="1">{"AnnInc",#N/A,TRUE,"Inc";"QtrInc1",#N/A,TRUE,"Inc";"Balance",#N/A,TRUE,"Bal";"Cflow",#N/A,TRUE,"Cash"}</definedName>
    <definedName name="pvd" localSheetId="4" hidden="1">{"AnnInc",#N/A,TRUE,"Inc";"QtrInc1",#N/A,TRUE,"Inc";"Balance",#N/A,TRUE,"Bal";"Cflow",#N/A,TRUE,"Cash"}</definedName>
    <definedName name="pvd" localSheetId="3" hidden="1">{"AnnInc",#N/A,TRUE,"Inc";"QtrInc1",#N/A,TRUE,"Inc";"Balance",#N/A,TRUE,"Bal";"Cflow",#N/A,TRUE,"Cash"}</definedName>
    <definedName name="pvd" localSheetId="1" hidden="1">{"AnnInc",#N/A,TRUE,"Inc";"QtrInc1",#N/A,TRUE,"Inc";"Balance",#N/A,TRUE,"Bal";"Cflow",#N/A,TRUE,"Cash"}</definedName>
    <definedName name="pvd" localSheetId="0" hidden="1">{"AnnInc",#N/A,TRUE,"Inc";"QtrInc1",#N/A,TRUE,"Inc";"Balance",#N/A,TRUE,"Bal";"Cflow",#N/A,TRUE,"Cash"}</definedName>
    <definedName name="pvd" hidden="1">{"AnnInc",#N/A,TRUE,"Inc";"QtrInc1",#N/A,TRUE,"Inc";"Balance",#N/A,TRUE,"Bal";"Cflow",#N/A,TRUE,"Cash"}</definedName>
    <definedName name="pwoefù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localSheetId="4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localSheetId="2" hidden="1">{"ANAR",#N/A,FALSE,"Dist total";"MARGEN",#N/A,FALSE,"Dist total";"COMENTARIO",#N/A,FALSE,"Ficha CODICE";"CONSEJO",#N/A,FALSE,"Dist p0";"uno",#N/A,FALSE,"Dist total"}</definedName>
    <definedName name="q" localSheetId="4" hidden="1">{"ANAR",#N/A,FALSE,"Dist total";"MARGEN",#N/A,FALSE,"Dist total";"COMENTARIO",#N/A,FALSE,"Ficha CODICE";"CONSEJO",#N/A,FALSE,"Dist p0";"uno",#N/A,FALSE,"Dist total"}</definedName>
    <definedName name="q" localSheetId="3" hidden="1">{"ANAR",#N/A,FALSE,"Dist total";"MARGEN",#N/A,FALSE,"Dist total";"COMENTARIO",#N/A,FALSE,"Ficha CODICE";"CONSEJO",#N/A,FALSE,"Dist p0";"uno",#N/A,FALSE,"Dist total"}</definedName>
    <definedName name="q" localSheetId="1" hidden="1">{"ANAR",#N/A,FALSE,"Dist total";"MARGEN",#N/A,FALSE,"Dist total";"COMENTARIO",#N/A,FALSE,"Ficha CODICE";"CONSEJO",#N/A,FALSE,"Dist p0";"uno",#N/A,FALSE,"Dist total"}</definedName>
    <definedName name="q" localSheetId="0" hidden="1">{"ANAR",#N/A,FALSE,"Dist total";"MARGEN",#N/A,FALSE,"Dist total";"COMENTARIO",#N/A,FALSE,"Ficha CODICE";"CONSEJO",#N/A,FALSE,"Dist p0";"uno",#N/A,FALSE,"Dist total"}</definedName>
    <definedName name="q" hidden="1">{"ANAR",#N/A,FALSE,"Dist total";"MARGEN",#N/A,FALSE,"Dist total";"COMENTARIO",#N/A,FALSE,"Ficha CODICE";"CONSEJO",#N/A,FALSE,"Dist p0";"uno",#N/A,FALSE,"Dist total"}</definedName>
    <definedName name="qa" localSheetId="2" hidden="1">{"AnnInc",#N/A,TRUE,"Inc";"QtrInc1",#N/A,TRUE,"Inc";"Balance",#N/A,TRUE,"Bal";"Cflow",#N/A,TRUE,"Cash"}</definedName>
    <definedName name="qa" localSheetId="4" hidden="1">{"AnnInc",#N/A,TRUE,"Inc";"QtrInc1",#N/A,TRUE,"Inc";"Balance",#N/A,TRUE,"Bal";"Cflow",#N/A,TRUE,"Cash"}</definedName>
    <definedName name="qa" localSheetId="3" hidden="1">{"AnnInc",#N/A,TRUE,"Inc";"QtrInc1",#N/A,TRUE,"Inc";"Balance",#N/A,TRUE,"Bal";"Cflow",#N/A,TRUE,"Cash"}</definedName>
    <definedName name="qa" localSheetId="1" hidden="1">{"AnnInc",#N/A,TRUE,"Inc";"QtrInc1",#N/A,TRUE,"Inc";"Balance",#N/A,TRUE,"Bal";"Cflow",#N/A,TRUE,"Cash"}</definedName>
    <definedName name="qa" localSheetId="0" hidden="1">{"AnnInc",#N/A,TRUE,"Inc";"QtrInc1",#N/A,TRUE,"Inc";"Balance",#N/A,TRUE,"Bal";"Cflow",#N/A,TRUE,"Cash"}</definedName>
    <definedName name="qa" hidden="1">{"AnnInc",#N/A,TRUE,"Inc";"QtrInc1",#N/A,TRUE,"Inc";"Balance",#N/A,TRUE,"Bal";"Cflow",#N/A,TRUE,"Cash"}</definedName>
    <definedName name="qq" localSheetId="2" hidden="1">{#N/A,#N/A,FALSE,"CBE";#N/A,#N/A,FALSE,"SWK"}</definedName>
    <definedName name="qq" localSheetId="4" hidden="1">{#N/A,#N/A,FALSE,"CBE";#N/A,#N/A,FALSE,"SWK"}</definedName>
    <definedName name="qq" localSheetId="3" hidden="1">{#N/A,#N/A,FALSE,"CBE";#N/A,#N/A,FALSE,"SWK"}</definedName>
    <definedName name="qq" localSheetId="1" hidden="1">{#N/A,#N/A,FALSE,"CBE";#N/A,#N/A,FALSE,"SWK"}</definedName>
    <definedName name="qq" localSheetId="0" hidden="1">{#N/A,#N/A,FALSE,"CBE";#N/A,#N/A,FALSE,"SWK"}</definedName>
    <definedName name="qq" hidden="1">{#N/A,#N/A,FALSE,"CBE";#N/A,#N/A,FALSE,"SWK"}</definedName>
    <definedName name="qqq" hidden="1">#REF!</definedName>
    <definedName name="qqqq" hidden="1">#REF!</definedName>
    <definedName name="QQQQQ" localSheetId="2" hidden="1">{"uno",#N/A,FALSE,"Dist total";"COMENTARIO",#N/A,FALSE,"Ficha CODICE"}</definedName>
    <definedName name="QQQQQ" localSheetId="4" hidden="1">{"uno",#N/A,FALSE,"Dist total";"COMENTARIO",#N/A,FALSE,"Ficha CODICE"}</definedName>
    <definedName name="QQQQQ" localSheetId="3" hidden="1">{"uno",#N/A,FALSE,"Dist total";"COMENTARIO",#N/A,FALSE,"Ficha CODICE"}</definedName>
    <definedName name="QQQQQ" localSheetId="1" hidden="1">{"uno",#N/A,FALSE,"Dist total";"COMENTARIO",#N/A,FALSE,"Ficha CODICE"}</definedName>
    <definedName name="QQQQQ" localSheetId="0" hidden="1">{"uno",#N/A,FALSE,"Dist total";"COMENTARIO",#N/A,FALSE,"Ficha CODICE"}</definedName>
    <definedName name="QQQQQ" hidden="1">{"uno",#N/A,FALSE,"Dist total";"COMENTARIO",#N/A,FALSE,"Ficha CODICE"}</definedName>
    <definedName name="qqqqqq" hidden="1">#REF!</definedName>
    <definedName name="qqqqqqqq" hidden="1">#REF!</definedName>
    <definedName name="qqqqqqqqqqqq" hidden="1">#REF!</definedName>
    <definedName name="qqqqqqqqqqqqqqq" hidden="1">#REF!</definedName>
    <definedName name="qqqqqqqqqqqqqqqq" hidden="1">#REF!</definedName>
    <definedName name="qqqqqqqqqqqqqqqqq" hidden="1">#REF!</definedName>
    <definedName name="qqqqqqqqqqqqqqqqqqqq" hidden="1">#REF!</definedName>
    <definedName name="qqqqqqqqqqqqqqqqqqqqqq" hidden="1">#REF!</definedName>
    <definedName name="qsty" localSheetId="2" hidden="1">{"NOPCAPEVA",#N/A,FALSE,"Nopat";"FCFCSTAR",#N/A,FALSE,"FCFVAL";"EVAVL",#N/A,FALSE,"EVAVAL";"LEASE",#N/A,FALSE,"OpLease"}</definedName>
    <definedName name="qsty" localSheetId="4" hidden="1">{"NOPCAPEVA",#N/A,FALSE,"Nopat";"FCFCSTAR",#N/A,FALSE,"FCFVAL";"EVAVL",#N/A,FALSE,"EVAVAL";"LEASE",#N/A,FALSE,"OpLease"}</definedName>
    <definedName name="qsty" localSheetId="3" hidden="1">{"NOPCAPEVA",#N/A,FALSE,"Nopat";"FCFCSTAR",#N/A,FALSE,"FCFVAL";"EVAVL",#N/A,FALSE,"EVAVAL";"LEASE",#N/A,FALSE,"OpLease"}</definedName>
    <definedName name="qsty" localSheetId="1" hidden="1">{"NOPCAPEVA",#N/A,FALSE,"Nopat";"FCFCSTAR",#N/A,FALSE,"FCFVAL";"EVAVL",#N/A,FALSE,"EVAVAL";"LEASE",#N/A,FALSE,"OpLease"}</definedName>
    <definedName name="qsty" localSheetId="0" hidden="1">{"NOPCAPEVA",#N/A,FALSE,"Nopat";"FCFCSTAR",#N/A,FALSE,"FCFVAL";"EVAVL",#N/A,FALSE,"EVAVAL";"LEASE",#N/A,FALSE,"OpLease"}</definedName>
    <definedName name="qsty" hidden="1">{"NOPCAPEVA",#N/A,FALSE,"Nopat";"FCFCSTAR",#N/A,FALSE,"FCFVAL";"EVAVL",#N/A,FALSE,"EVAVAL";"LEASE",#N/A,FALSE,"OpLease"}</definedName>
    <definedName name="QUICK_RATIO" hidden="1">"QUICK_RATIO"</definedName>
    <definedName name="qw" localSheetId="2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qw" localSheetId="4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qw" localSheetId="3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qw" localSheetId="1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qw" localSheetId="0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qw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QWER" hidden="1">#REF!</definedName>
    <definedName name="rachunek" localSheetId="2" hidden="1">{#N/A,#N/A,FALSE,"F-01";#N/A,#N/A,FALSE,"F-01";#N/A,#N/A,FALSE,"F-01"}</definedName>
    <definedName name="rachunek" localSheetId="4" hidden="1">{#N/A,#N/A,FALSE,"F-01";#N/A,#N/A,FALSE,"F-01";#N/A,#N/A,FALSE,"F-01"}</definedName>
    <definedName name="rachunek" localSheetId="3" hidden="1">{#N/A,#N/A,FALSE,"F-01";#N/A,#N/A,FALSE,"F-01";#N/A,#N/A,FALSE,"F-01"}</definedName>
    <definedName name="rachunek" localSheetId="1" hidden="1">{#N/A,#N/A,FALSE,"F-01";#N/A,#N/A,FALSE,"F-01";#N/A,#N/A,FALSE,"F-01"}</definedName>
    <definedName name="rachunek" localSheetId="0" hidden="1">{#N/A,#N/A,FALSE,"F-01";#N/A,#N/A,FALSE,"F-01";#N/A,#N/A,FALSE,"F-01"}</definedName>
    <definedName name="rachunek" hidden="1">{#N/A,#N/A,FALSE,"F-01";#N/A,#N/A,FALSE,"F-01";#N/A,#N/A,FALSE,"F-01"}</definedName>
    <definedName name="rdh" localSheetId="2" hidden="1">{"NOPCAPEVA",#N/A,FALSE,"Nopat";"FCFCSTAR",#N/A,FALSE,"FCFVAL";"EVAVL",#N/A,FALSE,"EVAVAL";"LEASE",#N/A,FALSE,"OpLease"}</definedName>
    <definedName name="rdh" localSheetId="4" hidden="1">{"NOPCAPEVA",#N/A,FALSE,"Nopat";"FCFCSTAR",#N/A,FALSE,"FCFVAL";"EVAVL",#N/A,FALSE,"EVAVAL";"LEASE",#N/A,FALSE,"OpLease"}</definedName>
    <definedName name="rdh" localSheetId="3" hidden="1">{"NOPCAPEVA",#N/A,FALSE,"Nopat";"FCFCSTAR",#N/A,FALSE,"FCFVAL";"EVAVL",#N/A,FALSE,"EVAVAL";"LEASE",#N/A,FALSE,"OpLease"}</definedName>
    <definedName name="rdh" localSheetId="1" hidden="1">{"NOPCAPEVA",#N/A,FALSE,"Nopat";"FCFCSTAR",#N/A,FALSE,"FCFVAL";"EVAVL",#N/A,FALSE,"EVAVAL";"LEASE",#N/A,FALSE,"OpLease"}</definedName>
    <definedName name="rdh" localSheetId="0" hidden="1">{"NOPCAPEVA",#N/A,FALSE,"Nopat";"FCFCSTAR",#N/A,FALSE,"FCFVAL";"EVAVL",#N/A,FALSE,"EVAVAL";"LEASE",#N/A,FALSE,"OpLease"}</definedName>
    <definedName name="rdh" hidden="1">{"NOPCAPEVA",#N/A,FALSE,"Nopat";"FCFCSTAR",#N/A,FALSE,"FCFVAL";"EVAVL",#N/A,FALSE,"EVAVAL";"LEASE",#N/A,FALSE,"OpLease"}</definedName>
    <definedName name="re" localSheetId="2" hidden="1">{"NOPCAPEVA",#N/A,FALSE,"Nopat";"FCFCSTAR",#N/A,FALSE,"FCFVAL";"EVAVL",#N/A,FALSE,"EVAVAL";"LEASE",#N/A,FALSE,"OpLease"}</definedName>
    <definedName name="re" localSheetId="4" hidden="1">{"NOPCAPEVA",#N/A,FALSE,"Nopat";"FCFCSTAR",#N/A,FALSE,"FCFVAL";"EVAVL",#N/A,FALSE,"EVAVAL";"LEASE",#N/A,FALSE,"OpLease"}</definedName>
    <definedName name="re" localSheetId="3" hidden="1">{"NOPCAPEVA",#N/A,FALSE,"Nopat";"FCFCSTAR",#N/A,FALSE,"FCFVAL";"EVAVL",#N/A,FALSE,"EVAVAL";"LEASE",#N/A,FALSE,"OpLease"}</definedName>
    <definedName name="re" localSheetId="1" hidden="1">{"NOPCAPEVA",#N/A,FALSE,"Nopat";"FCFCSTAR",#N/A,FALSE,"FCFVAL";"EVAVL",#N/A,FALSE,"EVAVAL";"LEASE",#N/A,FALSE,"OpLease"}</definedName>
    <definedName name="re" localSheetId="0" hidden="1">{"NOPCAPEVA",#N/A,FALSE,"Nopat";"FCFCSTAR",#N/A,FALSE,"FCFVAL";"EVAVL",#N/A,FALSE,"EVAVAL";"LEASE",#N/A,FALSE,"OpLease"}</definedName>
    <definedName name="re" hidden="1">{"NOPCAPEVA",#N/A,FALSE,"Nopat";"FCFCSTAR",#N/A,FALSE,"FCFVAL";"EVAVL",#N/A,FALSE,"EVAVAL";"LEASE",#N/A,FALSE,"OpLease"}</definedName>
    <definedName name="REDEEM_PREF_STOCK" hidden="1">"REDEEM_PREF_STOCK"</definedName>
    <definedName name="regtd" localSheetId="2" hidden="1">{"NOPCAPEVA",#N/A,FALSE,"Nopat";"FCFCSTAR",#N/A,FALSE,"FCFVAL";"EVAVL",#N/A,FALSE,"EVAVAL";"LEASE",#N/A,FALSE,"OpLease"}</definedName>
    <definedName name="regtd" localSheetId="4" hidden="1">{"NOPCAPEVA",#N/A,FALSE,"Nopat";"FCFCSTAR",#N/A,FALSE,"FCFVAL";"EVAVL",#N/A,FALSE,"EVAVAL";"LEASE",#N/A,FALSE,"OpLease"}</definedName>
    <definedName name="regtd" localSheetId="3" hidden="1">{"NOPCAPEVA",#N/A,FALSE,"Nopat";"FCFCSTAR",#N/A,FALSE,"FCFVAL";"EVAVL",#N/A,FALSE,"EVAVAL";"LEASE",#N/A,FALSE,"OpLease"}</definedName>
    <definedName name="regtd" localSheetId="1" hidden="1">{"NOPCAPEVA",#N/A,FALSE,"Nopat";"FCFCSTAR",#N/A,FALSE,"FCFVAL";"EVAVL",#N/A,FALSE,"EVAVAL";"LEASE",#N/A,FALSE,"OpLease"}</definedName>
    <definedName name="regtd" localSheetId="0" hidden="1">{"NOPCAPEVA",#N/A,FALSE,"Nopat";"FCFCSTAR",#N/A,FALSE,"FCFVAL";"EVAVL",#N/A,FALSE,"EVAVAL";"LEASE",#N/A,FALSE,"OpLease"}</definedName>
    <definedName name="regtd" hidden="1">{"NOPCAPEVA",#N/A,FALSE,"Nopat";"FCFCSTAR",#N/A,FALSE,"FCFVAL";"EVAVL",#N/A,FALSE,"EVAVAL";"LEASE",#N/A,FALSE,"OpLease"}</definedName>
    <definedName name="RESEARCH_DEV" hidden="1">"RESEARCH_DEV"</definedName>
    <definedName name="RETAINED_EARN" hidden="1">"RETAINED_EARN"</definedName>
    <definedName name="RETURN_ASSETS" hidden="1">"RETURN_ASSETS"</definedName>
    <definedName name="RETURN_EQUITY" hidden="1">"RETURN_EQUITY"</definedName>
    <definedName name="RETURN_INVESTMENT" hidden="1">"RETURN_INVESTMENT"</definedName>
    <definedName name="REVENUE" hidden="1">"REVENUE"</definedName>
    <definedName name="REVENUE_10K" hidden="1">"REVENUE_10K"</definedName>
    <definedName name="REVENUE_10Q" hidden="1">"REVENUE_10Q"</definedName>
    <definedName name="REVENUE_10Q1" hidden="1">"REVENUE_10Q1"</definedName>
    <definedName name="REVENUE_EST" hidden="1">"REVENUE_EST"</definedName>
    <definedName name="REVENUE_EST_1" hidden="1">"REVENUE_EST_1"</definedName>
    <definedName name="REVENUE_GROWTH_1" hidden="1">"REVENUE_GROWTH_1"</definedName>
    <definedName name="REVENUE_GROWTH_2" hidden="1">"REVENUE_GROWTH_2"</definedName>
    <definedName name="RevLevel" localSheetId="2" hidden="1">#REF!</definedName>
    <definedName name="RevLevel" localSheetId="4" hidden="1">#REF!</definedName>
    <definedName name="RevLevel" localSheetId="3" hidden="1">#REF!</definedName>
    <definedName name="RevLevel" localSheetId="1" hidden="1">#REF!</definedName>
    <definedName name="RevLevel" localSheetId="0" hidden="1">#REF!</definedName>
    <definedName name="RevLevel" hidden="1">#REF!</definedName>
    <definedName name="rewq" localSheetId="2" hidden="1">{"NOPCAPEVA",#N/A,FALSE,"Nopat";"FCFCSTAR",#N/A,FALSE,"FCFVAL";"EVAVL",#N/A,FALSE,"EVAVAL";"LEASE",#N/A,FALSE,"OpLease"}</definedName>
    <definedName name="rewq" localSheetId="4" hidden="1">{"NOPCAPEVA",#N/A,FALSE,"Nopat";"FCFCSTAR",#N/A,FALSE,"FCFVAL";"EVAVL",#N/A,FALSE,"EVAVAL";"LEASE",#N/A,FALSE,"OpLease"}</definedName>
    <definedName name="rewq" localSheetId="3" hidden="1">{"NOPCAPEVA",#N/A,FALSE,"Nopat";"FCFCSTAR",#N/A,FALSE,"FCFVAL";"EVAVL",#N/A,FALSE,"EVAVAL";"LEASE",#N/A,FALSE,"OpLease"}</definedName>
    <definedName name="rewq" localSheetId="1" hidden="1">{"NOPCAPEVA",#N/A,FALSE,"Nopat";"FCFCSTAR",#N/A,FALSE,"FCFVAL";"EVAVL",#N/A,FALSE,"EVAVAL";"LEASE",#N/A,FALSE,"OpLease"}</definedName>
    <definedName name="rewq" localSheetId="0" hidden="1">{"NOPCAPEVA",#N/A,FALSE,"Nopat";"FCFCSTAR",#N/A,FALSE,"FCFVAL";"EVAVL",#N/A,FALSE,"EVAVAL";"LEASE",#N/A,FALSE,"OpLease"}</definedName>
    <definedName name="rewq" hidden="1">{"NOPCAPEVA",#N/A,FALSE,"Nopat";"FCFCSTAR",#N/A,FALSE,"FCFVAL";"EVAVL",#N/A,FALSE,"EVAVAL";"LEASE",#N/A,FALSE,"OpLease"}</definedName>
    <definedName name="rey" localSheetId="2" hidden="1">{"NOPCAPEVA",#N/A,FALSE,"Nopat";"FCFCSTAR",#N/A,FALSE,"FCFVAL";"EVAVL",#N/A,FALSE,"EVAVAL";"LEASE",#N/A,FALSE,"OpLease"}</definedName>
    <definedName name="rey" localSheetId="4" hidden="1">{"NOPCAPEVA",#N/A,FALSE,"Nopat";"FCFCSTAR",#N/A,FALSE,"FCFVAL";"EVAVL",#N/A,FALSE,"EVAVAL";"LEASE",#N/A,FALSE,"OpLease"}</definedName>
    <definedName name="rey" localSheetId="3" hidden="1">{"NOPCAPEVA",#N/A,FALSE,"Nopat";"FCFCSTAR",#N/A,FALSE,"FCFVAL";"EVAVL",#N/A,FALSE,"EVAVAL";"LEASE",#N/A,FALSE,"OpLease"}</definedName>
    <definedName name="rey" localSheetId="1" hidden="1">{"NOPCAPEVA",#N/A,FALSE,"Nopat";"FCFCSTAR",#N/A,FALSE,"FCFVAL";"EVAVL",#N/A,FALSE,"EVAVAL";"LEASE",#N/A,FALSE,"OpLease"}</definedName>
    <definedName name="rey" localSheetId="0" hidden="1">{"NOPCAPEVA",#N/A,FALSE,"Nopat";"FCFCSTAR",#N/A,FALSE,"FCFVAL";"EVAVL",#N/A,FALSE,"EVAVAL";"LEASE",#N/A,FALSE,"OpLease"}</definedName>
    <definedName name="rey" hidden="1">{"NOPCAPEVA",#N/A,FALSE,"Nopat";"FCFCSTAR",#N/A,FALSE,"FCFVAL";"EVAVL",#N/A,FALSE,"EVAVAL";"LEASE",#N/A,FALSE,"OpLease"}</definedName>
    <definedName name="rk" localSheetId="2" hidden="1">{#N/A,#N/A,FALSE,"F-01";#N/A,#N/A,FALSE,"F-01";#N/A,#N/A,FALSE,"F-01"}</definedName>
    <definedName name="rk" localSheetId="4" hidden="1">{#N/A,#N/A,FALSE,"F-01";#N/A,#N/A,FALSE,"F-01";#N/A,#N/A,FALSE,"F-01"}</definedName>
    <definedName name="rk" localSheetId="3" hidden="1">{#N/A,#N/A,FALSE,"F-01";#N/A,#N/A,FALSE,"F-01";#N/A,#N/A,FALSE,"F-01"}</definedName>
    <definedName name="rk" localSheetId="1" hidden="1">{#N/A,#N/A,FALSE,"F-01";#N/A,#N/A,FALSE,"F-01";#N/A,#N/A,FALSE,"F-01"}</definedName>
    <definedName name="rk" localSheetId="0" hidden="1">{#N/A,#N/A,FALSE,"F-01";#N/A,#N/A,FALSE,"F-01";#N/A,#N/A,FALSE,"F-01"}</definedName>
    <definedName name="rk" hidden="1">{#N/A,#N/A,FALSE,"F-01";#N/A,#N/A,FALSE,"F-01";#N/A,#N/A,FALSE,"F-01"}</definedName>
    <definedName name="rok">#REF!</definedName>
    <definedName name="RONA_M">#REF!,#REF!,#REF!,#REF!,#REF!</definedName>
    <definedName name="rsafd" localSheetId="2" hidden="1">{"AnnInc",#N/A,TRUE,"Inc";"QtrInc1",#N/A,TRUE,"Inc";"Balance",#N/A,TRUE,"Bal";"Cflow",#N/A,TRUE,"Cash"}</definedName>
    <definedName name="rsafd" localSheetId="4" hidden="1">{"AnnInc",#N/A,TRUE,"Inc";"QtrInc1",#N/A,TRUE,"Inc";"Balance",#N/A,TRUE,"Bal";"Cflow",#N/A,TRUE,"Cash"}</definedName>
    <definedName name="rsafd" localSheetId="3" hidden="1">{"AnnInc",#N/A,TRUE,"Inc";"QtrInc1",#N/A,TRUE,"Inc";"Balance",#N/A,TRUE,"Bal";"Cflow",#N/A,TRUE,"Cash"}</definedName>
    <definedName name="rsafd" localSheetId="1" hidden="1">{"AnnInc",#N/A,TRUE,"Inc";"QtrInc1",#N/A,TRUE,"Inc";"Balance",#N/A,TRUE,"Bal";"Cflow",#N/A,TRUE,"Cash"}</definedName>
    <definedName name="rsafd" localSheetId="0" hidden="1">{"AnnInc",#N/A,TRUE,"Inc";"QtrInc1",#N/A,TRUE,"Inc";"Balance",#N/A,TRUE,"Bal";"Cflow",#N/A,TRUE,"Cash"}</definedName>
    <definedName name="rsafd" hidden="1">{"AnnInc",#N/A,TRUE,"Inc";"QtrInc1",#N/A,TRUE,"Inc";"Balance",#N/A,TRUE,"Bal";"Cflow",#N/A,TRUE,"Cash"}</definedName>
    <definedName name="RSP">#REF!</definedName>
    <definedName name="rt" localSheetId="2" hidden="1">{"NOPCAPEVA",#N/A,FALSE,"Nopat";"FCFCSTAR",#N/A,FALSE,"FCFVAL";"EVAVL",#N/A,FALSE,"EVAVAL";"LEASE",#N/A,FALSE,"OpLease"}</definedName>
    <definedName name="rt" localSheetId="4" hidden="1">{"NOPCAPEVA",#N/A,FALSE,"Nopat";"FCFCSTAR",#N/A,FALSE,"FCFVAL";"EVAVL",#N/A,FALSE,"EVAVAL";"LEASE",#N/A,FALSE,"OpLease"}</definedName>
    <definedName name="rt" localSheetId="3" hidden="1">{"NOPCAPEVA",#N/A,FALSE,"Nopat";"FCFCSTAR",#N/A,FALSE,"FCFVAL";"EVAVL",#N/A,FALSE,"EVAVAL";"LEASE",#N/A,FALSE,"OpLease"}</definedName>
    <definedName name="rt" localSheetId="1" hidden="1">{"NOPCAPEVA",#N/A,FALSE,"Nopat";"FCFCSTAR",#N/A,FALSE,"FCFVAL";"EVAVL",#N/A,FALSE,"EVAVAL";"LEASE",#N/A,FALSE,"OpLease"}</definedName>
    <definedName name="rt" localSheetId="0" hidden="1">{"NOPCAPEVA",#N/A,FALSE,"Nopat";"FCFCSTAR",#N/A,FALSE,"FCFVAL";"EVAVL",#N/A,FALSE,"EVAVAL";"LEASE",#N/A,FALSE,"OpLease"}</definedName>
    <definedName name="rt" hidden="1">{"NOPCAPEVA",#N/A,FALSE,"Nopat";"FCFCSTAR",#N/A,FALSE,"FCFVAL";"EVAVL",#N/A,FALSE,"EVAVAL";"LEASE",#N/A,FALSE,"OpLease"}</definedName>
    <definedName name="rty" localSheetId="2" hidden="1">{"NOPCAPEVA",#N/A,FALSE,"Nopat";"FCFCSTAR",#N/A,FALSE,"FCFVAL";"EVAVL",#N/A,FALSE,"EVAVAL";"LEASE",#N/A,FALSE,"OpLease"}</definedName>
    <definedName name="rty" localSheetId="4" hidden="1">{"NOPCAPEVA",#N/A,FALSE,"Nopat";"FCFCSTAR",#N/A,FALSE,"FCFVAL";"EVAVL",#N/A,FALSE,"EVAVAL";"LEASE",#N/A,FALSE,"OpLease"}</definedName>
    <definedName name="rty" localSheetId="3" hidden="1">{"NOPCAPEVA",#N/A,FALSE,"Nopat";"FCFCSTAR",#N/A,FALSE,"FCFVAL";"EVAVL",#N/A,FALSE,"EVAVAL";"LEASE",#N/A,FALSE,"OpLease"}</definedName>
    <definedName name="rty" localSheetId="1" hidden="1">{"NOPCAPEVA",#N/A,FALSE,"Nopat";"FCFCSTAR",#N/A,FALSE,"FCFVAL";"EVAVL",#N/A,FALSE,"EVAVAL";"LEASE",#N/A,FALSE,"OpLease"}</definedName>
    <definedName name="rty" localSheetId="0" hidden="1">{"NOPCAPEVA",#N/A,FALSE,"Nopat";"FCFCSTAR",#N/A,FALSE,"FCFVAL";"EVAVL",#N/A,FALSE,"EVAVAL";"LEASE",#N/A,FALSE,"OpLease"}</definedName>
    <definedName name="rty" hidden="1">{"NOPCAPEVA",#N/A,FALSE,"Nopat";"FCFCSTAR",#N/A,FALSE,"FCFVAL";"EVAVL",#N/A,FALSE,"EVAVAL";"LEASE",#N/A,FALSE,"OpLease"}</definedName>
    <definedName name="rtyf" localSheetId="2" hidden="1">{"ANAR",#N/A,FALSE,"Dist total";"MARGEN",#N/A,FALSE,"Dist total";"COMENTARIO",#N/A,FALSE,"Ficha CODICE";"CONSEJO",#N/A,FALSE,"Dist p0";"uno",#N/A,FALSE,"Dist total"}</definedName>
    <definedName name="rtyf" localSheetId="4" hidden="1">{"ANAR",#N/A,FALSE,"Dist total";"MARGEN",#N/A,FALSE,"Dist total";"COMENTARIO",#N/A,FALSE,"Ficha CODICE";"CONSEJO",#N/A,FALSE,"Dist p0";"uno",#N/A,FALSE,"Dist total"}</definedName>
    <definedName name="rtyf" localSheetId="3" hidden="1">{"ANAR",#N/A,FALSE,"Dist total";"MARGEN",#N/A,FALSE,"Dist total";"COMENTARIO",#N/A,FALSE,"Ficha CODICE";"CONSEJO",#N/A,FALSE,"Dist p0";"uno",#N/A,FALSE,"Dist total"}</definedName>
    <definedName name="rtyf" localSheetId="1" hidden="1">{"ANAR",#N/A,FALSE,"Dist total";"MARGEN",#N/A,FALSE,"Dist total";"COMENTARIO",#N/A,FALSE,"Ficha CODICE";"CONSEJO",#N/A,FALSE,"Dist p0";"uno",#N/A,FALSE,"Dist total"}</definedName>
    <definedName name="rtyf" localSheetId="0" hidden="1">{"ANAR",#N/A,FALSE,"Dist total";"MARGEN",#N/A,FALSE,"Dist total";"COMENTARIO",#N/A,FALSE,"Ficha CODICE";"CONSEJO",#N/A,FALSE,"Dist p0";"uno",#N/A,FALSE,"Dist total"}</definedName>
    <definedName name="rtyf" hidden="1">{"ANAR",#N/A,FALSE,"Dist total";"MARGEN",#N/A,FALSE,"Dist total";"COMENTARIO",#N/A,FALSE,"Ficha CODICE";"CONSEJO",#N/A,FALSE,"Dist p0";"uno",#N/A,FALSE,"Dist total"}</definedName>
    <definedName name="rtyhgf" localSheetId="2" hidden="1">{"NOPCAPEVA",#N/A,FALSE,"Nopat";"FCFCSTAR",#N/A,FALSE,"FCFVAL";"EVAVL",#N/A,FALSE,"EVAVAL";"LEASE",#N/A,FALSE,"OpLease"}</definedName>
    <definedName name="rtyhgf" localSheetId="4" hidden="1">{"NOPCAPEVA",#N/A,FALSE,"Nopat";"FCFCSTAR",#N/A,FALSE,"FCFVAL";"EVAVL",#N/A,FALSE,"EVAVAL";"LEASE",#N/A,FALSE,"OpLease"}</definedName>
    <definedName name="rtyhgf" localSheetId="3" hidden="1">{"NOPCAPEVA",#N/A,FALSE,"Nopat";"FCFCSTAR",#N/A,FALSE,"FCFVAL";"EVAVL",#N/A,FALSE,"EVAVAL";"LEASE",#N/A,FALSE,"OpLease"}</definedName>
    <definedName name="rtyhgf" localSheetId="1" hidden="1">{"NOPCAPEVA",#N/A,FALSE,"Nopat";"FCFCSTAR",#N/A,FALSE,"FCFVAL";"EVAVL",#N/A,FALSE,"EVAVAL";"LEASE",#N/A,FALSE,"OpLease"}</definedName>
    <definedName name="rtyhgf" localSheetId="0" hidden="1">{"NOPCAPEVA",#N/A,FALSE,"Nopat";"FCFCSTAR",#N/A,FALSE,"FCFVAL";"EVAVL",#N/A,FALSE,"EVAVAL";"LEASE",#N/A,FALSE,"OpLease"}</definedName>
    <definedName name="rtyhgf" hidden="1">{"NOPCAPEVA",#N/A,FALSE,"Nopat";"FCFCSTAR",#N/A,FALSE,"FCFVAL";"EVAVL",#N/A,FALSE,"EVAVAL";"LEASE",#N/A,FALSE,"OpLease"}</definedName>
    <definedName name="rup" localSheetId="2" hidden="1">{"AnnInc",#N/A,TRUE,"Inc";"QtrInc1",#N/A,TRUE,"Inc";"Balance",#N/A,TRUE,"Bal";"Cflow",#N/A,TRUE,"Cash"}</definedName>
    <definedName name="rup" localSheetId="4" hidden="1">{"AnnInc",#N/A,TRUE,"Inc";"QtrInc1",#N/A,TRUE,"Inc";"Balance",#N/A,TRUE,"Bal";"Cflow",#N/A,TRUE,"Cash"}</definedName>
    <definedName name="rup" localSheetId="3" hidden="1">{"AnnInc",#N/A,TRUE,"Inc";"QtrInc1",#N/A,TRUE,"Inc";"Balance",#N/A,TRUE,"Bal";"Cflow",#N/A,TRUE,"Cash"}</definedName>
    <definedName name="rup" localSheetId="1" hidden="1">{"AnnInc",#N/A,TRUE,"Inc";"QtrInc1",#N/A,TRUE,"Inc";"Balance",#N/A,TRUE,"Bal";"Cflow",#N/A,TRUE,"Cash"}</definedName>
    <definedName name="rup" localSheetId="0" hidden="1">{"AnnInc",#N/A,TRUE,"Inc";"QtrInc1",#N/A,TRUE,"Inc";"Balance",#N/A,TRUE,"Bal";"Cflow",#N/A,TRUE,"Cash"}</definedName>
    <definedName name="rup" hidden="1">{"AnnInc",#N/A,TRUE,"Inc";"QtrInc1",#N/A,TRUE,"Inc";"Balance",#N/A,TRUE,"Bal";"Cflow",#N/A,TRUE,"Cash"}</definedName>
    <definedName name="rx" localSheetId="2" hidden="1">{"'Sheet1'!$A$1:$G$26"}</definedName>
    <definedName name="rx" localSheetId="4" hidden="1">{"'Sheet1'!$A$1:$G$26"}</definedName>
    <definedName name="rx" localSheetId="3" hidden="1">{"'Sheet1'!$A$1:$G$26"}</definedName>
    <definedName name="rx" localSheetId="1" hidden="1">{"'Sheet1'!$A$1:$G$26"}</definedName>
    <definedName name="rx" localSheetId="0" hidden="1">{"'Sheet1'!$A$1:$G$26"}</definedName>
    <definedName name="rx" hidden="1">{"'Sheet1'!$A$1:$G$26"}</definedName>
    <definedName name="s">{#N/A,#N/A,FALSE,"output";#N/A,#N/A,FALSE,"contrib";#N/A,#N/A,FALSE,"profile";#N/A,#N/A,FALSE,"comps"}</definedName>
    <definedName name="sadf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sadf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sadf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sadf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sadf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sadf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sadfsdfsdfsaf" localSheetId="2" hidden="1">{"wpocash",#N/A,FALSE,"WPOALLT";"wpoinc",#N/A,FALSE,"WPOALLT";"wpobroad",#N/A,FALSE,"WPOALLT";"wpocable",#N/A,FALSE,"WPOALLT";"wpoexcl",#N/A,FALSE,"WPOALLT";"wponwsweek",#N/A,FALSE,"WPOALLT";"wpopost",#N/A,FALSE,"WPOALLT"}</definedName>
    <definedName name="sadfsdfsdfsaf" localSheetId="4" hidden="1">{"wpocash",#N/A,FALSE,"WPOALLT";"wpoinc",#N/A,FALSE,"WPOALLT";"wpobroad",#N/A,FALSE,"WPOALLT";"wpocable",#N/A,FALSE,"WPOALLT";"wpoexcl",#N/A,FALSE,"WPOALLT";"wponwsweek",#N/A,FALSE,"WPOALLT";"wpopost",#N/A,FALSE,"WPOALLT"}</definedName>
    <definedName name="sadfsdfsdfsaf" localSheetId="3" hidden="1">{"wpocash",#N/A,FALSE,"WPOALLT";"wpoinc",#N/A,FALSE,"WPOALLT";"wpobroad",#N/A,FALSE,"WPOALLT";"wpocable",#N/A,FALSE,"WPOALLT";"wpoexcl",#N/A,FALSE,"WPOALLT";"wponwsweek",#N/A,FALSE,"WPOALLT";"wpopost",#N/A,FALSE,"WPOALLT"}</definedName>
    <definedName name="sadfsdfsdfsaf" localSheetId="1" hidden="1">{"wpocash",#N/A,FALSE,"WPOALLT";"wpoinc",#N/A,FALSE,"WPOALLT";"wpobroad",#N/A,FALSE,"WPOALLT";"wpocable",#N/A,FALSE,"WPOALLT";"wpoexcl",#N/A,FALSE,"WPOALLT";"wponwsweek",#N/A,FALSE,"WPOALLT";"wpopost",#N/A,FALSE,"WPOALLT"}</definedName>
    <definedName name="sadfsdfsdfsaf" localSheetId="0" hidden="1">{"wpocash",#N/A,FALSE,"WPOALLT";"wpoinc",#N/A,FALSE,"WPOALLT";"wpobroad",#N/A,FALSE,"WPOALLT";"wpocable",#N/A,FALSE,"WPOALLT";"wpoexcl",#N/A,FALSE,"WPOALLT";"wponwsweek",#N/A,FALSE,"WPOALLT";"wpopost",#N/A,FALSE,"WPOALLT"}</definedName>
    <definedName name="sadfsdfsdfsaf" hidden="1">{"wpocash",#N/A,FALSE,"WPOALLT";"wpoinc",#N/A,FALSE,"WPOALLT";"wpobroad",#N/A,FALSE,"WPOALLT";"wpocable",#N/A,FALSE,"WPOALLT";"wpoexcl",#N/A,FALSE,"WPOALLT";"wponwsweek",#N/A,FALSE,"WPOALLT";"wpopost",#N/A,FALSE,"WPOALLT"}</definedName>
    <definedName name="saf" localSheetId="2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saf" localSheetId="4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saf" localSheetId="3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saf" localSheetId="1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saf" localSheetId="0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saf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SAPBEXdnldView" hidden="1">"D72A5T621OI9TDNKMKOC3ZHGO"</definedName>
    <definedName name="SAPBEXhrIndnt" hidden="1">1</definedName>
    <definedName name="SAPBEXrevision" hidden="1">17</definedName>
    <definedName name="SAPBEXsysID" hidden="1">"BWP"</definedName>
    <definedName name="SAPBEXwbID" hidden="1">"E89RBEAMRR9Z3F1718GSWL22Z"</definedName>
    <definedName name="SAPBEXwbIDa" hidden="1">"4HVJ011K9X54U355Z4H84OD1Y"</definedName>
    <definedName name="SAPFuncF4Help" localSheetId="2" hidden="1">Main.SAPF4Help()</definedName>
    <definedName name="SAPFuncF4Help" localSheetId="4" hidden="1">Main.SAPF4Help()</definedName>
    <definedName name="SAPFuncF4Help" localSheetId="3" hidden="1">Main.SAPF4Help()</definedName>
    <definedName name="SAPFuncF4Help" localSheetId="1" hidden="1">Main.SAPF4Help()</definedName>
    <definedName name="SAPFuncF4Help" localSheetId="0" hidden="1">Main.SAPF4Help()</definedName>
    <definedName name="SAPFuncF4Help" hidden="1">Main.SAPF4Help()</definedName>
    <definedName name="SAPsysID" hidden="1">"708C5W7SBKP804JT78WJ0JNKI"</definedName>
    <definedName name="SAPwbID" hidden="1">"ARS"</definedName>
    <definedName name="scaling">#REF!</definedName>
    <definedName name="scaling2">#REF!</definedName>
    <definedName name="scwe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cwe" localSheetId="4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cwe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cwe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cwe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cw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d" localSheetId="2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sd" localSheetId="4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sd" localSheetId="3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sd" localSheetId="1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sd" localSheetId="0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sd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sdafsdafsaf" localSheetId="2" hidden="1">{"wpocash",#N/A,FALSE,"WPOALLT";"wpoinc",#N/A,FALSE,"WPOALLT";"wpobroad",#N/A,FALSE,"WPOALLT";"wpocable",#N/A,FALSE,"WPOALLT";"wpoexcl",#N/A,FALSE,"WPOALLT";"wponwsweek",#N/A,FALSE,"WPOALLT";"wpopost",#N/A,FALSE,"WPOALLT"}</definedName>
    <definedName name="sdafsdafsaf" localSheetId="4" hidden="1">{"wpocash",#N/A,FALSE,"WPOALLT";"wpoinc",#N/A,FALSE,"WPOALLT";"wpobroad",#N/A,FALSE,"WPOALLT";"wpocable",#N/A,FALSE,"WPOALLT";"wpoexcl",#N/A,FALSE,"WPOALLT";"wponwsweek",#N/A,FALSE,"WPOALLT";"wpopost",#N/A,FALSE,"WPOALLT"}</definedName>
    <definedName name="sdafsdafsaf" localSheetId="3" hidden="1">{"wpocash",#N/A,FALSE,"WPOALLT";"wpoinc",#N/A,FALSE,"WPOALLT";"wpobroad",#N/A,FALSE,"WPOALLT";"wpocable",#N/A,FALSE,"WPOALLT";"wpoexcl",#N/A,FALSE,"WPOALLT";"wponwsweek",#N/A,FALSE,"WPOALLT";"wpopost",#N/A,FALSE,"WPOALLT"}</definedName>
    <definedName name="sdafsdafsaf" localSheetId="1" hidden="1">{"wpocash",#N/A,FALSE,"WPOALLT";"wpoinc",#N/A,FALSE,"WPOALLT";"wpobroad",#N/A,FALSE,"WPOALLT";"wpocable",#N/A,FALSE,"WPOALLT";"wpoexcl",#N/A,FALSE,"WPOALLT";"wponwsweek",#N/A,FALSE,"WPOALLT";"wpopost",#N/A,FALSE,"WPOALLT"}</definedName>
    <definedName name="sdafsdafsaf" localSheetId="0" hidden="1">{"wpocash",#N/A,FALSE,"WPOALLT";"wpoinc",#N/A,FALSE,"WPOALLT";"wpobroad",#N/A,FALSE,"WPOALLT";"wpocable",#N/A,FALSE,"WPOALLT";"wpoexcl",#N/A,FALSE,"WPOALLT";"wponwsweek",#N/A,FALSE,"WPOALLT";"wpopost",#N/A,FALSE,"WPOALLT"}</definedName>
    <definedName name="sdafsdafsaf" hidden="1">{"wpocash",#N/A,FALSE,"WPOALLT";"wpoinc",#N/A,FALSE,"WPOALLT";"wpobroad",#N/A,FALSE,"WPOALLT";"wpocable",#N/A,FALSE,"WPOALLT";"wpoexcl",#N/A,FALSE,"WPOALLT";"wponwsweek",#N/A,FALSE,"WPOALLT";"wpopost",#N/A,FALSE,"WPOALLT"}</definedName>
    <definedName name="sdf" localSheetId="2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sdf" localSheetId="4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sdf" localSheetId="3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sdf" localSheetId="1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sdf" localSheetId="0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sdf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sdfsdfsdfsafsdf" localSheetId="2" hidden="1">{"FCB_ALL",#N/A,FALSE,"FCB"}</definedName>
    <definedName name="sdfsdfsdfsafsdf" localSheetId="4" hidden="1">{"FCB_ALL",#N/A,FALSE,"FCB"}</definedName>
    <definedName name="sdfsdfsdfsafsdf" localSheetId="3" hidden="1">{"FCB_ALL",#N/A,FALSE,"FCB"}</definedName>
    <definedName name="sdfsdfsdfsafsdf" localSheetId="1" hidden="1">{"FCB_ALL",#N/A,FALSE,"FCB"}</definedName>
    <definedName name="sdfsdfsdfsafsdf" localSheetId="0" hidden="1">{"FCB_ALL",#N/A,FALSE,"FCB"}</definedName>
    <definedName name="sdfsdfsdfsafsdf" hidden="1">{"FCB_ALL",#N/A,FALSE,"FCB"}</definedName>
    <definedName name="sencount" hidden="1">1</definedName>
    <definedName name="sfgv" localSheetId="2" hidden="1">{"consolidated",#N/A,FALSE,"Sheet1";"cms",#N/A,FALSE,"Sheet1";"fse",#N/A,FALSE,"Sheet1"}</definedName>
    <definedName name="sfgv" localSheetId="4" hidden="1">{"consolidated",#N/A,FALSE,"Sheet1";"cms",#N/A,FALSE,"Sheet1";"fse",#N/A,FALSE,"Sheet1"}</definedName>
    <definedName name="sfgv" localSheetId="3" hidden="1">{"consolidated",#N/A,FALSE,"Sheet1";"cms",#N/A,FALSE,"Sheet1";"fse",#N/A,FALSE,"Sheet1"}</definedName>
    <definedName name="sfgv" localSheetId="1" hidden="1">{"consolidated",#N/A,FALSE,"Sheet1";"cms",#N/A,FALSE,"Sheet1";"fse",#N/A,FALSE,"Sheet1"}</definedName>
    <definedName name="sfgv" localSheetId="0" hidden="1">{"consolidated",#N/A,FALSE,"Sheet1";"cms",#N/A,FALSE,"Sheet1";"fse",#N/A,FALSE,"Sheet1"}</definedName>
    <definedName name="sfgv" hidden="1">{"consolidated",#N/A,FALSE,"Sheet1";"cms",#N/A,FALSE,"Sheet1";"fse",#N/A,FALSE,"Sheet1"}</definedName>
    <definedName name="sfjgfjgfj" localSheetId="2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sfjgfjgfj" localSheetId="4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sfjgfjgfj" localSheetId="3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sfjgfjgfj" localSheetId="1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sfjgfjgfj" localSheetId="0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sfjgfjgfj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sfq" localSheetId="2" hidden="1">{#N/A,#N/A,FALSE,"Calc";#N/A,#N/A,FALSE,"Sensitivity";#N/A,#N/A,FALSE,"LT Earn.Dil.";#N/A,#N/A,FALSE,"Dil. AVP"}</definedName>
    <definedName name="sfq" localSheetId="4" hidden="1">{#N/A,#N/A,FALSE,"Calc";#N/A,#N/A,FALSE,"Sensitivity";#N/A,#N/A,FALSE,"LT Earn.Dil.";#N/A,#N/A,FALSE,"Dil. AVP"}</definedName>
    <definedName name="sfq" localSheetId="3" hidden="1">{#N/A,#N/A,FALSE,"Calc";#N/A,#N/A,FALSE,"Sensitivity";#N/A,#N/A,FALSE,"LT Earn.Dil.";#N/A,#N/A,FALSE,"Dil. AVP"}</definedName>
    <definedName name="sfq" localSheetId="1" hidden="1">{#N/A,#N/A,FALSE,"Calc";#N/A,#N/A,FALSE,"Sensitivity";#N/A,#N/A,FALSE,"LT Earn.Dil.";#N/A,#N/A,FALSE,"Dil. AVP"}</definedName>
    <definedName name="sfq" localSheetId="0" hidden="1">{#N/A,#N/A,FALSE,"Calc";#N/A,#N/A,FALSE,"Sensitivity";#N/A,#N/A,FALSE,"LT Earn.Dil.";#N/A,#N/A,FALSE,"Dil. AVP"}</definedName>
    <definedName name="sfq" hidden="1">{#N/A,#N/A,FALSE,"Calc";#N/A,#N/A,FALSE,"Sensitivity";#N/A,#N/A,FALSE,"LT Earn.Dil.";#N/A,#N/A,FALSE,"Dil. AVP"}</definedName>
    <definedName name="SGA" hidden="1">"SGA"</definedName>
    <definedName name="sgdg" localSheetId="2" hidden="1">{#N/A,#N/A,FALSE,"Calc";#N/A,#N/A,FALSE,"Sensitivity";#N/A,#N/A,FALSE,"LT Earn.Dil.";#N/A,#N/A,FALSE,"Dil. AVP"}</definedName>
    <definedName name="sgdg" localSheetId="4" hidden="1">{#N/A,#N/A,FALSE,"Calc";#N/A,#N/A,FALSE,"Sensitivity";#N/A,#N/A,FALSE,"LT Earn.Dil.";#N/A,#N/A,FALSE,"Dil. AVP"}</definedName>
    <definedName name="sgdg" localSheetId="3" hidden="1">{#N/A,#N/A,FALSE,"Calc";#N/A,#N/A,FALSE,"Sensitivity";#N/A,#N/A,FALSE,"LT Earn.Dil.";#N/A,#N/A,FALSE,"Dil. AVP"}</definedName>
    <definedName name="sgdg" localSheetId="1" hidden="1">{#N/A,#N/A,FALSE,"Calc";#N/A,#N/A,FALSE,"Sensitivity";#N/A,#N/A,FALSE,"LT Earn.Dil.";#N/A,#N/A,FALSE,"Dil. AVP"}</definedName>
    <definedName name="sgdg" localSheetId="0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sx" localSheetId="2" hidden="1">{"consolidated",#N/A,FALSE,"Sheet1";"cms",#N/A,FALSE,"Sheet1";"fse",#N/A,FALSE,"Sheet1"}</definedName>
    <definedName name="sgsx" localSheetId="4" hidden="1">{"consolidated",#N/A,FALSE,"Sheet1";"cms",#N/A,FALSE,"Sheet1";"fse",#N/A,FALSE,"Sheet1"}</definedName>
    <definedName name="sgsx" localSheetId="3" hidden="1">{"consolidated",#N/A,FALSE,"Sheet1";"cms",#N/A,FALSE,"Sheet1";"fse",#N/A,FALSE,"Sheet1"}</definedName>
    <definedName name="sgsx" localSheetId="1" hidden="1">{"consolidated",#N/A,FALSE,"Sheet1";"cms",#N/A,FALSE,"Sheet1";"fse",#N/A,FALSE,"Sheet1"}</definedName>
    <definedName name="sgsx" localSheetId="0" hidden="1">{"consolidated",#N/A,FALSE,"Sheet1";"cms",#N/A,FALSE,"Sheet1";"fse",#N/A,FALSE,"Sheet1"}</definedName>
    <definedName name="sgsx" hidden="1">{"consolidated",#N/A,FALSE,"Sheet1";"cms",#N/A,FALSE,"Sheet1";"fse",#N/A,FALSE,"Sheet1"}</definedName>
    <definedName name="SHARESOUTSTANDING" hidden="1">"SHARESOUTSTANDING"</definedName>
    <definedName name="shit" localSheetId="2" hidden="1">{#N/A,"Base",FALSE,"Dividend";#N/A,"Conservative",FALSE,"Dividend";#N/A,"Downside",FALSE,"Dividend"}</definedName>
    <definedName name="shit" localSheetId="4" hidden="1">{#N/A,"Base",FALSE,"Dividend";#N/A,"Conservative",FALSE,"Dividend";#N/A,"Downside",FALSE,"Dividend"}</definedName>
    <definedName name="shit" localSheetId="3" hidden="1">{#N/A,"Base",FALSE,"Dividend";#N/A,"Conservative",FALSE,"Dividend";#N/A,"Downside",FALSE,"Dividend"}</definedName>
    <definedName name="shit" localSheetId="1" hidden="1">{#N/A,"Base",FALSE,"Dividend";#N/A,"Conservative",FALSE,"Dividend";#N/A,"Downside",FALSE,"Dividend"}</definedName>
    <definedName name="shit" localSheetId="0" hidden="1">{#N/A,"Base",FALSE,"Dividend";#N/A,"Conservative",FALSE,"Dividend";#N/A,"Downside",FALSE,"Dividend"}</definedName>
    <definedName name="shit" hidden="1">{#N/A,"Base",FALSE,"Dividend";#N/A,"Conservative",FALSE,"Dividend";#N/A,"Downside",FALSE,"Dividend"}</definedName>
    <definedName name="SHORT_TERM_INVEST" hidden="1">"SHORT_TERM_INVEST"</definedName>
    <definedName name="slkdjf" localSheetId="2" hidden="1">{#N/A,#N/A,TRUE,"Asmp";#N/A,#N/A,TRUE,"CF"}</definedName>
    <definedName name="slkdjf" localSheetId="4" hidden="1">{#N/A,#N/A,TRUE,"Asmp";#N/A,#N/A,TRUE,"CF"}</definedName>
    <definedName name="slkdjf" localSheetId="3" hidden="1">{#N/A,#N/A,TRUE,"Asmp";#N/A,#N/A,TRUE,"CF"}</definedName>
    <definedName name="slkdjf" localSheetId="1" hidden="1">{#N/A,#N/A,TRUE,"Asmp";#N/A,#N/A,TRUE,"CF"}</definedName>
    <definedName name="slkdjf" localSheetId="0" hidden="1">{#N/A,#N/A,TRUE,"Asmp";#N/A,#N/A,TRUE,"CF"}</definedName>
    <definedName name="slkdjf" hidden="1">{#N/A,#N/A,TRUE,"Asmp";#N/A,#N/A,TRUE,"CF"}</definedName>
    <definedName name="solver_lin" hidden="1">0</definedName>
    <definedName name="solver_num" hidden="1">0</definedName>
    <definedName name="solver_rel1" hidden="1">1</definedName>
    <definedName name="solver_rel2" hidden="1">1</definedName>
    <definedName name="solver_rel3" hidden="1">3</definedName>
    <definedName name="solver_rhs1" hidden="1">0.15</definedName>
    <definedName name="solver_rhs2" hidden="1">204319</definedName>
    <definedName name="solver_rhs3" hidden="1">0.5</definedName>
    <definedName name="solver_tmp" hidden="1">0.15</definedName>
    <definedName name="solver_typ" hidden="1">3</definedName>
    <definedName name="solver_val" hidden="1">0.6</definedName>
    <definedName name="Sort1" localSheetId="2" hidden="1">#REF!</definedName>
    <definedName name="Sort1" localSheetId="4" hidden="1">#REF!</definedName>
    <definedName name="Sort1" localSheetId="3" hidden="1">#REF!</definedName>
    <definedName name="Sort1" localSheetId="1" hidden="1">#REF!</definedName>
    <definedName name="Sort1" localSheetId="0" hidden="1">#REF!</definedName>
    <definedName name="Sort1" hidden="1">#REF!</definedName>
    <definedName name="sq" localSheetId="2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sq" localSheetId="4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sq" localSheetId="3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sq" localSheetId="1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sq" localSheetId="0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sq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ss" localSheetId="2" hidden="1">{#N/A,#N/A,FALSE,"Calc";#N/A,#N/A,FALSE,"Sensitivity";#N/A,#N/A,FALSE,"LT Earn.Dil.";#N/A,#N/A,FALSE,"Dil. AVP"}</definedName>
    <definedName name="ss" localSheetId="4" hidden="1">{#N/A,#N/A,FALSE,"Calc";#N/A,#N/A,FALSE,"Sensitivity";#N/A,#N/A,FALSE,"LT Earn.Dil.";#N/A,#N/A,FALSE,"Dil. AVP"}</definedName>
    <definedName name="ss" localSheetId="3" hidden="1">{#N/A,#N/A,FALSE,"Calc";#N/A,#N/A,FALSE,"Sensitivity";#N/A,#N/A,FALSE,"LT Earn.Dil.";#N/A,#N/A,FALSE,"Dil. AVP"}</definedName>
    <definedName name="ss" localSheetId="1" hidden="1">{#N/A,#N/A,FALSE,"Calc";#N/A,#N/A,FALSE,"Sensitivity";#N/A,#N/A,FALSE,"LT Earn.Dil.";#N/A,#N/A,FALSE,"Dil. AVP"}</definedName>
    <definedName name="ss" localSheetId="0" hidden="1">{#N/A,#N/A,FALSE,"Calc";#N/A,#N/A,FALSE,"Sensitivity";#N/A,#N/A,FALSE,"LT Earn.Dil.";#N/A,#N/A,FALSE,"Dil. AVP"}</definedName>
    <definedName name="ss" hidden="1">{#N/A,#N/A,FALSE,"Calc";#N/A,#N/A,FALSE,"Sensitivity";#N/A,#N/A,FALSE,"LT Earn.Dil.";#N/A,#N/A,FALSE,"Dil. AVP"}</definedName>
    <definedName name="sss" localSheetId="2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sss" localSheetId="4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sss" localSheetId="3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sss" localSheetId="1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sss" localSheetId="0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sss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SSSSS" localSheetId="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SSSS" localSheetId="4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SSSS" localSheetId="3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SSSS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SSS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SSS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ATE" hidden="1">"STATE"</definedName>
    <definedName name="stef" localSheetId="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f" localSheetId="4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f" localSheetId="3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f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f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f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OCK_BASED" hidden="1">"STOCK_BASED"</definedName>
    <definedName name="SV">#REF!</definedName>
    <definedName name="Swvu.STANDARD." localSheetId="2" hidden="1">#REF!</definedName>
    <definedName name="Swvu.STANDARD." localSheetId="4" hidden="1">#REF!</definedName>
    <definedName name="Swvu.STANDARD." localSheetId="3" hidden="1">#REF!</definedName>
    <definedName name="Swvu.STANDARD." localSheetId="1" hidden="1">#REF!</definedName>
    <definedName name="Swvu.STANDARD." localSheetId="0" hidden="1">#REF!</definedName>
    <definedName name="Swvu.STANDARD." hidden="1">#REF!</definedName>
    <definedName name="sxvf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xvf" localSheetId="4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xvf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xvf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xvf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xv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t" localSheetId="2" hidden="1">{"ANAR",#N/A,FALSE,"Dist total";"MARGEN",#N/A,FALSE,"Dist total";"COMENTARIO",#N/A,FALSE,"Ficha CODICE";"CONSEJO",#N/A,FALSE,"Dist p0";"uno",#N/A,FALSE,"Dist total"}</definedName>
    <definedName name="t" localSheetId="4" hidden="1">{"ANAR",#N/A,FALSE,"Dist total";"MARGEN",#N/A,FALSE,"Dist total";"COMENTARIO",#N/A,FALSE,"Ficha CODICE";"CONSEJO",#N/A,FALSE,"Dist p0";"uno",#N/A,FALSE,"Dist total"}</definedName>
    <definedName name="t" localSheetId="3" hidden="1">{"ANAR",#N/A,FALSE,"Dist total";"MARGEN",#N/A,FALSE,"Dist total";"COMENTARIO",#N/A,FALSE,"Ficha CODICE";"CONSEJO",#N/A,FALSE,"Dist p0";"uno",#N/A,FALSE,"Dist total"}</definedName>
    <definedName name="t" localSheetId="1" hidden="1">{"ANAR",#N/A,FALSE,"Dist total";"MARGEN",#N/A,FALSE,"Dist total";"COMENTARIO",#N/A,FALSE,"Ficha CODICE";"CONSEJO",#N/A,FALSE,"Dist p0";"uno",#N/A,FALSE,"Dist total"}</definedName>
    <definedName name="t" localSheetId="0" hidden="1">{"ANAR",#N/A,FALSE,"Dist total";"MARGEN",#N/A,FALSE,"Dist total";"COMENTARIO",#N/A,FALSE,"Ficha CODICE";"CONSEJO",#N/A,FALSE,"Dist p0";"uno",#N/A,FALSE,"Dist total"}</definedName>
    <definedName name="t" hidden="1">{"ANAR",#N/A,FALSE,"Dist total";"MARGEN",#N/A,FALSE,"Dist total";"COMENTARIO",#N/A,FALSE,"Ficha CODICE";"CONSEJO",#N/A,FALSE,"Dist p0";"uno",#N/A,FALSE,"Dist total"}</definedName>
    <definedName name="t4wqd" localSheetId="2" hidden="1">{"AnnInc",#N/A,TRUE,"Inc";"QtrInc1",#N/A,TRUE,"Inc";"Balance",#N/A,TRUE,"Bal";"Cflow",#N/A,TRUE,"Cash"}</definedName>
    <definedName name="t4wqd" localSheetId="4" hidden="1">{"AnnInc",#N/A,TRUE,"Inc";"QtrInc1",#N/A,TRUE,"Inc";"Balance",#N/A,TRUE,"Bal";"Cflow",#N/A,TRUE,"Cash"}</definedName>
    <definedName name="t4wqd" localSheetId="3" hidden="1">{"AnnInc",#N/A,TRUE,"Inc";"QtrInc1",#N/A,TRUE,"Inc";"Balance",#N/A,TRUE,"Bal";"Cflow",#N/A,TRUE,"Cash"}</definedName>
    <definedName name="t4wqd" localSheetId="1" hidden="1">{"AnnInc",#N/A,TRUE,"Inc";"QtrInc1",#N/A,TRUE,"Inc";"Balance",#N/A,TRUE,"Bal";"Cflow",#N/A,TRUE,"Cash"}</definedName>
    <definedName name="t4wqd" localSheetId="0" hidden="1">{"AnnInc",#N/A,TRUE,"Inc";"QtrInc1",#N/A,TRUE,"Inc";"Balance",#N/A,TRUE,"Bal";"Cflow",#N/A,TRUE,"Cash"}</definedName>
    <definedName name="t4wqd" hidden="1">{"AnnInc",#N/A,TRUE,"Inc";"QtrInc1",#N/A,TRUE,"Inc";"Balance",#N/A,TRUE,"Bal";"Cflow",#N/A,TRUE,"Cash"}</definedName>
    <definedName name="tes" localSheetId="2" hidden="1">{"NOPCAPEVA",#N/A,FALSE,"Nopat";"FCFCSTAR",#N/A,FALSE,"FCFVAL";"EVAVL",#N/A,FALSE,"EVAVAL";"LEASE",#N/A,FALSE,"OpLease"}</definedName>
    <definedName name="tes" localSheetId="4" hidden="1">{"NOPCAPEVA",#N/A,FALSE,"Nopat";"FCFCSTAR",#N/A,FALSE,"FCFVAL";"EVAVL",#N/A,FALSE,"EVAVAL";"LEASE",#N/A,FALSE,"OpLease"}</definedName>
    <definedName name="tes" localSheetId="3" hidden="1">{"NOPCAPEVA",#N/A,FALSE,"Nopat";"FCFCSTAR",#N/A,FALSE,"FCFVAL";"EVAVL",#N/A,FALSE,"EVAVAL";"LEASE",#N/A,FALSE,"OpLease"}</definedName>
    <definedName name="tes" localSheetId="1" hidden="1">{"NOPCAPEVA",#N/A,FALSE,"Nopat";"FCFCSTAR",#N/A,FALSE,"FCFVAL";"EVAVL",#N/A,FALSE,"EVAVAL";"LEASE",#N/A,FALSE,"OpLease"}</definedName>
    <definedName name="tes" localSheetId="0" hidden="1">{"NOPCAPEVA",#N/A,FALSE,"Nopat";"FCFCSTAR",#N/A,FALSE,"FCFVAL";"EVAVL",#N/A,FALSE,"EVAVAL";"LEASE",#N/A,FALSE,"OpLease"}</definedName>
    <definedName name="tes" hidden="1">{"NOPCAPEVA",#N/A,FALSE,"Nopat";"FCFCSTAR",#N/A,FALSE,"FCFVAL";"EVAVL",#N/A,FALSE,"EVAVAL";"LEASE",#N/A,FALSE,"OpLease"}</definedName>
    <definedName name="Test" localSheetId="2" hidden="1">{#N/A,#N/A,FALSE,"Brad_DCFM";#N/A,#N/A,FALSE,"Nick_DCFM";#N/A,#N/A,FALSE,"Mobile_DCFM"}</definedName>
    <definedName name="Test" localSheetId="4" hidden="1">{#N/A,#N/A,FALSE,"Brad_DCFM";#N/A,#N/A,FALSE,"Nick_DCFM";#N/A,#N/A,FALSE,"Mobile_DCFM"}</definedName>
    <definedName name="Test" localSheetId="3" hidden="1">{#N/A,#N/A,FALSE,"Brad_DCFM";#N/A,#N/A,FALSE,"Nick_DCFM";#N/A,#N/A,FALSE,"Mobile_DCFM"}</definedName>
    <definedName name="Test" localSheetId="1" hidden="1">{#N/A,#N/A,FALSE,"Brad_DCFM";#N/A,#N/A,FALSE,"Nick_DCFM";#N/A,#N/A,FALSE,"Mobile_DCFM"}</definedName>
    <definedName name="Test" localSheetId="0" hidden="1">{#N/A,#N/A,FALSE,"Brad_DCFM";#N/A,#N/A,FALSE,"Nick_DCFM";#N/A,#N/A,FALSE,"Mobile_DCFM"}</definedName>
    <definedName name="Test" hidden="1">{#N/A,#N/A,FALSE,"Brad_DCFM";#N/A,#N/A,FALSE,"Nick_DCFM";#N/A,#N/A,FALSE,"Mobile_DCFM"}</definedName>
    <definedName name="TextRefCopyRangeCount" hidden="1">77</definedName>
    <definedName name="thth" localSheetId="2" hidden="1">{#N/A,#N/A,FALSE,"Calc";#N/A,#N/A,FALSE,"Sensitivity";#N/A,#N/A,FALSE,"LT Earn.Dil.";#N/A,#N/A,FALSE,"Dil. AVP"}</definedName>
    <definedName name="thth" localSheetId="4" hidden="1">{#N/A,#N/A,FALSE,"Calc";#N/A,#N/A,FALSE,"Sensitivity";#N/A,#N/A,FALSE,"LT Earn.Dil.";#N/A,#N/A,FALSE,"Dil. AVP"}</definedName>
    <definedName name="thth" localSheetId="3" hidden="1">{#N/A,#N/A,FALSE,"Calc";#N/A,#N/A,FALSE,"Sensitivity";#N/A,#N/A,FALSE,"LT Earn.Dil.";#N/A,#N/A,FALSE,"Dil. AVP"}</definedName>
    <definedName name="thth" localSheetId="1" hidden="1">{#N/A,#N/A,FALSE,"Calc";#N/A,#N/A,FALSE,"Sensitivity";#N/A,#N/A,FALSE,"LT Earn.Dil.";#N/A,#N/A,FALSE,"Dil. AVP"}</definedName>
    <definedName name="thth" localSheetId="0" hidden="1">{#N/A,#N/A,FALSE,"Calc";#N/A,#N/A,FALSE,"Sensitivity";#N/A,#N/A,FALSE,"LT Earn.Dil.";#N/A,#N/A,FALSE,"Dil. AVP"}</definedName>
    <definedName name="thth" hidden="1">{#N/A,#N/A,FALSE,"Calc";#N/A,#N/A,FALSE,"Sensitivity";#N/A,#N/A,FALSE,"LT Earn.Dil.";#N/A,#N/A,FALSE,"Dil. AVP"}</definedName>
    <definedName name="tjhrw" localSheetId="2" hidden="1">{"NOPCAPEVA",#N/A,FALSE,"Nopat";"FCFCSTAR",#N/A,FALSE,"FCFVAL";"EVAVL",#N/A,FALSE,"EVAVAL";"LEASE",#N/A,FALSE,"OpLease"}</definedName>
    <definedName name="tjhrw" localSheetId="4" hidden="1">{"NOPCAPEVA",#N/A,FALSE,"Nopat";"FCFCSTAR",#N/A,FALSE,"FCFVAL";"EVAVL",#N/A,FALSE,"EVAVAL";"LEASE",#N/A,FALSE,"OpLease"}</definedName>
    <definedName name="tjhrw" localSheetId="3" hidden="1">{"NOPCAPEVA",#N/A,FALSE,"Nopat";"FCFCSTAR",#N/A,FALSE,"FCFVAL";"EVAVL",#N/A,FALSE,"EVAVAL";"LEASE",#N/A,FALSE,"OpLease"}</definedName>
    <definedName name="tjhrw" localSheetId="1" hidden="1">{"NOPCAPEVA",#N/A,FALSE,"Nopat";"FCFCSTAR",#N/A,FALSE,"FCFVAL";"EVAVL",#N/A,FALSE,"EVAVAL";"LEASE",#N/A,FALSE,"OpLease"}</definedName>
    <definedName name="tjhrw" localSheetId="0" hidden="1">{"NOPCAPEVA",#N/A,FALSE,"Nopat";"FCFCSTAR",#N/A,FALSE,"FCFVAL";"EVAVL",#N/A,FALSE,"EVAVAL";"LEASE",#N/A,FALSE,"OpLease"}</definedName>
    <definedName name="tjhrw" hidden="1">{"NOPCAPEVA",#N/A,FALSE,"Nopat";"FCFCSTAR",#N/A,FALSE,"FCFVAL";"EVAVL",#N/A,FALSE,"EVAVAL";"LEASE",#N/A,FALSE,"OpLease"}</definedName>
    <definedName name="TOTAL_ASSETS" hidden="1">"TOTAL_ASSETS"</definedName>
    <definedName name="TOTAL_CASH_DIVID" hidden="1">"TOTAL_CASH_DIVID"</definedName>
    <definedName name="TOTAL_CASH_FINAN" hidden="1">"TOTAL_CASH_FINAN"</definedName>
    <definedName name="TOTAL_CASH_INVEST" hidden="1">"TOTAL_CASH_INVEST"</definedName>
    <definedName name="TOTAL_CASH_OPER" hidden="1">"TOTAL_CASH_OPER"</definedName>
    <definedName name="TOTAL_COMMON" hidden="1">"TOTAL_COMMON"</definedName>
    <definedName name="TOTAL_CURRENT_ASSETS" hidden="1">"TOTAL_CURRENT_ASSETS"</definedName>
    <definedName name="TOTAL_CURRENT_LIAB" hidden="1">"TOTAL_CURRENT_LIAB"</definedName>
    <definedName name="TOTAL_DEBT" hidden="1">"TOTAL_DEBT"</definedName>
    <definedName name="TOTAL_DEBT_OVER_EBITDA" hidden="1">"TOTAL_DEBT_OVER_EBITDA"</definedName>
    <definedName name="TOTAL_DEBT_OVER_TOTAL_BV" hidden="1">"TOTAL_DEBT_OVER_TOTAL_BV"</definedName>
    <definedName name="TOTAL_DEBT_OVER_TOTAL_CAP" hidden="1">"TOTAL_DEBT_OVER_TOTAL_CAP"</definedName>
    <definedName name="TOTAL_EQUITY" hidden="1">"TOTAL_EQUITY"</definedName>
    <definedName name="TOTAL_INTEREST_EXP" hidden="1">"TOTAL_INTEREST_EXP"</definedName>
    <definedName name="TOTAL_INVENTORY" hidden="1">"TOTAL_INVENTORY"</definedName>
    <definedName name="TOTAL_LIAB" hidden="1">"TOTAL_LIAB"</definedName>
    <definedName name="TOTAL_LIAB_SHAREHOLD" hidden="1">"TOTAL_LIAB_SHAREHOLD"</definedName>
    <definedName name="TOTAL_LONG_DEBT" hidden="1">"TOTAL_LONG_DEBT"</definedName>
    <definedName name="TOTAL_OPER_EXPEN" hidden="1">"TOTAL_OPER_EXPEN"</definedName>
    <definedName name="TOTAL_RECEIV" hidden="1">"TOTAL_RECEIV"</definedName>
    <definedName name="TOTAL_REVENUE" hidden="1">"TOTAL_REVENUE"</definedName>
    <definedName name="TOTAL_SPECIAL" hidden="1">"TOTAL_SPECIAL"</definedName>
    <definedName name="TP_Footer_Path" hidden="1">"C:\Clients\Bombardier\BRP\"</definedName>
    <definedName name="TP_Footer_User" hidden="1">"damoure"</definedName>
    <definedName name="TP_Footer_Version" hidden="1">"v3.00"</definedName>
    <definedName name="TRADE_AR" hidden="1">"TRADE_AR"</definedName>
    <definedName name="tre" localSheetId="2" hidden="1">{"NOPCAPEVA",#N/A,FALSE,"Nopat";"FCFCSTAR",#N/A,FALSE,"FCFVAL";"EVAVL",#N/A,FALSE,"EVAVAL";"LEASE",#N/A,FALSE,"OpLease"}</definedName>
    <definedName name="tre" localSheetId="4" hidden="1">{"NOPCAPEVA",#N/A,FALSE,"Nopat";"FCFCSTAR",#N/A,FALSE,"FCFVAL";"EVAVL",#N/A,FALSE,"EVAVAL";"LEASE",#N/A,FALSE,"OpLease"}</definedName>
    <definedName name="tre" localSheetId="3" hidden="1">{"NOPCAPEVA",#N/A,FALSE,"Nopat";"FCFCSTAR",#N/A,FALSE,"FCFVAL";"EVAVL",#N/A,FALSE,"EVAVAL";"LEASE",#N/A,FALSE,"OpLease"}</definedName>
    <definedName name="tre" localSheetId="1" hidden="1">{"NOPCAPEVA",#N/A,FALSE,"Nopat";"FCFCSTAR",#N/A,FALSE,"FCFVAL";"EVAVL",#N/A,FALSE,"EVAVAL";"LEASE",#N/A,FALSE,"OpLease"}</definedName>
    <definedName name="tre" localSheetId="0" hidden="1">{"NOPCAPEVA",#N/A,FALSE,"Nopat";"FCFCSTAR",#N/A,FALSE,"FCFVAL";"EVAVL",#N/A,FALSE,"EVAVAL";"LEASE",#N/A,FALSE,"OpLease"}</definedName>
    <definedName name="tre" hidden="1">{"NOPCAPEVA",#N/A,FALSE,"Nopat";"FCFCSTAR",#N/A,FALSE,"FCFVAL";"EVAVL",#N/A,FALSE,"EVAVAL";"LEASE",#N/A,FALSE,"OpLease"}</definedName>
    <definedName name="TREASURY_STOCK" hidden="1">"TREASURY_STOCK"</definedName>
    <definedName name="TTT" hidden="1">#REF!</definedName>
    <definedName name="tttt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" hidden="1">#REF!</definedName>
    <definedName name="tttttttt" hidden="1">#REF!</definedName>
    <definedName name="ttttttttttttttt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ttttt" hidden="1">#REF!</definedName>
    <definedName name="tttttttttttttttttttttttt" localSheetId="2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tttttttttttttttttttttttt" localSheetId="4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tttttttttttttttttttttttt" localSheetId="3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tttttttttttttttttttttttt" localSheetId="1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tttttttttttttttttttttttt" localSheetId="0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tttttttttttttttttttttttt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tttttttttttttttttttttttttttttt" localSheetId="2" hidden="1">{#N/A,#N/A,FALSE,"Aging Summary";#N/A,#N/A,FALSE,"Ratio Analysis";#N/A,#N/A,FALSE,"Test 120 Day Accts";#N/A,#N/A,FALSE,"Tickmarks"}</definedName>
    <definedName name="tttttttttttttttttttttttttttttt" localSheetId="4" hidden="1">{#N/A,#N/A,FALSE,"Aging Summary";#N/A,#N/A,FALSE,"Ratio Analysis";#N/A,#N/A,FALSE,"Test 120 Day Accts";#N/A,#N/A,FALSE,"Tickmarks"}</definedName>
    <definedName name="tttttttttttttttttttttttttttttt" localSheetId="3" hidden="1">{#N/A,#N/A,FALSE,"Aging Summary";#N/A,#N/A,FALSE,"Ratio Analysis";#N/A,#N/A,FALSE,"Test 120 Day Accts";#N/A,#N/A,FALSE,"Tickmarks"}</definedName>
    <definedName name="tttttttttttttttttttttttttttttt" localSheetId="1" hidden="1">{#N/A,#N/A,FALSE,"Aging Summary";#N/A,#N/A,FALSE,"Ratio Analysis";#N/A,#N/A,FALSE,"Test 120 Day Accts";#N/A,#N/A,FALSE,"Tickmarks"}</definedName>
    <definedName name="tttttttttttttttttttttttttttttt" localSheetId="0" hidden="1">{#N/A,#N/A,FALSE,"Aging Summary";#N/A,#N/A,FALSE,"Ratio Analysis";#N/A,#N/A,FALSE,"Test 120 Day Accts";#N/A,#N/A,FALSE,"Tickmarks"}</definedName>
    <definedName name="tttttttttttttttttttttttttttttt" hidden="1">{#N/A,#N/A,FALSE,"Aging Summary";#N/A,#N/A,FALSE,"Ratio Analysis";#N/A,#N/A,FALSE,"Test 120 Day Accts";#N/A,#N/A,FALSE,"Tickmarks"}</definedName>
    <definedName name="ttttttttttttttttttttttttttttttttt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tttttttttttttttttt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tttttttttttttttttt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tttttttttttttttttt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tttttttttttttttttt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tttttttttttttttttt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ttttttttttttttttttttttttttt" localSheetId="2" hidden="1">{"cebank",#N/A,FALSE,"P9498BAR";"spbank",#N/A,FALSE,"P9498BAR";"renfinbank",#N/A,FALSE,"P9498BAR";"indici",#N/A,FALSE,"P9498BAR"}</definedName>
    <definedName name="tttttttttttttttttttttttttttttttttttttttttt" localSheetId="4" hidden="1">{"cebank",#N/A,FALSE,"P9498BAR";"spbank",#N/A,FALSE,"P9498BAR";"renfinbank",#N/A,FALSE,"P9498BAR";"indici",#N/A,FALSE,"P9498BAR"}</definedName>
    <definedName name="tttttttttttttttttttttttttttttttttttttttttt" localSheetId="3" hidden="1">{"cebank",#N/A,FALSE,"P9498BAR";"spbank",#N/A,FALSE,"P9498BAR";"renfinbank",#N/A,FALSE,"P9498BAR";"indici",#N/A,FALSE,"P9498BAR"}</definedName>
    <definedName name="tttttttttttttttttttttttttttttttttttttttttt" localSheetId="1" hidden="1">{"cebank",#N/A,FALSE,"P9498BAR";"spbank",#N/A,FALSE,"P9498BAR";"renfinbank",#N/A,FALSE,"P9498BAR";"indici",#N/A,FALSE,"P9498BAR"}</definedName>
    <definedName name="tttttttttttttttttttttttttttttttttttttttttt" localSheetId="0" hidden="1">{"cebank",#N/A,FALSE,"P9498BAR";"spbank",#N/A,FALSE,"P9498BAR";"renfinbank",#N/A,FALSE,"P9498BAR";"indici",#N/A,FALSE,"P9498BAR"}</definedName>
    <definedName name="tttttttttttttttttttttttttttttttttttttttttt" hidden="1">{"cebank",#N/A,FALSE,"P9498BAR";"spbank",#N/A,FALSE,"P9498BAR";"renfinbank",#N/A,FALSE,"P9498BAR";"indici",#N/A,FALSE,"P9498BAR"}</definedName>
    <definedName name="TVW" localSheetId="2" hidden="1">{#N/A,#N/A,TRUE,"Cover";#N/A,#N/A,TRUE,"Preparation Notes";#N/A,#N/A,TRUE,"FX Rates";#N/A,#N/A,TRUE,"Profit &amp; Loss";#N/A,#N/A,TRUE,"Balance Sheet";#N/A,#N/A,TRUE,"Schedule 1";#N/A,#N/A,TRUE,"Schedule 2-1";#N/A,#N/A,TRUE,"Schedule 2-2";#N/A,#N/A,TRUE,"Schedule 3";#N/A,#N/A,TRUE,"Schedule 4";#N/A,#N/A,TRUE,"Schedule 5";#N/A,#N/A,TRUE,"Schedule 6";#N/A,#N/A,TRUE,"Schedule 7";#N/A,#N/A,TRUE,"Schedule 8";#N/A,#N/A,TRUE,"Schedule 9";#N/A,#N/A,TRUE,"Schedule 10";#N/A,#N/A,TRUE,"Schedule 11";#N/A,#N/A,TRUE,"Schedule 12";#N/A,#N/A,TRUE,"Schedule 13";#N/A,#N/A,TRUE,"Schedule 14";#N/A,#N/A,TRUE,"Schedule 15";#N/A,#N/A,TRUE,"Schedule 16";#N/A,#N/A,TRUE,"Schedule 17-1";#N/A,#N/A,TRUE,"Schedule 17-2"}</definedName>
    <definedName name="TVW" localSheetId="4" hidden="1">{#N/A,#N/A,TRUE,"Cover";#N/A,#N/A,TRUE,"Preparation Notes";#N/A,#N/A,TRUE,"FX Rates";#N/A,#N/A,TRUE,"Profit &amp; Loss";#N/A,#N/A,TRUE,"Balance Sheet";#N/A,#N/A,TRUE,"Schedule 1";#N/A,#N/A,TRUE,"Schedule 2-1";#N/A,#N/A,TRUE,"Schedule 2-2";#N/A,#N/A,TRUE,"Schedule 3";#N/A,#N/A,TRUE,"Schedule 4";#N/A,#N/A,TRUE,"Schedule 5";#N/A,#N/A,TRUE,"Schedule 6";#N/A,#N/A,TRUE,"Schedule 7";#N/A,#N/A,TRUE,"Schedule 8";#N/A,#N/A,TRUE,"Schedule 9";#N/A,#N/A,TRUE,"Schedule 10";#N/A,#N/A,TRUE,"Schedule 11";#N/A,#N/A,TRUE,"Schedule 12";#N/A,#N/A,TRUE,"Schedule 13";#N/A,#N/A,TRUE,"Schedule 14";#N/A,#N/A,TRUE,"Schedule 15";#N/A,#N/A,TRUE,"Schedule 16";#N/A,#N/A,TRUE,"Schedule 17-1";#N/A,#N/A,TRUE,"Schedule 17-2"}</definedName>
    <definedName name="TVW" localSheetId="3" hidden="1">{#N/A,#N/A,TRUE,"Cover";#N/A,#N/A,TRUE,"Preparation Notes";#N/A,#N/A,TRUE,"FX Rates";#N/A,#N/A,TRUE,"Profit &amp; Loss";#N/A,#N/A,TRUE,"Balance Sheet";#N/A,#N/A,TRUE,"Schedule 1";#N/A,#N/A,TRUE,"Schedule 2-1";#N/A,#N/A,TRUE,"Schedule 2-2";#N/A,#N/A,TRUE,"Schedule 3";#N/A,#N/A,TRUE,"Schedule 4";#N/A,#N/A,TRUE,"Schedule 5";#N/A,#N/A,TRUE,"Schedule 6";#N/A,#N/A,TRUE,"Schedule 7";#N/A,#N/A,TRUE,"Schedule 8";#N/A,#N/A,TRUE,"Schedule 9";#N/A,#N/A,TRUE,"Schedule 10";#N/A,#N/A,TRUE,"Schedule 11";#N/A,#N/A,TRUE,"Schedule 12";#N/A,#N/A,TRUE,"Schedule 13";#N/A,#N/A,TRUE,"Schedule 14";#N/A,#N/A,TRUE,"Schedule 15";#N/A,#N/A,TRUE,"Schedule 16";#N/A,#N/A,TRUE,"Schedule 17-1";#N/A,#N/A,TRUE,"Schedule 17-2"}</definedName>
    <definedName name="TVW" localSheetId="1" hidden="1">{#N/A,#N/A,TRUE,"Cover";#N/A,#N/A,TRUE,"Preparation Notes";#N/A,#N/A,TRUE,"FX Rates";#N/A,#N/A,TRUE,"Profit &amp; Loss";#N/A,#N/A,TRUE,"Balance Sheet";#N/A,#N/A,TRUE,"Schedule 1";#N/A,#N/A,TRUE,"Schedule 2-1";#N/A,#N/A,TRUE,"Schedule 2-2";#N/A,#N/A,TRUE,"Schedule 3";#N/A,#N/A,TRUE,"Schedule 4";#N/A,#N/A,TRUE,"Schedule 5";#N/A,#N/A,TRUE,"Schedule 6";#N/A,#N/A,TRUE,"Schedule 7";#N/A,#N/A,TRUE,"Schedule 8";#N/A,#N/A,TRUE,"Schedule 9";#N/A,#N/A,TRUE,"Schedule 10";#N/A,#N/A,TRUE,"Schedule 11";#N/A,#N/A,TRUE,"Schedule 12";#N/A,#N/A,TRUE,"Schedule 13";#N/A,#N/A,TRUE,"Schedule 14";#N/A,#N/A,TRUE,"Schedule 15";#N/A,#N/A,TRUE,"Schedule 16";#N/A,#N/A,TRUE,"Schedule 17-1";#N/A,#N/A,TRUE,"Schedule 17-2"}</definedName>
    <definedName name="TVW" localSheetId="0" hidden="1">{#N/A,#N/A,TRUE,"Cover";#N/A,#N/A,TRUE,"Preparation Notes";#N/A,#N/A,TRUE,"FX Rates";#N/A,#N/A,TRUE,"Profit &amp; Loss";#N/A,#N/A,TRUE,"Balance Sheet";#N/A,#N/A,TRUE,"Schedule 1";#N/A,#N/A,TRUE,"Schedule 2-1";#N/A,#N/A,TRUE,"Schedule 2-2";#N/A,#N/A,TRUE,"Schedule 3";#N/A,#N/A,TRUE,"Schedule 4";#N/A,#N/A,TRUE,"Schedule 5";#N/A,#N/A,TRUE,"Schedule 6";#N/A,#N/A,TRUE,"Schedule 7";#N/A,#N/A,TRUE,"Schedule 8";#N/A,#N/A,TRUE,"Schedule 9";#N/A,#N/A,TRUE,"Schedule 10";#N/A,#N/A,TRUE,"Schedule 11";#N/A,#N/A,TRUE,"Schedule 12";#N/A,#N/A,TRUE,"Schedule 13";#N/A,#N/A,TRUE,"Schedule 14";#N/A,#N/A,TRUE,"Schedule 15";#N/A,#N/A,TRUE,"Schedule 16";#N/A,#N/A,TRUE,"Schedule 17-1";#N/A,#N/A,TRUE,"Schedule 17-2"}</definedName>
    <definedName name="TVW" hidden="1">{#N/A,#N/A,TRUE,"Cover";#N/A,#N/A,TRUE,"Preparation Notes";#N/A,#N/A,TRUE,"FX Rates";#N/A,#N/A,TRUE,"Profit &amp; Loss";#N/A,#N/A,TRUE,"Balance Sheet";#N/A,#N/A,TRUE,"Schedule 1";#N/A,#N/A,TRUE,"Schedule 2-1";#N/A,#N/A,TRUE,"Schedule 2-2";#N/A,#N/A,TRUE,"Schedule 3";#N/A,#N/A,TRUE,"Schedule 4";#N/A,#N/A,TRUE,"Schedule 5";#N/A,#N/A,TRUE,"Schedule 6";#N/A,#N/A,TRUE,"Schedule 7";#N/A,#N/A,TRUE,"Schedule 8";#N/A,#N/A,TRUE,"Schedule 9";#N/A,#N/A,TRUE,"Schedule 10";#N/A,#N/A,TRUE,"Schedule 11";#N/A,#N/A,TRUE,"Schedule 12";#N/A,#N/A,TRUE,"Schedule 13";#N/A,#N/A,TRUE,"Schedule 14";#N/A,#N/A,TRUE,"Schedule 15";#N/A,#N/A,TRUE,"Schedule 16";#N/A,#N/A,TRUE,"Schedule 17-1";#N/A,#N/A,TRUE,"Schedule 17-2"}</definedName>
    <definedName name="twre" localSheetId="2" hidden="1">{"NOPCAPEVA",#N/A,FALSE,"Nopat";"FCFCSTAR",#N/A,FALSE,"FCFVAL";"EVAVL",#N/A,FALSE,"EVAVAL";"LEASE",#N/A,FALSE,"OpLease"}</definedName>
    <definedName name="twre" localSheetId="4" hidden="1">{"NOPCAPEVA",#N/A,FALSE,"Nopat";"FCFCSTAR",#N/A,FALSE,"FCFVAL";"EVAVL",#N/A,FALSE,"EVAVAL";"LEASE",#N/A,FALSE,"OpLease"}</definedName>
    <definedName name="twre" localSheetId="3" hidden="1">{"NOPCAPEVA",#N/A,FALSE,"Nopat";"FCFCSTAR",#N/A,FALSE,"FCFVAL";"EVAVL",#N/A,FALSE,"EVAVAL";"LEASE",#N/A,FALSE,"OpLease"}</definedName>
    <definedName name="twre" localSheetId="1" hidden="1">{"NOPCAPEVA",#N/A,FALSE,"Nopat";"FCFCSTAR",#N/A,FALSE,"FCFVAL";"EVAVL",#N/A,FALSE,"EVAVAL";"LEASE",#N/A,FALSE,"OpLease"}</definedName>
    <definedName name="twre" localSheetId="0" hidden="1">{"NOPCAPEVA",#N/A,FALSE,"Nopat";"FCFCSTAR",#N/A,FALSE,"FCFVAL";"EVAVL",#N/A,FALSE,"EVAVAL";"LEASE",#N/A,FALSE,"OpLease"}</definedName>
    <definedName name="twre" hidden="1">{"NOPCAPEVA",#N/A,FALSE,"Nopat";"FCFCSTAR",#N/A,FALSE,"FCFVAL";"EVAVL",#N/A,FALSE,"EVAVAL";"LEASE",#N/A,FALSE,"OpLease"}</definedName>
    <definedName name="ty" localSheetId="2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ty" localSheetId="4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ty" localSheetId="3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ty" localSheetId="1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ty" localSheetId="0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ty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tyi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yi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yi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yi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yi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yi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yiii" localSheetId="2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tyiii" localSheetId="4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tyiii" localSheetId="3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tyiii" localSheetId="1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tyiii" localSheetId="0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tyiii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u" localSheetId="2" hidden="1">{"uno",#N/A,FALSE,"Dist total";"COMENTARIO",#N/A,FALSE,"Ficha CODICE"}</definedName>
    <definedName name="u" localSheetId="4" hidden="1">{"uno",#N/A,FALSE,"Dist total";"COMENTARIO",#N/A,FALSE,"Ficha CODICE"}</definedName>
    <definedName name="u" localSheetId="3" hidden="1">{"uno",#N/A,FALSE,"Dist total";"COMENTARIO",#N/A,FALSE,"Ficha CODICE"}</definedName>
    <definedName name="u" localSheetId="1" hidden="1">{"uno",#N/A,FALSE,"Dist total";"COMENTARIO",#N/A,FALSE,"Ficha CODICE"}</definedName>
    <definedName name="u" localSheetId="0" hidden="1">{"uno",#N/A,FALSE,"Dist total";"COMENTARIO",#N/A,FALSE,"Ficha CODICE"}</definedName>
    <definedName name="u" hidden="1">{"uno",#N/A,FALSE,"Dist total";"COMENTARIO",#N/A,FALSE,"Ficha CODICE"}</definedName>
    <definedName name="ug" localSheetId="2" hidden="1">{"NOPCAPEVA",#N/A,FALSE,"Nopat";"FCFCSTAR",#N/A,FALSE,"FCFVAL";"EVAVL",#N/A,FALSE,"EVAVAL";"LEASE",#N/A,FALSE,"OpLease"}</definedName>
    <definedName name="ug" localSheetId="4" hidden="1">{"NOPCAPEVA",#N/A,FALSE,"Nopat";"FCFCSTAR",#N/A,FALSE,"FCFVAL";"EVAVL",#N/A,FALSE,"EVAVAL";"LEASE",#N/A,FALSE,"OpLease"}</definedName>
    <definedName name="ug" localSheetId="3" hidden="1">{"NOPCAPEVA",#N/A,FALSE,"Nopat";"FCFCSTAR",#N/A,FALSE,"FCFVAL";"EVAVL",#N/A,FALSE,"EVAVAL";"LEASE",#N/A,FALSE,"OpLease"}</definedName>
    <definedName name="ug" localSheetId="1" hidden="1">{"NOPCAPEVA",#N/A,FALSE,"Nopat";"FCFCSTAR",#N/A,FALSE,"FCFVAL";"EVAVL",#N/A,FALSE,"EVAVAL";"LEASE",#N/A,FALSE,"OpLease"}</definedName>
    <definedName name="ug" localSheetId="0" hidden="1">{"NOPCAPEVA",#N/A,FALSE,"Nopat";"FCFCSTAR",#N/A,FALSE,"FCFVAL";"EVAVL",#N/A,FALSE,"EVAVAL";"LEASE",#N/A,FALSE,"OpLease"}</definedName>
    <definedName name="ug" hidden="1">{"NOPCAPEVA",#N/A,FALSE,"Nopat";"FCFCSTAR",#N/A,FALSE,"FCFVAL";"EVAVL",#N/A,FALSE,"EVAVAL";"LEASE",#N/A,FALSE,"OpLease"}</definedName>
    <definedName name="ui" localSheetId="2" hidden="1">{"NOPCAPEVA",#N/A,FALSE,"Nopat";"FCFCSTAR",#N/A,FALSE,"FCFVAL";"EVAVL",#N/A,FALSE,"EVAVAL";"LEASE",#N/A,FALSE,"OpLease"}</definedName>
    <definedName name="ui" localSheetId="4" hidden="1">{"NOPCAPEVA",#N/A,FALSE,"Nopat";"FCFCSTAR",#N/A,FALSE,"FCFVAL";"EVAVL",#N/A,FALSE,"EVAVAL";"LEASE",#N/A,FALSE,"OpLease"}</definedName>
    <definedName name="ui" localSheetId="3" hidden="1">{"NOPCAPEVA",#N/A,FALSE,"Nopat";"FCFCSTAR",#N/A,FALSE,"FCFVAL";"EVAVL",#N/A,FALSE,"EVAVAL";"LEASE",#N/A,FALSE,"OpLease"}</definedName>
    <definedName name="ui" localSheetId="1" hidden="1">{"NOPCAPEVA",#N/A,FALSE,"Nopat";"FCFCSTAR",#N/A,FALSE,"FCFVAL";"EVAVL",#N/A,FALSE,"EVAVAL";"LEASE",#N/A,FALSE,"OpLease"}</definedName>
    <definedName name="ui" localSheetId="0" hidden="1">{"NOPCAPEVA",#N/A,FALSE,"Nopat";"FCFCSTAR",#N/A,FALSE,"FCFVAL";"EVAVL",#N/A,FALSE,"EVAVAL";"LEASE",#N/A,FALSE,"OpLease"}</definedName>
    <definedName name="ui" hidden="1">{"NOPCAPEVA",#N/A,FALSE,"Nopat";"FCFCSTAR",#N/A,FALSE,"FCFVAL";"EVAVL",#N/A,FALSE,"EVAVAL";"LEASE",#N/A,FALSE,"OpLease"}</definedName>
    <definedName name="ujkry" localSheetId="2" hidden="1">{"NOPCAPEVA",#N/A,FALSE,"Nopat";"FCFCSTAR",#N/A,FALSE,"FCFVAL";"EVAVL",#N/A,FALSE,"EVAVAL";"LEASE",#N/A,FALSE,"OpLease"}</definedName>
    <definedName name="ujkry" localSheetId="4" hidden="1">{"NOPCAPEVA",#N/A,FALSE,"Nopat";"FCFCSTAR",#N/A,FALSE,"FCFVAL";"EVAVL",#N/A,FALSE,"EVAVAL";"LEASE",#N/A,FALSE,"OpLease"}</definedName>
    <definedName name="ujkry" localSheetId="3" hidden="1">{"NOPCAPEVA",#N/A,FALSE,"Nopat";"FCFCSTAR",#N/A,FALSE,"FCFVAL";"EVAVL",#N/A,FALSE,"EVAVAL";"LEASE",#N/A,FALSE,"OpLease"}</definedName>
    <definedName name="ujkry" localSheetId="1" hidden="1">{"NOPCAPEVA",#N/A,FALSE,"Nopat";"FCFCSTAR",#N/A,FALSE,"FCFVAL";"EVAVL",#N/A,FALSE,"EVAVAL";"LEASE",#N/A,FALSE,"OpLease"}</definedName>
    <definedName name="ujkry" localSheetId="0" hidden="1">{"NOPCAPEVA",#N/A,FALSE,"Nopat";"FCFCSTAR",#N/A,FALSE,"FCFVAL";"EVAVL",#N/A,FALSE,"EVAVAL";"LEASE",#N/A,FALSE,"OpLease"}</definedName>
    <definedName name="ujkry" hidden="1">{"NOPCAPEVA",#N/A,FALSE,"Nopat";"FCFCSTAR",#N/A,FALSE,"FCFVAL";"EVAVL",#N/A,FALSE,"EVAVAL";"LEASE",#N/A,FALSE,"OpLease"}</definedName>
    <definedName name="UNREALIZED_GAIN" hidden="1">"UNREALIZED_GAIN"</definedName>
    <definedName name="UNUSUAL_EXP" hidden="1">"UNUSUAL_EXP"</definedName>
    <definedName name="UpperRowTT" hidden="1">#REF!</definedName>
    <definedName name="urt" localSheetId="2" hidden="1">{"NOPCAPEVA",#N/A,FALSE,"Nopat";"FCFCSTAR",#N/A,FALSE,"FCFVAL";"EVAVL",#N/A,FALSE,"EVAVAL";"LEASE",#N/A,FALSE,"OpLease"}</definedName>
    <definedName name="urt" localSheetId="4" hidden="1">{"NOPCAPEVA",#N/A,FALSE,"Nopat";"FCFCSTAR",#N/A,FALSE,"FCFVAL";"EVAVL",#N/A,FALSE,"EVAVAL";"LEASE",#N/A,FALSE,"OpLease"}</definedName>
    <definedName name="urt" localSheetId="3" hidden="1">{"NOPCAPEVA",#N/A,FALSE,"Nopat";"FCFCSTAR",#N/A,FALSE,"FCFVAL";"EVAVL",#N/A,FALSE,"EVAVAL";"LEASE",#N/A,FALSE,"OpLease"}</definedName>
    <definedName name="urt" localSheetId="1" hidden="1">{"NOPCAPEVA",#N/A,FALSE,"Nopat";"FCFCSTAR",#N/A,FALSE,"FCFVAL";"EVAVL",#N/A,FALSE,"EVAVAL";"LEASE",#N/A,FALSE,"OpLease"}</definedName>
    <definedName name="urt" localSheetId="0" hidden="1">{"NOPCAPEVA",#N/A,FALSE,"Nopat";"FCFCSTAR",#N/A,FALSE,"FCFVAL";"EVAVL",#N/A,FALSE,"EVAVAL";"LEASE",#N/A,FALSE,"OpLease"}</definedName>
    <definedName name="urt" hidden="1">{"NOPCAPEVA",#N/A,FALSE,"Nopat";"FCFCSTAR",#N/A,FALSE,"FCFVAL";"EVAVL",#N/A,FALSE,"EVAVAL";"LEASE",#N/A,FALSE,"OpLease"}</definedName>
    <definedName name="US_GAAP" hidden="1">"US_GAAP"</definedName>
    <definedName name="utt" localSheetId="2" hidden="1">{"ANAR",#N/A,FALSE,"Dist total";"MARGEN",#N/A,FALSE,"Dist total";"COMENTARIO",#N/A,FALSE,"Ficha CODICE";"CONSEJO",#N/A,FALSE,"Dist p0";"uno",#N/A,FALSE,"Dist total"}</definedName>
    <definedName name="utt" localSheetId="4" hidden="1">{"ANAR",#N/A,FALSE,"Dist total";"MARGEN",#N/A,FALSE,"Dist total";"COMENTARIO",#N/A,FALSE,"Ficha CODICE";"CONSEJO",#N/A,FALSE,"Dist p0";"uno",#N/A,FALSE,"Dist total"}</definedName>
    <definedName name="utt" localSheetId="3" hidden="1">{"ANAR",#N/A,FALSE,"Dist total";"MARGEN",#N/A,FALSE,"Dist total";"COMENTARIO",#N/A,FALSE,"Ficha CODICE";"CONSEJO",#N/A,FALSE,"Dist p0";"uno",#N/A,FALSE,"Dist total"}</definedName>
    <definedName name="utt" localSheetId="1" hidden="1">{"ANAR",#N/A,FALSE,"Dist total";"MARGEN",#N/A,FALSE,"Dist total";"COMENTARIO",#N/A,FALSE,"Ficha CODICE";"CONSEJO",#N/A,FALSE,"Dist p0";"uno",#N/A,FALSE,"Dist total"}</definedName>
    <definedName name="utt" localSheetId="0" hidden="1">{"ANAR",#N/A,FALSE,"Dist total";"MARGEN",#N/A,FALSE,"Dist total";"COMENTARIO",#N/A,FALSE,"Ficha CODICE";"CONSEJO",#N/A,FALSE,"Dist p0";"uno",#N/A,FALSE,"Dist total"}</definedName>
    <definedName name="utt" hidden="1">{"ANAR",#N/A,FALSE,"Dist total";"MARGEN",#N/A,FALSE,"Dist total";"COMENTARIO",#N/A,FALSE,"Ficha CODICE";"CONSEJO",#N/A,FALSE,"Dist p0";"uno",#N/A,FALSE,"Dist total"}</definedName>
    <definedName name="uuuu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uuuu" localSheetId="4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uuuu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uuuu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uuuu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uuu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uuuuuuuuuuuu" localSheetId="2" hidden="1">{#N/A,#N/A,TRUE,"Main Issues";#N/A,#N/A,TRUE,"Income statement ($)"}</definedName>
    <definedName name="uuuuuuuuuuuu" localSheetId="4" hidden="1">{#N/A,#N/A,TRUE,"Main Issues";#N/A,#N/A,TRUE,"Income statement ($)"}</definedName>
    <definedName name="uuuuuuuuuuuu" localSheetId="3" hidden="1">{#N/A,#N/A,TRUE,"Main Issues";#N/A,#N/A,TRUE,"Income statement ($)"}</definedName>
    <definedName name="uuuuuuuuuuuu" localSheetId="1" hidden="1">{#N/A,#N/A,TRUE,"Main Issues";#N/A,#N/A,TRUE,"Income statement ($)"}</definedName>
    <definedName name="uuuuuuuuuuuu" localSheetId="0" hidden="1">{#N/A,#N/A,TRUE,"Main Issues";#N/A,#N/A,TRUE,"Income statement ($)"}</definedName>
    <definedName name="uuuuuuuuuuuu" hidden="1">{#N/A,#N/A,TRUE,"Main Issues";#N/A,#N/A,TRUE,"Income statement ($)"}</definedName>
    <definedName name="uuuuuuuuuuuuu" localSheetId="2" hidden="1">{#N/A,#N/A,FALSE,"Aging Summary";#N/A,#N/A,FALSE,"Ratio Analysis";#N/A,#N/A,FALSE,"Test 120 Day Accts";#N/A,#N/A,FALSE,"Tickmarks"}</definedName>
    <definedName name="uuuuuuuuuuuuu" localSheetId="4" hidden="1">{#N/A,#N/A,FALSE,"Aging Summary";#N/A,#N/A,FALSE,"Ratio Analysis";#N/A,#N/A,FALSE,"Test 120 Day Accts";#N/A,#N/A,FALSE,"Tickmarks"}</definedName>
    <definedName name="uuuuuuuuuuuuu" localSheetId="3" hidden="1">{#N/A,#N/A,FALSE,"Aging Summary";#N/A,#N/A,FALSE,"Ratio Analysis";#N/A,#N/A,FALSE,"Test 120 Day Accts";#N/A,#N/A,FALSE,"Tickmarks"}</definedName>
    <definedName name="uuuuuuuuuuuuu" localSheetId="1" hidden="1">{#N/A,#N/A,FALSE,"Aging Summary";#N/A,#N/A,FALSE,"Ratio Analysis";#N/A,#N/A,FALSE,"Test 120 Day Accts";#N/A,#N/A,FALSE,"Tickmarks"}</definedName>
    <definedName name="uuuuuuuuuuuuu" localSheetId="0" hidden="1">{#N/A,#N/A,FALSE,"Aging Summary";#N/A,#N/A,FALSE,"Ratio Analysis";#N/A,#N/A,FALSE,"Test 120 Day Accts";#N/A,#N/A,FALSE,"Tickmarks"}</definedName>
    <definedName name="uuuuuuuuuuuuu" hidden="1">{#N/A,#N/A,FALSE,"Aging Summary";#N/A,#N/A,FALSE,"Ratio Analysis";#N/A,#N/A,FALSE,"Test 120 Day Accts";#N/A,#N/A,FALSE,"Tickmarks"}</definedName>
    <definedName name="uuuuuuuuuuuuuuuuu" localSheetId="2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uuuuuuuuuuuuuuuuu" localSheetId="4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uuuuuuuuuuuuuuuuu" localSheetId="3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uuuuuuuuuuuuuuuuu" localSheetId="1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uuuuuuuuuuuuuuuuu" localSheetId="0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uuuuuuuuuuuuuuuuu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uuuuuuuuuuuuuuuuuu" localSheetId="2" hidden="1">{#N/A,#N/A,TRUE,"Asmp";#N/A,#N/A,TRUE,"CF"}</definedName>
    <definedName name="uuuuuuuuuuuuuuuuuu" localSheetId="4" hidden="1">{#N/A,#N/A,TRUE,"Asmp";#N/A,#N/A,TRUE,"CF"}</definedName>
    <definedName name="uuuuuuuuuuuuuuuuuu" localSheetId="3" hidden="1">{#N/A,#N/A,TRUE,"Asmp";#N/A,#N/A,TRUE,"CF"}</definedName>
    <definedName name="uuuuuuuuuuuuuuuuuu" localSheetId="1" hidden="1">{#N/A,#N/A,TRUE,"Asmp";#N/A,#N/A,TRUE,"CF"}</definedName>
    <definedName name="uuuuuuuuuuuuuuuuuu" localSheetId="0" hidden="1">{#N/A,#N/A,TRUE,"Asmp";#N/A,#N/A,TRUE,"CF"}</definedName>
    <definedName name="uuuuuuuuuuuuuuuuuu" hidden="1">{#N/A,#N/A,TRUE,"Asmp";#N/A,#N/A,TRUE,"CF"}</definedName>
    <definedName name="uw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w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w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w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w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w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wa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wa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wa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wa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wa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wa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yj" localSheetId="2" hidden="1">{"AnnInc",#N/A,TRUE,"Inc";"QtrInc1",#N/A,TRUE,"Inc";"Balance",#N/A,TRUE,"Bal";"Cflow",#N/A,TRUE,"Cash"}</definedName>
    <definedName name="uyj" localSheetId="4" hidden="1">{"AnnInc",#N/A,TRUE,"Inc";"QtrInc1",#N/A,TRUE,"Inc";"Balance",#N/A,TRUE,"Bal";"Cflow",#N/A,TRUE,"Cash"}</definedName>
    <definedName name="uyj" localSheetId="3" hidden="1">{"AnnInc",#N/A,TRUE,"Inc";"QtrInc1",#N/A,TRUE,"Inc";"Balance",#N/A,TRUE,"Bal";"Cflow",#N/A,TRUE,"Cash"}</definedName>
    <definedName name="uyj" localSheetId="1" hidden="1">{"AnnInc",#N/A,TRUE,"Inc";"QtrInc1",#N/A,TRUE,"Inc";"Balance",#N/A,TRUE,"Bal";"Cflow",#N/A,TRUE,"Cash"}</definedName>
    <definedName name="uyj" localSheetId="0" hidden="1">{"AnnInc",#N/A,TRUE,"Inc";"QtrInc1",#N/A,TRUE,"Inc";"Balance",#N/A,TRUE,"Bal";"Cflow",#N/A,TRUE,"Cash"}</definedName>
    <definedName name="uyj" hidden="1">{"AnnInc",#N/A,TRUE,"Inc";"QtrInc1",#N/A,TRUE,"Inc";"Balance",#N/A,TRUE,"Bal";"Cflow",#N/A,TRUE,"Cash"}</definedName>
    <definedName name="uyte" localSheetId="2" hidden="1">{"AnnInc",#N/A,TRUE,"Inc";"QtrInc1",#N/A,TRUE,"Inc";"Balance",#N/A,TRUE,"Bal";"Cflow",#N/A,TRUE,"Cash"}</definedName>
    <definedName name="uyte" localSheetId="4" hidden="1">{"AnnInc",#N/A,TRUE,"Inc";"QtrInc1",#N/A,TRUE,"Inc";"Balance",#N/A,TRUE,"Bal";"Cflow",#N/A,TRUE,"Cash"}</definedName>
    <definedName name="uyte" localSheetId="3" hidden="1">{"AnnInc",#N/A,TRUE,"Inc";"QtrInc1",#N/A,TRUE,"Inc";"Balance",#N/A,TRUE,"Bal";"Cflow",#N/A,TRUE,"Cash"}</definedName>
    <definedName name="uyte" localSheetId="1" hidden="1">{"AnnInc",#N/A,TRUE,"Inc";"QtrInc1",#N/A,TRUE,"Inc";"Balance",#N/A,TRUE,"Bal";"Cflow",#N/A,TRUE,"Cash"}</definedName>
    <definedName name="uyte" localSheetId="0" hidden="1">{"AnnInc",#N/A,TRUE,"Inc";"QtrInc1",#N/A,TRUE,"Inc";"Balance",#N/A,TRUE,"Bal";"Cflow",#N/A,TRUE,"Cash"}</definedName>
    <definedName name="uyte" hidden="1">{"AnnInc",#N/A,TRUE,"Inc";"QtrInc1",#N/A,TRUE,"Inc";"Balance",#N/A,TRUE,"Bal";"Cflow",#N/A,TRUE,"Cash"}</definedName>
    <definedName name="VAR_COST_M">#REF!</definedName>
    <definedName name="vbcz" localSheetId="2" hidden="1">{"NOPCAPEVA",#N/A,FALSE,"Nopat";"FCFCSTAR",#N/A,FALSE,"FCFVAL";"EVAVL",#N/A,FALSE,"EVAVAL";"LEASE",#N/A,FALSE,"OpLease"}</definedName>
    <definedName name="vbcz" localSheetId="4" hidden="1">{"NOPCAPEVA",#N/A,FALSE,"Nopat";"FCFCSTAR",#N/A,FALSE,"FCFVAL";"EVAVL",#N/A,FALSE,"EVAVAL";"LEASE",#N/A,FALSE,"OpLease"}</definedName>
    <definedName name="vbcz" localSheetId="3" hidden="1">{"NOPCAPEVA",#N/A,FALSE,"Nopat";"FCFCSTAR",#N/A,FALSE,"FCFVAL";"EVAVL",#N/A,FALSE,"EVAVAL";"LEASE",#N/A,FALSE,"OpLease"}</definedName>
    <definedName name="vbcz" localSheetId="1" hidden="1">{"NOPCAPEVA",#N/A,FALSE,"Nopat";"FCFCSTAR",#N/A,FALSE,"FCFVAL";"EVAVL",#N/A,FALSE,"EVAVAL";"LEASE",#N/A,FALSE,"OpLease"}</definedName>
    <definedName name="vbcz" localSheetId="0" hidden="1">{"NOPCAPEVA",#N/A,FALSE,"Nopat";"FCFCSTAR",#N/A,FALSE,"FCFVAL";"EVAVL",#N/A,FALSE,"EVAVAL";"LEASE",#N/A,FALSE,"OpLease"}</definedName>
    <definedName name="vbcz" hidden="1">{"NOPCAPEVA",#N/A,FALSE,"Nopat";"FCFCSTAR",#N/A,FALSE,"FCFVAL";"EVAVL",#N/A,FALSE,"EVAVAL";"LEASE",#N/A,FALSE,"OpLease"}</definedName>
    <definedName name="vcxf" localSheetId="2" hidden="1">{"NOPCAPEVA",#N/A,FALSE,"Nopat";"FCFCSTAR",#N/A,FALSE,"FCFVAL";"EVAVL",#N/A,FALSE,"EVAVAL";"LEASE",#N/A,FALSE,"OpLease"}</definedName>
    <definedName name="vcxf" localSheetId="4" hidden="1">{"NOPCAPEVA",#N/A,FALSE,"Nopat";"FCFCSTAR",#N/A,FALSE,"FCFVAL";"EVAVL",#N/A,FALSE,"EVAVAL";"LEASE",#N/A,FALSE,"OpLease"}</definedName>
    <definedName name="vcxf" localSheetId="3" hidden="1">{"NOPCAPEVA",#N/A,FALSE,"Nopat";"FCFCSTAR",#N/A,FALSE,"FCFVAL";"EVAVL",#N/A,FALSE,"EVAVAL";"LEASE",#N/A,FALSE,"OpLease"}</definedName>
    <definedName name="vcxf" localSheetId="1" hidden="1">{"NOPCAPEVA",#N/A,FALSE,"Nopat";"FCFCSTAR",#N/A,FALSE,"FCFVAL";"EVAVL",#N/A,FALSE,"EVAVAL";"LEASE",#N/A,FALSE,"OpLease"}</definedName>
    <definedName name="vcxf" localSheetId="0" hidden="1">{"NOPCAPEVA",#N/A,FALSE,"Nopat";"FCFCSTAR",#N/A,FALSE,"FCFVAL";"EVAVL",#N/A,FALSE,"EVAVAL";"LEASE",#N/A,FALSE,"OpLease"}</definedName>
    <definedName name="vcxf" hidden="1">{"NOPCAPEVA",#N/A,FALSE,"Nopat";"FCFCSTAR",#N/A,FALSE,"FCFVAL";"EVAVL",#N/A,FALSE,"EVAVAL";"LEASE",#N/A,FALSE,"OpLease"}</definedName>
    <definedName name="vcxz" localSheetId="2" hidden="1">{"NOPCAPEVA",#N/A,FALSE,"Nopat";"FCFCSTAR",#N/A,FALSE,"FCFVAL";"EVAVL",#N/A,FALSE,"EVAVAL";"LEASE",#N/A,FALSE,"OpLease"}</definedName>
    <definedName name="vcxz" localSheetId="4" hidden="1">{"NOPCAPEVA",#N/A,FALSE,"Nopat";"FCFCSTAR",#N/A,FALSE,"FCFVAL";"EVAVL",#N/A,FALSE,"EVAVAL";"LEASE",#N/A,FALSE,"OpLease"}</definedName>
    <definedName name="vcxz" localSheetId="3" hidden="1">{"NOPCAPEVA",#N/A,FALSE,"Nopat";"FCFCSTAR",#N/A,FALSE,"FCFVAL";"EVAVL",#N/A,FALSE,"EVAVAL";"LEASE",#N/A,FALSE,"OpLease"}</definedName>
    <definedName name="vcxz" localSheetId="1" hidden="1">{"NOPCAPEVA",#N/A,FALSE,"Nopat";"FCFCSTAR",#N/A,FALSE,"FCFVAL";"EVAVL",#N/A,FALSE,"EVAVAL";"LEASE",#N/A,FALSE,"OpLease"}</definedName>
    <definedName name="vcxz" localSheetId="0" hidden="1">{"NOPCAPEVA",#N/A,FALSE,"Nopat";"FCFCSTAR",#N/A,FALSE,"FCFVAL";"EVAVL",#N/A,FALSE,"EVAVAL";"LEASE",#N/A,FALSE,"OpLease"}</definedName>
    <definedName name="vcxz" hidden="1">{"NOPCAPEVA",#N/A,FALSE,"Nopat";"FCFCSTAR",#N/A,FALSE,"FCFVAL";"EVAVL",#N/A,FALSE,"EVAVAL";"LEASE",#N/A,FALSE,"OpLease"}</definedName>
    <definedName name="vczxdf" localSheetId="2" hidden="1">{"AnnInc",#N/A,TRUE,"Inc";"QtrInc1",#N/A,TRUE,"Inc";"Balance",#N/A,TRUE,"Bal";"Cflow",#N/A,TRUE,"Cash"}</definedName>
    <definedName name="vczxdf" localSheetId="4" hidden="1">{"AnnInc",#N/A,TRUE,"Inc";"QtrInc1",#N/A,TRUE,"Inc";"Balance",#N/A,TRUE,"Bal";"Cflow",#N/A,TRUE,"Cash"}</definedName>
    <definedName name="vczxdf" localSheetId="3" hidden="1">{"AnnInc",#N/A,TRUE,"Inc";"QtrInc1",#N/A,TRUE,"Inc";"Balance",#N/A,TRUE,"Bal";"Cflow",#N/A,TRUE,"Cash"}</definedName>
    <definedName name="vczxdf" localSheetId="1" hidden="1">{"AnnInc",#N/A,TRUE,"Inc";"QtrInc1",#N/A,TRUE,"Inc";"Balance",#N/A,TRUE,"Bal";"Cflow",#N/A,TRUE,"Cash"}</definedName>
    <definedName name="vczxdf" localSheetId="0" hidden="1">{"AnnInc",#N/A,TRUE,"Inc";"QtrInc1",#N/A,TRUE,"Inc";"Balance",#N/A,TRUE,"Bal";"Cflow",#N/A,TRUE,"Cash"}</definedName>
    <definedName name="vczxdf" hidden="1">{"AnnInc",#N/A,TRUE,"Inc";"QtrInc1",#N/A,TRUE,"Inc";"Balance",#N/A,TRUE,"Bal";"Cflow",#N/A,TRUE,"Cash"}</definedName>
    <definedName name="vdce" localSheetId="2" hidden="1">{#N/A,#N/A,TRUE,"Main Issues";#N/A,#N/A,TRUE,"Income statement ($)"}</definedName>
    <definedName name="vdce" localSheetId="4" hidden="1">{#N/A,#N/A,TRUE,"Main Issues";#N/A,#N/A,TRUE,"Income statement ($)"}</definedName>
    <definedName name="vdce" localSheetId="3" hidden="1">{#N/A,#N/A,TRUE,"Main Issues";#N/A,#N/A,TRUE,"Income statement ($)"}</definedName>
    <definedName name="vdce" localSheetId="1" hidden="1">{#N/A,#N/A,TRUE,"Main Issues";#N/A,#N/A,TRUE,"Income statement ($)"}</definedName>
    <definedName name="vdce" localSheetId="0" hidden="1">{#N/A,#N/A,TRUE,"Main Issues";#N/A,#N/A,TRUE,"Income statement ($)"}</definedName>
    <definedName name="vdce" hidden="1">{#N/A,#N/A,TRUE,"Main Issues";#N/A,#N/A,TRUE,"Income statement ($)"}</definedName>
    <definedName name="vedvc" localSheetId="2" hidden="1">{#N/A,#N/A,TRUE,"Main Issues";#N/A,#N/A,TRUE,"Income statement ($)"}</definedName>
    <definedName name="vedvc" localSheetId="4" hidden="1">{#N/A,#N/A,TRUE,"Main Issues";#N/A,#N/A,TRUE,"Income statement ($)"}</definedName>
    <definedName name="vedvc" localSheetId="3" hidden="1">{#N/A,#N/A,TRUE,"Main Issues";#N/A,#N/A,TRUE,"Income statement ($)"}</definedName>
    <definedName name="vedvc" localSheetId="1" hidden="1">{#N/A,#N/A,TRUE,"Main Issues";#N/A,#N/A,TRUE,"Income statement ($)"}</definedName>
    <definedName name="vedvc" localSheetId="0" hidden="1">{#N/A,#N/A,TRUE,"Main Issues";#N/A,#N/A,TRUE,"Income statement ($)"}</definedName>
    <definedName name="vedvc" hidden="1">{#N/A,#N/A,TRUE,"Main Issues";#N/A,#N/A,TRUE,"Income statement ($)"}</definedName>
    <definedName name="vfdc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" localSheetId="4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vd" localSheetId="2" hidden="1">{#N/A,#N/A,TRUE,"Main Issues";#N/A,#N/A,TRUE,"Income statement ($)"}</definedName>
    <definedName name="vfdcvd" localSheetId="4" hidden="1">{#N/A,#N/A,TRUE,"Main Issues";#N/A,#N/A,TRUE,"Income statement ($)"}</definedName>
    <definedName name="vfdcvd" localSheetId="3" hidden="1">{#N/A,#N/A,TRUE,"Main Issues";#N/A,#N/A,TRUE,"Income statement ($)"}</definedName>
    <definedName name="vfdcvd" localSheetId="1" hidden="1">{#N/A,#N/A,TRUE,"Main Issues";#N/A,#N/A,TRUE,"Income statement ($)"}</definedName>
    <definedName name="vfdcvd" localSheetId="0" hidden="1">{#N/A,#N/A,TRUE,"Main Issues";#N/A,#N/A,TRUE,"Income statement ($)"}</definedName>
    <definedName name="vfdcvd" hidden="1">{#N/A,#N/A,TRUE,"Main Issues";#N/A,#N/A,TRUE,"Income statement ($)"}</definedName>
    <definedName name="vfdz" localSheetId="2" hidden="1">{"NOPCAPEVA",#N/A,FALSE,"Nopat";"FCFCSTAR",#N/A,FALSE,"FCFVAL";"EVAVL",#N/A,FALSE,"EVAVAL";"LEASE",#N/A,FALSE,"OpLease"}</definedName>
    <definedName name="vfdz" localSheetId="4" hidden="1">{"NOPCAPEVA",#N/A,FALSE,"Nopat";"FCFCSTAR",#N/A,FALSE,"FCFVAL";"EVAVL",#N/A,FALSE,"EVAVAL";"LEASE",#N/A,FALSE,"OpLease"}</definedName>
    <definedName name="vfdz" localSheetId="3" hidden="1">{"NOPCAPEVA",#N/A,FALSE,"Nopat";"FCFCSTAR",#N/A,FALSE,"FCFVAL";"EVAVL",#N/A,FALSE,"EVAVAL";"LEASE",#N/A,FALSE,"OpLease"}</definedName>
    <definedName name="vfdz" localSheetId="1" hidden="1">{"NOPCAPEVA",#N/A,FALSE,"Nopat";"FCFCSTAR",#N/A,FALSE,"FCFVAL";"EVAVL",#N/A,FALSE,"EVAVAL";"LEASE",#N/A,FALSE,"OpLease"}</definedName>
    <definedName name="vfdz" localSheetId="0" hidden="1">{"NOPCAPEVA",#N/A,FALSE,"Nopat";"FCFCSTAR",#N/A,FALSE,"FCFVAL";"EVAVL",#N/A,FALSE,"EVAVAL";"LEASE",#N/A,FALSE,"OpLease"}</definedName>
    <definedName name="vfdz" hidden="1">{"NOPCAPEVA",#N/A,FALSE,"Nopat";"FCFCSTAR",#N/A,FALSE,"FCFVAL";"EVAVL",#N/A,FALSE,"EVAVAL";"LEASE",#N/A,FALSE,"OpLease"}</definedName>
    <definedName name="Viastar" localSheetId="2" hidden="1">{#N/A,#N/A,FALSE,"Assumptions";#N/A,#N/A,FALSE,"N-IS-Sum";#N/A,#N/A,FALSE,"N-St-Sum";#N/A,#N/A,FALSE,"Inc Stmt";#N/A,#N/A,FALSE,"Stats"}</definedName>
    <definedName name="Viastar" localSheetId="4" hidden="1">{#N/A,#N/A,FALSE,"Assumptions";#N/A,#N/A,FALSE,"N-IS-Sum";#N/A,#N/A,FALSE,"N-St-Sum";#N/A,#N/A,FALSE,"Inc Stmt";#N/A,#N/A,FALSE,"Stats"}</definedName>
    <definedName name="Viastar" localSheetId="3" hidden="1">{#N/A,#N/A,FALSE,"Assumptions";#N/A,#N/A,FALSE,"N-IS-Sum";#N/A,#N/A,FALSE,"N-St-Sum";#N/A,#N/A,FALSE,"Inc Stmt";#N/A,#N/A,FALSE,"Stats"}</definedName>
    <definedName name="Viastar" localSheetId="1" hidden="1">{#N/A,#N/A,FALSE,"Assumptions";#N/A,#N/A,FALSE,"N-IS-Sum";#N/A,#N/A,FALSE,"N-St-Sum";#N/A,#N/A,FALSE,"Inc Stmt";#N/A,#N/A,FALSE,"Stats"}</definedName>
    <definedName name="Viastar" localSheetId="0" hidden="1">{#N/A,#N/A,FALSE,"Assumptions";#N/A,#N/A,FALSE,"N-IS-Sum";#N/A,#N/A,FALSE,"N-St-Sum";#N/A,#N/A,FALSE,"Inc Stmt";#N/A,#N/A,FALSE,"Stats"}</definedName>
    <definedName name="Viastar" hidden="1">{#N/A,#N/A,FALSE,"Assumptions";#N/A,#N/A,FALSE,"N-IS-Sum";#N/A,#N/A,FALSE,"N-St-Sum";#N/A,#N/A,FALSE,"Inc Stmt";#N/A,#N/A,FALSE,"Stats"}</definedName>
    <definedName name="vo" localSheetId="2" hidden="1">{"consolidated",#N/A,FALSE,"Sheet1";"cms",#N/A,FALSE,"Sheet1";"fse",#N/A,FALSE,"Sheet1"}</definedName>
    <definedName name="vo" localSheetId="4" hidden="1">{"consolidated",#N/A,FALSE,"Sheet1";"cms",#N/A,FALSE,"Sheet1";"fse",#N/A,FALSE,"Sheet1"}</definedName>
    <definedName name="vo" localSheetId="3" hidden="1">{"consolidated",#N/A,FALSE,"Sheet1";"cms",#N/A,FALSE,"Sheet1";"fse",#N/A,FALSE,"Sheet1"}</definedName>
    <definedName name="vo" localSheetId="1" hidden="1">{"consolidated",#N/A,FALSE,"Sheet1";"cms",#N/A,FALSE,"Sheet1";"fse",#N/A,FALSE,"Sheet1"}</definedName>
    <definedName name="vo" localSheetId="0" hidden="1">{"consolidated",#N/A,FALSE,"Sheet1";"cms",#N/A,FALSE,"Sheet1";"fse",#N/A,FALSE,"Sheet1"}</definedName>
    <definedName name="vo" hidden="1">{"consolidated",#N/A,FALSE,"Sheet1";"cms",#N/A,FALSE,"Sheet1";"fse",#N/A,FALSE,"Sheet1"}</definedName>
    <definedName name="VOLUME" hidden="1">"VOLUME"</definedName>
    <definedName name="vrcr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r" localSheetId="4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r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r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r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localSheetId="4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zdxf" localSheetId="2" hidden="1">{"NOPCAPEVA",#N/A,FALSE,"Nopat";"FCFCSTAR",#N/A,FALSE,"FCFVAL";"EVAVL",#N/A,FALSE,"EVAVAL";"LEASE",#N/A,FALSE,"OpLease"}</definedName>
    <definedName name="vzdxf" localSheetId="4" hidden="1">{"NOPCAPEVA",#N/A,FALSE,"Nopat";"FCFCSTAR",#N/A,FALSE,"FCFVAL";"EVAVL",#N/A,FALSE,"EVAVAL";"LEASE",#N/A,FALSE,"OpLease"}</definedName>
    <definedName name="vzdxf" localSheetId="3" hidden="1">{"NOPCAPEVA",#N/A,FALSE,"Nopat";"FCFCSTAR",#N/A,FALSE,"FCFVAL";"EVAVL",#N/A,FALSE,"EVAVAL";"LEASE",#N/A,FALSE,"OpLease"}</definedName>
    <definedName name="vzdxf" localSheetId="1" hidden="1">{"NOPCAPEVA",#N/A,FALSE,"Nopat";"FCFCSTAR",#N/A,FALSE,"FCFVAL";"EVAVL",#N/A,FALSE,"EVAVAL";"LEASE",#N/A,FALSE,"OpLease"}</definedName>
    <definedName name="vzdxf" localSheetId="0" hidden="1">{"NOPCAPEVA",#N/A,FALSE,"Nopat";"FCFCSTAR",#N/A,FALSE,"FCFVAL";"EVAVL",#N/A,FALSE,"EVAVAL";"LEASE",#N/A,FALSE,"OpLease"}</definedName>
    <definedName name="vzdxf" hidden="1">{"NOPCAPEVA",#N/A,FALSE,"Nopat";"FCFCSTAR",#N/A,FALSE,"FCFVAL";"EVAVL",#N/A,FALSE,"EVAVAL";"LEASE",#N/A,FALSE,"OpLease"}</definedName>
    <definedName name="WCap_diff" localSheetId="2" hidden="1">{#N/A,#N/A,TRUE,"Old - New P&amp;L";#N/A,#N/A,TRUE,"EBIT MMO - Total";#N/A,#N/A,TRUE,"MMO NE, CEE, ASIA, CAR";#N/A,#N/A,TRUE,"MMO LAT, MEA, AFR";#N/A,#N/A,TRUE,"NP growth";#N/A,#N/A,TRUE,"ER impact"}</definedName>
    <definedName name="WCap_diff" localSheetId="4" hidden="1">{#N/A,#N/A,TRUE,"Old - New P&amp;L";#N/A,#N/A,TRUE,"EBIT MMO - Total";#N/A,#N/A,TRUE,"MMO NE, CEE, ASIA, CAR";#N/A,#N/A,TRUE,"MMO LAT, MEA, AFR";#N/A,#N/A,TRUE,"NP growth";#N/A,#N/A,TRUE,"ER impact"}</definedName>
    <definedName name="WCap_diff" localSheetId="3" hidden="1">{#N/A,#N/A,TRUE,"Old - New P&amp;L";#N/A,#N/A,TRUE,"EBIT MMO - Total";#N/A,#N/A,TRUE,"MMO NE, CEE, ASIA, CAR";#N/A,#N/A,TRUE,"MMO LAT, MEA, AFR";#N/A,#N/A,TRUE,"NP growth";#N/A,#N/A,TRUE,"ER impact"}</definedName>
    <definedName name="WCap_diff" localSheetId="1" hidden="1">{#N/A,#N/A,TRUE,"Old - New P&amp;L";#N/A,#N/A,TRUE,"EBIT MMO - Total";#N/A,#N/A,TRUE,"MMO NE, CEE, ASIA, CAR";#N/A,#N/A,TRUE,"MMO LAT, MEA, AFR";#N/A,#N/A,TRUE,"NP growth";#N/A,#N/A,TRUE,"ER impact"}</definedName>
    <definedName name="WCap_diff" localSheetId="0" hidden="1">{#N/A,#N/A,TRUE,"Old - New P&amp;L";#N/A,#N/A,TRUE,"EBIT MMO - Total";#N/A,#N/A,TRUE,"MMO NE, CEE, ASIA, CAR";#N/A,#N/A,TRUE,"MMO LAT, MEA, AFR";#N/A,#N/A,TRUE,"NP growth";#N/A,#N/A,TRUE,"ER impact"}</definedName>
    <definedName name="WCap_diff" hidden="1">{#N/A,#N/A,TRUE,"Old - New P&amp;L";#N/A,#N/A,TRUE,"EBIT MMO - Total";#N/A,#N/A,TRUE,"MMO NE, CEE, ASIA, CAR";#N/A,#N/A,TRUE,"MMO LAT, MEA, AFR";#N/A,#N/A,TRUE,"NP growth";#N/A,#N/A,TRUE,"ER impact"}</definedName>
    <definedName name="we" localSheetId="2" hidden="1">{#N/A,#N/A,FALSE,"Brad_DCFM";#N/A,#N/A,FALSE,"Nick_DCFM";#N/A,#N/A,FALSE,"Mobile_DCFM"}</definedName>
    <definedName name="we" localSheetId="4" hidden="1">{#N/A,#N/A,FALSE,"Brad_DCFM";#N/A,#N/A,FALSE,"Nick_DCFM";#N/A,#N/A,FALSE,"Mobile_DCFM"}</definedName>
    <definedName name="we" localSheetId="3" hidden="1">{#N/A,#N/A,FALSE,"Brad_DCFM";#N/A,#N/A,FALSE,"Nick_DCFM";#N/A,#N/A,FALSE,"Mobile_DCFM"}</definedName>
    <definedName name="we" localSheetId="1" hidden="1">{#N/A,#N/A,FALSE,"Brad_DCFM";#N/A,#N/A,FALSE,"Nick_DCFM";#N/A,#N/A,FALSE,"Mobile_DCFM"}</definedName>
    <definedName name="we" localSheetId="0" hidden="1">{#N/A,#N/A,FALSE,"Brad_DCFM";#N/A,#N/A,FALSE,"Nick_DCFM";#N/A,#N/A,FALSE,"Mobile_DCFM"}</definedName>
    <definedName name="we" hidden="1">{#N/A,#N/A,FALSE,"Brad_DCFM";#N/A,#N/A,FALSE,"Nick_DCFM";#N/A,#N/A,FALSE,"Mobile_DCFM"}</definedName>
    <definedName name="weg" localSheetId="2" hidden="1">{"AnnInc",#N/A,TRUE,"Inc";"QtrInc1",#N/A,TRUE,"Inc";"Balance",#N/A,TRUE,"Bal";"Cflow",#N/A,TRUE,"Cash"}</definedName>
    <definedName name="weg" localSheetId="4" hidden="1">{"AnnInc",#N/A,TRUE,"Inc";"QtrInc1",#N/A,TRUE,"Inc";"Balance",#N/A,TRUE,"Bal";"Cflow",#N/A,TRUE,"Cash"}</definedName>
    <definedName name="weg" localSheetId="3" hidden="1">{"AnnInc",#N/A,TRUE,"Inc";"QtrInc1",#N/A,TRUE,"Inc";"Balance",#N/A,TRUE,"Bal";"Cflow",#N/A,TRUE,"Cash"}</definedName>
    <definedName name="weg" localSheetId="1" hidden="1">{"AnnInc",#N/A,TRUE,"Inc";"QtrInc1",#N/A,TRUE,"Inc";"Balance",#N/A,TRUE,"Bal";"Cflow",#N/A,TRUE,"Cash"}</definedName>
    <definedName name="weg" localSheetId="0" hidden="1">{"AnnInc",#N/A,TRUE,"Inc";"QtrInc1",#N/A,TRUE,"Inc";"Balance",#N/A,TRUE,"Bal";"Cflow",#N/A,TRUE,"Cash"}</definedName>
    <definedName name="weg" hidden="1">{"AnnInc",#N/A,TRUE,"Inc";"QtrInc1",#N/A,TRUE,"Inc";"Balance",#N/A,TRUE,"Bal";"Cflow",#N/A,TRUE,"Cash"}</definedName>
    <definedName name="wer" localSheetId="2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wer" localSheetId="4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wer" localSheetId="3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wer" localSheetId="1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wer" localSheetId="0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wer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werq" localSheetId="2" hidden="1">{"NOPCAPEVA",#N/A,FALSE,"Nopat";"FCFCSTAR",#N/A,FALSE,"FCFVAL";"EVAVL",#N/A,FALSE,"EVAVAL";"LEASE",#N/A,FALSE,"OpLease"}</definedName>
    <definedName name="werq" localSheetId="4" hidden="1">{"NOPCAPEVA",#N/A,FALSE,"Nopat";"FCFCSTAR",#N/A,FALSE,"FCFVAL";"EVAVL",#N/A,FALSE,"EVAVAL";"LEASE",#N/A,FALSE,"OpLease"}</definedName>
    <definedName name="werq" localSheetId="3" hidden="1">{"NOPCAPEVA",#N/A,FALSE,"Nopat";"FCFCSTAR",#N/A,FALSE,"FCFVAL";"EVAVL",#N/A,FALSE,"EVAVAL";"LEASE",#N/A,FALSE,"OpLease"}</definedName>
    <definedName name="werq" localSheetId="1" hidden="1">{"NOPCAPEVA",#N/A,FALSE,"Nopat";"FCFCSTAR",#N/A,FALSE,"FCFVAL";"EVAVL",#N/A,FALSE,"EVAVAL";"LEASE",#N/A,FALSE,"OpLease"}</definedName>
    <definedName name="werq" localSheetId="0" hidden="1">{"NOPCAPEVA",#N/A,FALSE,"Nopat";"FCFCSTAR",#N/A,FALSE,"FCFVAL";"EVAVL",#N/A,FALSE,"EVAVAL";"LEASE",#N/A,FALSE,"OpLease"}</definedName>
    <definedName name="werq" hidden="1">{"NOPCAPEVA",#N/A,FALSE,"Nopat";"FCFCSTAR",#N/A,FALSE,"FCFVAL";"EVAVL",#N/A,FALSE,"EVAVAL";"LEASE",#N/A,FALSE,"OpLease"}</definedName>
    <definedName name="werter" localSheetId="2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erter" localSheetId="4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erter" localSheetId="3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erter" localSheetId="1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erter" localSheetId="0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erter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nd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nd" localSheetId="4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nd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nd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nd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nd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p">#REF!</definedName>
    <definedName name="WPL_Assistant" hidden="1">#REF!</definedName>
    <definedName name="WPL_AssistantEmail" hidden="1">#REF!</definedName>
    <definedName name="WPL_AssistantPhone" hidden="1">#REF!</definedName>
    <definedName name="WPL_ChineseName" hidden="1">#REF!</definedName>
    <definedName name="WPL_ChineseTitle" hidden="1">#REF!</definedName>
    <definedName name="WPL_CompanyAddress" hidden="1">#REF!</definedName>
    <definedName name="WPL_CompanyAddress2" hidden="1">#REF!</definedName>
    <definedName name="WPL_CompanyAddress3" hidden="1">#REF!</definedName>
    <definedName name="WPL_CompanyFax" hidden="1">#REF!</definedName>
    <definedName name="WPL_CompanyLogo" hidden="1">#REF!</definedName>
    <definedName name="WPL_CompanyName" hidden="1">#REF!</definedName>
    <definedName name="WPL_CompanyPhone" hidden="1">#REF!</definedName>
    <definedName name="WPL_DepartmentFax" hidden="1">#REF!</definedName>
    <definedName name="WPL_DepartmentName" hidden="1">#REF!</definedName>
    <definedName name="WPL_DepartmentPhone" hidden="1">#REF!</definedName>
    <definedName name="WPL_Email" hidden="1">#REF!</definedName>
    <definedName name="WPL_Fax" hidden="1">#REF!</definedName>
    <definedName name="WPL_FirstName" hidden="1">#REF!</definedName>
    <definedName name="WPL_LastName" hidden="1">#REF!</definedName>
    <definedName name="WPL_Mobile" hidden="1">#REF!</definedName>
    <definedName name="WPL_Telephone" hidden="1">#REF!</definedName>
    <definedName name="WPL_Title" hidden="1">#REF!</definedName>
    <definedName name="wqadink" localSheetId="2" hidden="1">{#N/A,#N/A,FALSE,"Colombo";#N/A,#N/A,FALSE,"Colata";#N/A,#N/A,FALSE,"Colombo + Colata"}</definedName>
    <definedName name="wqadink" localSheetId="4" hidden="1">{#N/A,#N/A,FALSE,"Colombo";#N/A,#N/A,FALSE,"Colata";#N/A,#N/A,FALSE,"Colombo + Colata"}</definedName>
    <definedName name="wqadink" localSheetId="3" hidden="1">{#N/A,#N/A,FALSE,"Colombo";#N/A,#N/A,FALSE,"Colata";#N/A,#N/A,FALSE,"Colombo + Colata"}</definedName>
    <definedName name="wqadink" localSheetId="1" hidden="1">{#N/A,#N/A,FALSE,"Colombo";#N/A,#N/A,FALSE,"Colata";#N/A,#N/A,FALSE,"Colombo + Colata"}</definedName>
    <definedName name="wqadink" localSheetId="0" hidden="1">{#N/A,#N/A,FALSE,"Colombo";#N/A,#N/A,FALSE,"Colata";#N/A,#N/A,FALSE,"Colombo + Colata"}</definedName>
    <definedName name="wqadink" hidden="1">{#N/A,#N/A,FALSE,"Colombo";#N/A,#N/A,FALSE,"Colata";#N/A,#N/A,FALSE,"Colombo + Colata"}</definedName>
    <definedName name="wqw" localSheetId="2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wqw" localSheetId="4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wqw" localSheetId="3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wqw" localSheetId="1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wqw" localSheetId="0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wqw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wrn.1." localSheetId="2" hidden="1">{#N/A,#N/A,FALSE,"Calc";#N/A,#N/A,FALSE,"Sensitivity";#N/A,#N/A,FALSE,"LT Earn.Dil.";#N/A,#N/A,FALSE,"Dil. AVP"}</definedName>
    <definedName name="wrn.1." localSheetId="4" hidden="1">{#N/A,#N/A,FALSE,"Calc";#N/A,#N/A,FALSE,"Sensitivity";#N/A,#N/A,FALSE,"LT Earn.Dil.";#N/A,#N/A,FALSE,"Dil. AVP"}</definedName>
    <definedName name="wrn.1." localSheetId="3" hidden="1">{#N/A,#N/A,FALSE,"Calc";#N/A,#N/A,FALSE,"Sensitivity";#N/A,#N/A,FALSE,"LT Earn.Dil.";#N/A,#N/A,FALSE,"Dil. AVP"}</definedName>
    <definedName name="wrn.1." localSheetId="1" hidden="1">{#N/A,#N/A,FALSE,"Calc";#N/A,#N/A,FALSE,"Sensitivity";#N/A,#N/A,FALSE,"LT Earn.Dil.";#N/A,#N/A,FALSE,"Dil. AVP"}</definedName>
    <definedName name="wrn.1." localSheetId="0" hidden="1">{#N/A,#N/A,FALSE,"Calc";#N/A,#N/A,FALSE,"Sensitivity";#N/A,#N/A,FALSE,"LT Earn.Dil.";#N/A,#N/A,FALSE,"Dil. AVP"}</definedName>
    <definedName name="wrn.1." hidden="1">{#N/A,#N/A,FALSE,"Calc";#N/A,#N/A,FALSE,"Sensitivity";#N/A,#N/A,FALSE,"LT Earn.Dil.";#N/A,#N/A,FALSE,"Dil. AVP"}</definedName>
    <definedName name="wrn.1999._.budget." localSheetId="2" hidden="1">{"common_pl",#N/A,FALSE,"Commonized PL";"analyst",#N/A,FALSE,"Budget to Analyst";"sec",#N/A,FALSE,"SEC PL";"summary",#N/A,FALSE,"Summary";"detail",#N/A,FALSE,"Detail"}</definedName>
    <definedName name="wrn.1999._.budget." localSheetId="4" hidden="1">{"common_pl",#N/A,FALSE,"Commonized PL";"analyst",#N/A,FALSE,"Budget to Analyst";"sec",#N/A,FALSE,"SEC PL";"summary",#N/A,FALSE,"Summary";"detail",#N/A,FALSE,"Detail"}</definedName>
    <definedName name="wrn.1999._.budget." localSheetId="3" hidden="1">{"common_pl",#N/A,FALSE,"Commonized PL";"analyst",#N/A,FALSE,"Budget to Analyst";"sec",#N/A,FALSE,"SEC PL";"summary",#N/A,FALSE,"Summary";"detail",#N/A,FALSE,"Detail"}</definedName>
    <definedName name="wrn.1999._.budget." localSheetId="1" hidden="1">{"common_pl",#N/A,FALSE,"Commonized PL";"analyst",#N/A,FALSE,"Budget to Analyst";"sec",#N/A,FALSE,"SEC PL";"summary",#N/A,FALSE,"Summary";"detail",#N/A,FALSE,"Detail"}</definedName>
    <definedName name="wrn.1999._.budget." localSheetId="0" hidden="1">{"common_pl",#N/A,FALSE,"Commonized PL";"analyst",#N/A,FALSE,"Budget to Analyst";"sec",#N/A,FALSE,"SEC PL";"summary",#N/A,FALSE,"Summary";"detail",#N/A,FALSE,"Detail"}</definedName>
    <definedName name="wrn.1999._.budget." hidden="1">{"common_pl",#N/A,FALSE,"Commonized PL";"analyst",#N/A,FALSE,"Budget to Analyst";"sec",#N/A,FALSE,"SEC PL";"summary",#N/A,FALSE,"Summary";"detail",#N/A,FALSE,"Detail"}</definedName>
    <definedName name="WRN.2." localSheetId="2" hidden="1">{#N/A,#N/A,FALSE,"Calc";#N/A,#N/A,FALSE,"Sensitivity";#N/A,#N/A,FALSE,"LT Earn.Dil.";#N/A,#N/A,FALSE,"Dil. AVP"}</definedName>
    <definedName name="WRN.2." localSheetId="4" hidden="1">{#N/A,#N/A,FALSE,"Calc";#N/A,#N/A,FALSE,"Sensitivity";#N/A,#N/A,FALSE,"LT Earn.Dil.";#N/A,#N/A,FALSE,"Dil. AVP"}</definedName>
    <definedName name="WRN.2." localSheetId="3" hidden="1">{#N/A,#N/A,FALSE,"Calc";#N/A,#N/A,FALSE,"Sensitivity";#N/A,#N/A,FALSE,"LT Earn.Dil.";#N/A,#N/A,FALSE,"Dil. AVP"}</definedName>
    <definedName name="WRN.2." localSheetId="1" hidden="1">{#N/A,#N/A,FALSE,"Calc";#N/A,#N/A,FALSE,"Sensitivity";#N/A,#N/A,FALSE,"LT Earn.Dil.";#N/A,#N/A,FALSE,"Dil. AVP"}</definedName>
    <definedName name="WRN.2." localSheetId="0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3cases." localSheetId="2" hidden="1">{#N/A,"Base",FALSE,"Dividend";#N/A,"Conservative",FALSE,"Dividend";#N/A,"Downside",FALSE,"Dividend"}</definedName>
    <definedName name="wrn.3cases." localSheetId="4" hidden="1">{#N/A,"Base",FALSE,"Dividend";#N/A,"Conservative",FALSE,"Dividend";#N/A,"Downside",FALSE,"Dividend"}</definedName>
    <definedName name="wrn.3cases." localSheetId="3" hidden="1">{#N/A,"Base",FALSE,"Dividend";#N/A,"Conservative",FALSE,"Dividend";#N/A,"Downside",FALSE,"Dividend"}</definedName>
    <definedName name="wrn.3cases." localSheetId="1" hidden="1">{#N/A,"Base",FALSE,"Dividend";#N/A,"Conservative",FALSE,"Dividend";#N/A,"Downside",FALSE,"Dividend"}</definedName>
    <definedName name="wrn.3cases." localSheetId="0" hidden="1">{#N/A,"Base",FALSE,"Dividend";#N/A,"Conservative",FALSE,"Dividend";#N/A,"Downside",FALSE,"Dividend"}</definedName>
    <definedName name="wrn.3cases." hidden="1">{#N/A,"Base",FALSE,"Dividend";#N/A,"Conservative",FALSE,"Dividend";#N/A,"Downside",FALSE,"Dividend"}</definedName>
    <definedName name="wrn.50._.50." localSheetId="2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localSheetId="4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localSheetId="3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A.._.Cash._.Flow._.Numbers." localSheetId="2" hidden="1">{#N/A,#N/A,FALSE,"Dev";#N/A,#N/A,FALSE,"CF";#N/A,#N/A,FALSE,"Golf CF";#N/A,#N/A,FALSE,"ResMgmt";#N/A,#N/A,FALSE,"F&amp;B";#N/A,#N/A,FALSE,"Banq"}</definedName>
    <definedName name="wrn.A.._.Cash._.Flow._.Numbers." localSheetId="4" hidden="1">{#N/A,#N/A,FALSE,"Dev";#N/A,#N/A,FALSE,"CF";#N/A,#N/A,FALSE,"Golf CF";#N/A,#N/A,FALSE,"ResMgmt";#N/A,#N/A,FALSE,"F&amp;B";#N/A,#N/A,FALSE,"Banq"}</definedName>
    <definedName name="wrn.A.._.Cash._.Flow._.Numbers." localSheetId="3" hidden="1">{#N/A,#N/A,FALSE,"Dev";#N/A,#N/A,FALSE,"CF";#N/A,#N/A,FALSE,"Golf CF";#N/A,#N/A,FALSE,"ResMgmt";#N/A,#N/A,FALSE,"F&amp;B";#N/A,#N/A,FALSE,"Banq"}</definedName>
    <definedName name="wrn.A.._.Cash._.Flow._.Numbers." localSheetId="1" hidden="1">{#N/A,#N/A,FALSE,"Dev";#N/A,#N/A,FALSE,"CF";#N/A,#N/A,FALSE,"Golf CF";#N/A,#N/A,FALSE,"ResMgmt";#N/A,#N/A,FALSE,"F&amp;B";#N/A,#N/A,FALSE,"Banq"}</definedName>
    <definedName name="wrn.A.._.Cash._.Flow._.Numbers." localSheetId="0" hidden="1">{#N/A,#N/A,FALSE,"Dev";#N/A,#N/A,FALSE,"CF";#N/A,#N/A,FALSE,"Golf CF";#N/A,#N/A,FALSE,"ResMgmt";#N/A,#N/A,FALSE,"F&amp;B";#N/A,#N/A,FALSE,"Banq"}</definedName>
    <definedName name="wrn.A.._.Cash._.Flow._.Numbers." hidden="1">{#N/A,#N/A,FALSE,"Dev";#N/A,#N/A,FALSE,"CF";#N/A,#N/A,FALSE,"Golf CF";#N/A,#N/A,FALSE,"ResMgmt";#N/A,#N/A,FALSE,"F&amp;B";#N/A,#N/A,FALSE,"Banq"}</definedName>
    <definedName name="wrn.Accretion." localSheetId="2" hidden="1">{"Accretion",#N/A,FALSE,"Assum"}</definedName>
    <definedName name="wrn.Accretion." localSheetId="4" hidden="1">{"Accretion",#N/A,FALSE,"Assum"}</definedName>
    <definedName name="wrn.Accretion." localSheetId="3" hidden="1">{"Accretion",#N/A,FALSE,"Assum"}</definedName>
    <definedName name="wrn.Accretion." localSheetId="1" hidden="1">{"Accretion",#N/A,FALSE,"Assum"}</definedName>
    <definedName name="wrn.Accretion." localSheetId="0" hidden="1">{"Accretion",#N/A,FALSE,"Assum"}</definedName>
    <definedName name="wrn.Accretion." hidden="1">{"Accretion",#N/A,FALSE,"Assum"}</definedName>
    <definedName name="wrn.adj95." localSheetId="2" hidden="1">{"adj95mult",#N/A,FALSE,"COMPCO";"adj95est",#N/A,FALSE,"COMPCO"}</definedName>
    <definedName name="wrn.adj95." localSheetId="4" hidden="1">{"adj95mult",#N/A,FALSE,"COMPCO";"adj95est",#N/A,FALSE,"COMPCO"}</definedName>
    <definedName name="wrn.adj95." localSheetId="3" hidden="1">{"adj95mult",#N/A,FALSE,"COMPCO";"adj95est",#N/A,FALSE,"COMPCO"}</definedName>
    <definedName name="wrn.adj95." localSheetId="1" hidden="1">{"adj95mult",#N/A,FALSE,"COMPCO";"adj95est",#N/A,FALSE,"COMPCO"}</definedName>
    <definedName name="wrn.adj95." localSheetId="0" hidden="1">{"adj95mult",#N/A,FALSE,"COMPCO";"adj95est",#N/A,FALSE,"COMPCO"}</definedName>
    <definedName name="wrn.adj95." hidden="1">{"adj95mult",#N/A,FALSE,"COMPCO";"adj95est",#N/A,FALSE,"COMPCO"}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kcje._.Mątwy." localSheetId="2" hidden="1">{#N/A,#N/A,FALSE,"Nabycie akcji"}</definedName>
    <definedName name="wrn.Akcje._.Mątwy." localSheetId="4" hidden="1">{#N/A,#N/A,FALSE,"Nabycie akcji"}</definedName>
    <definedName name="wrn.Akcje._.Mątwy." localSheetId="3" hidden="1">{#N/A,#N/A,FALSE,"Nabycie akcji"}</definedName>
    <definedName name="wrn.Akcje._.Mątwy." localSheetId="1" hidden="1">{#N/A,#N/A,FALSE,"Nabycie akcji"}</definedName>
    <definedName name="wrn.Akcje._.Mątwy." localSheetId="0" hidden="1">{#N/A,#N/A,FALSE,"Nabycie akcji"}</definedName>
    <definedName name="wrn.Akcje._.Mątwy." hidden="1">{#N/A,#N/A,FALSE,"Nabycie akcji"}</definedName>
    <definedName name="wrn.all." localSheetId="2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" localSheetId="4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" localSheetId="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" localSheetId="1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" localSheetId="0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_.comps." localSheetId="2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localSheetId="4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localSheetId="3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localSheetId="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First._.Pass._.Schedules." localSheetId="2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wrn.All._.First._.Pass._.Schedules." localSheetId="4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wrn.All._.First._.Pass._.Schedules." localSheetId="3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wrn.All._.First._.Pass._.Schedules." localSheetId="1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wrn.All._.First._.Pass._.Schedules." localSheetId="0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wrn.All._.First._.Pass._.Schedules.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wrn.all._.input." localSheetId="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Schedules." localSheetId="2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Costs"}</definedName>
    <definedName name="wrn.All._.Schedules." localSheetId="4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Costs"}</definedName>
    <definedName name="wrn.All._.Schedules." localSheetId="3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Costs"}</definedName>
    <definedName name="wrn.All._.Schedules." localSheetId="1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Costs"}</definedName>
    <definedName name="wrn.All._.Schedules." localSheetId="0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Costs"}</definedName>
    <definedName name="wrn.All._.Schedules.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Costs"}</definedName>
    <definedName name="wrn.all.2" localSheetId="2" hidden="1">{#N/A,#N/A,FALSE,"DCF";#N/A,#N/A,FALSE,"WACC";#N/A,#N/A,FALSE,"Sales_EBIT";#N/A,#N/A,FALSE,"Capex_Depreciation";#N/A,#N/A,FALSE,"WC";#N/A,#N/A,FALSE,"Interest";#N/A,#N/A,FALSE,"Assumptions"}</definedName>
    <definedName name="wrn.all.2" localSheetId="4" hidden="1">{#N/A,#N/A,FALSE,"DCF";#N/A,#N/A,FALSE,"WACC";#N/A,#N/A,FALSE,"Sales_EBIT";#N/A,#N/A,FALSE,"Capex_Depreciation";#N/A,#N/A,FALSE,"WC";#N/A,#N/A,FALSE,"Interest";#N/A,#N/A,FALSE,"Assumptions"}</definedName>
    <definedName name="wrn.all.2" localSheetId="3" hidden="1">{#N/A,#N/A,FALSE,"DCF";#N/A,#N/A,FALSE,"WACC";#N/A,#N/A,FALSE,"Sales_EBIT";#N/A,#N/A,FALSE,"Capex_Depreciation";#N/A,#N/A,FALSE,"WC";#N/A,#N/A,FALSE,"Interest";#N/A,#N/A,FALSE,"Assumptions"}</definedName>
    <definedName name="wrn.all.2" localSheetId="1" hidden="1">{#N/A,#N/A,FALSE,"DCF";#N/A,#N/A,FALSE,"WACC";#N/A,#N/A,FALSE,"Sales_EBIT";#N/A,#N/A,FALSE,"Capex_Depreciation";#N/A,#N/A,FALSE,"WC";#N/A,#N/A,FALSE,"Interest";#N/A,#N/A,FALSE,"Assumptions"}</definedName>
    <definedName name="wrn.all.2" localSheetId="0" hidden="1">{#N/A,#N/A,FALSE,"DCF";#N/A,#N/A,FALSE,"WACC";#N/A,#N/A,FALSE,"Sales_EBIT";#N/A,#N/A,FALSE,"Capex_Depreciation";#N/A,#N/A,FALSE,"WC";#N/A,#N/A,FALSE,"Interest";#N/A,#N/A,FALSE,"Assumptions"}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.a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wrn.ALL.a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wrn.ALL.a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wrn.ALL.a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wrn.ALL.a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wrn.ALL.a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wrn.ALL2." localSheetId="2" hidden="1">{#N/A,#N/A,FALSE,"DCF";#N/A,#N/A,FALSE,"WACC";#N/A,#N/A,FALSE,"Sales_EBIT";#N/A,#N/A,FALSE,"Capex_Depreciation";#N/A,#N/A,FALSE,"WC";#N/A,#N/A,FALSE,"Interest";#N/A,#N/A,FALSE,"Assumptions"}</definedName>
    <definedName name="wrn.ALL2." localSheetId="4" hidden="1">{#N/A,#N/A,FALSE,"DCF";#N/A,#N/A,FALSE,"WACC";#N/A,#N/A,FALSE,"Sales_EBIT";#N/A,#N/A,FALSE,"Capex_Depreciation";#N/A,#N/A,FALSE,"WC";#N/A,#N/A,FALSE,"Interest";#N/A,#N/A,FALSE,"Assumptions"}</definedName>
    <definedName name="wrn.ALL2." localSheetId="3" hidden="1">{#N/A,#N/A,FALSE,"DCF";#N/A,#N/A,FALSE,"WACC";#N/A,#N/A,FALSE,"Sales_EBIT";#N/A,#N/A,FALSE,"Capex_Depreciation";#N/A,#N/A,FALSE,"WC";#N/A,#N/A,FALSE,"Interest";#N/A,#N/A,FALSE,"Assumptions"}</definedName>
    <definedName name="wrn.ALL2." localSheetId="1" hidden="1">{#N/A,#N/A,FALSE,"DCF";#N/A,#N/A,FALSE,"WACC";#N/A,#N/A,FALSE,"Sales_EBIT";#N/A,#N/A,FALSE,"Capex_Depreciation";#N/A,#N/A,FALSE,"WC";#N/A,#N/A,FALSE,"Interest";#N/A,#N/A,FALSE,"Assumptions"}</definedName>
    <definedName name="wrn.ALL2." localSheetId="0" hidden="1">{#N/A,#N/A,FALSE,"DCF";#N/A,#N/A,FALSE,"WACC";#N/A,#N/A,FALSE,"Sales_EBIT";#N/A,#N/A,FALSE,"Capex_Depreciation";#N/A,#N/A,FALSE,"WC";#N/A,#N/A,FALSE,"Interest";#N/A,#N/A,FALSE,"Assumptions"}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localSheetId="2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3" localSheetId="4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3" localSheetId="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3" localSheetId="1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3" localSheetId="0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mbition_EBIT_2004." localSheetId="2" hidden="1">{#N/A,#N/A,TRUE,"Old - New P&amp;L";#N/A,#N/A,TRUE,"EBIT MMO - Total";#N/A,#N/A,TRUE,"MMO NE, CEE, ASIA, CAR";#N/A,#N/A,TRUE,"MMO LAT, MEA, AFR";#N/A,#N/A,TRUE,"NP growth";#N/A,#N/A,TRUE,"ER impact"}</definedName>
    <definedName name="wrn.Ambition_EBIT_2004." localSheetId="4" hidden="1">{#N/A,#N/A,TRUE,"Old - New P&amp;L";#N/A,#N/A,TRUE,"EBIT MMO - Total";#N/A,#N/A,TRUE,"MMO NE, CEE, ASIA, CAR";#N/A,#N/A,TRUE,"MMO LAT, MEA, AFR";#N/A,#N/A,TRUE,"NP growth";#N/A,#N/A,TRUE,"ER impact"}</definedName>
    <definedName name="wrn.Ambition_EBIT_2004." localSheetId="3" hidden="1">{#N/A,#N/A,TRUE,"Old - New P&amp;L";#N/A,#N/A,TRUE,"EBIT MMO - Total";#N/A,#N/A,TRUE,"MMO NE, CEE, ASIA, CAR";#N/A,#N/A,TRUE,"MMO LAT, MEA, AFR";#N/A,#N/A,TRUE,"NP growth";#N/A,#N/A,TRUE,"ER impact"}</definedName>
    <definedName name="wrn.Ambition_EBIT_2004." localSheetId="1" hidden="1">{#N/A,#N/A,TRUE,"Old - New P&amp;L";#N/A,#N/A,TRUE,"EBIT MMO - Total";#N/A,#N/A,TRUE,"MMO NE, CEE, ASIA, CAR";#N/A,#N/A,TRUE,"MMO LAT, MEA, AFR";#N/A,#N/A,TRUE,"NP growth";#N/A,#N/A,TRUE,"ER impact"}</definedName>
    <definedName name="wrn.Ambition_EBIT_2004." localSheetId="0" hidden="1">{#N/A,#N/A,TRUE,"Old - New P&amp;L";#N/A,#N/A,TRUE,"EBIT MMO - Total";#N/A,#N/A,TRUE,"MMO NE, CEE, ASIA, CAR";#N/A,#N/A,TRUE,"MMO LAT, MEA, AFR";#N/A,#N/A,TRUE,"NP growth";#N/A,#N/A,TRUE,"ER impact"}</definedName>
    <definedName name="wrn.Ambition_EBIT_2004." hidden="1">{#N/A,#N/A,TRUE,"Old - New P&amp;L";#N/A,#N/A,TRUE,"EBIT MMO - Total";#N/A,#N/A,TRUE,"MMO NE, CEE, ASIA, CAR";#N/A,#N/A,TRUE,"MMO LAT, MEA, AFR";#N/A,#N/A,TRUE,"NP growth";#N/A,#N/A,TRUE,"ER impact"}</definedName>
    <definedName name="wrn.ANALISIS." localSheetId="2" hidden="1">{"ANAR",#N/A,FALSE,"Dist total";"MARGEN",#N/A,FALSE,"Dist total";"COMENTARIO",#N/A,FALSE,"Ficha CODICE";"CONSEJO",#N/A,FALSE,"Dist p0";"uno",#N/A,FALSE,"Dist total"}</definedName>
    <definedName name="wrn.ANALISIS." localSheetId="4" hidden="1">{"ANAR",#N/A,FALSE,"Dist total";"MARGEN",#N/A,FALSE,"Dist total";"COMENTARIO",#N/A,FALSE,"Ficha CODICE";"CONSEJO",#N/A,FALSE,"Dist p0";"uno",#N/A,FALSE,"Dist total"}</definedName>
    <definedName name="wrn.ANALISIS." localSheetId="3" hidden="1">{"ANAR",#N/A,FALSE,"Dist total";"MARGEN",#N/A,FALSE,"Dist total";"COMENTARIO",#N/A,FALSE,"Ficha CODICE";"CONSEJO",#N/A,FALSE,"Dist p0";"uno",#N/A,FALSE,"Dist total"}</definedName>
    <definedName name="wrn.ANALISIS." localSheetId="1" hidden="1">{"ANAR",#N/A,FALSE,"Dist total";"MARGEN",#N/A,FALSE,"Dist total";"COMENTARIO",#N/A,FALSE,"Ficha CODICE";"CONSEJO",#N/A,FALSE,"Dist p0";"uno",#N/A,FALSE,"Dist total"}</definedName>
    <definedName name="wrn.ANALISIS." localSheetId="0" hidden="1">{"ANAR",#N/A,FALSE,"Dist total";"MARGEN",#N/A,FALSE,"Dist total";"COMENTARIO",#N/A,FALSE,"Ficha CODICE";"CONSEJO",#N/A,FALSE,"Dist p0";"uno",#N/A,FALSE,"Dist total"}</definedName>
    <definedName name="wrn.ANALISIS." hidden="1">{"ANAR",#N/A,FALSE,"Dist total";"MARGEN",#N/A,FALSE,"Dist total";"COMENTARIO",#N/A,FALSE,"Ficha CODICE";"CONSEJO",#N/A,FALSE,"Dist p0";"uno",#N/A,FALSE,"Dist total"}</definedName>
    <definedName name="wrn.Asia.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localSheetId="2" hidden="1">{"casespecific",#N/A,FALSE,"Assumptions"}</definedName>
    <definedName name="wrn.assumptions." localSheetId="4" hidden="1">{"casespecific",#N/A,FALSE,"Assumptions"}</definedName>
    <definedName name="wrn.assumptions." localSheetId="3" hidden="1">{"casespecific",#N/A,FALSE,"Assumptions"}</definedName>
    <definedName name="wrn.assumptions." localSheetId="1" hidden="1">{"casespecific",#N/A,FALSE,"Assumptions"}</definedName>
    <definedName name="wrn.assumptions." localSheetId="0" hidden="1">{"casespecific",#N/A,FALSE,"Assumptions"}</definedName>
    <definedName name="wrn.assumptions." hidden="1">{"casespecific",#N/A,FALSE,"Assumptions"}</definedName>
    <definedName name="wrn.away." localSheetId="2" hidden="1">{"away stand alones",#N/A,FALSE,"Target"}</definedName>
    <definedName name="wrn.away." localSheetId="4" hidden="1">{"away stand alones",#N/A,FALSE,"Target"}</definedName>
    <definedName name="wrn.away." localSheetId="3" hidden="1">{"away stand alones",#N/A,FALSE,"Target"}</definedName>
    <definedName name="wrn.away." localSheetId="1" hidden="1">{"away stand alones",#N/A,FALSE,"Target"}</definedName>
    <definedName name="wrn.away." localSheetId="0" hidden="1">{"away stand alones",#N/A,FALSE,"Target"}</definedName>
    <definedName name="wrn.away." hidden="1">{"away stand alones",#N/A,FALSE,"Target"}</definedName>
    <definedName name="wrn.B.._.Market._.Information." localSheetId="2" hidden="1">{#N/A,#N/A,FALSE,"Mkt";#N/A,#N/A,FALSE,"HotProp";#N/A,#N/A,FALSE,"GolfProp";#N/A,#N/A,FALSE,"ResProp"}</definedName>
    <definedName name="wrn.B.._.Market._.Information." localSheetId="4" hidden="1">{#N/A,#N/A,FALSE,"Mkt";#N/A,#N/A,FALSE,"HotProp";#N/A,#N/A,FALSE,"GolfProp";#N/A,#N/A,FALSE,"ResProp"}</definedName>
    <definedName name="wrn.B.._.Market._.Information." localSheetId="3" hidden="1">{#N/A,#N/A,FALSE,"Mkt";#N/A,#N/A,FALSE,"HotProp";#N/A,#N/A,FALSE,"GolfProp";#N/A,#N/A,FALSE,"ResProp"}</definedName>
    <definedName name="wrn.B.._.Market._.Information." localSheetId="1" hidden="1">{#N/A,#N/A,FALSE,"Mkt";#N/A,#N/A,FALSE,"HotProp";#N/A,#N/A,FALSE,"GolfProp";#N/A,#N/A,FALSE,"ResProp"}</definedName>
    <definedName name="wrn.B.._.Market._.Information." localSheetId="0" hidden="1">{#N/A,#N/A,FALSE,"Mkt";#N/A,#N/A,FALSE,"HotProp";#N/A,#N/A,FALSE,"GolfProp";#N/A,#N/A,FALSE,"ResProp"}</definedName>
    <definedName name="wrn.B.._.Market._.Information." hidden="1">{#N/A,#N/A,FALSE,"Mkt";#N/A,#N/A,FALSE,"HotProp";#N/A,#N/A,FALSE,"GolfProp";#N/A,#N/A,FALSE,"ResProp"}</definedName>
    <definedName name="wrn.BANKPLAN." localSheetId="2" hidden="1">{"cebank",#N/A,FALSE,"P9498BAR";"spbank",#N/A,FALSE,"P9498BAR";"renfinbank",#N/A,FALSE,"P9498BAR";"indici",#N/A,FALSE,"P9498BAR"}</definedName>
    <definedName name="wrn.BANKPLAN." localSheetId="4" hidden="1">{"cebank",#N/A,FALSE,"P9498BAR";"spbank",#N/A,FALSE,"P9498BAR";"renfinbank",#N/A,FALSE,"P9498BAR";"indici",#N/A,FALSE,"P9498BAR"}</definedName>
    <definedName name="wrn.BANKPLAN." localSheetId="3" hidden="1">{"cebank",#N/A,FALSE,"P9498BAR";"spbank",#N/A,FALSE,"P9498BAR";"renfinbank",#N/A,FALSE,"P9498BAR";"indici",#N/A,FALSE,"P9498BAR"}</definedName>
    <definedName name="wrn.BANKPLAN." localSheetId="1" hidden="1">{"cebank",#N/A,FALSE,"P9498BAR";"spbank",#N/A,FALSE,"P9498BAR";"renfinbank",#N/A,FALSE,"P9498BAR";"indici",#N/A,FALSE,"P9498BAR"}</definedName>
    <definedName name="wrn.BANKPLAN." localSheetId="0" hidden="1">{"cebank",#N/A,FALSE,"P9498BAR";"spbank",#N/A,FALSE,"P9498BAR";"renfinbank",#N/A,FALSE,"P9498BAR";"indici",#N/A,FALSE,"P9498BAR"}</definedName>
    <definedName name="wrn.BANKPLAN." hidden="1">{"cebank",#N/A,FALSE,"P9498BAR";"spbank",#N/A,FALSE,"P9498BAR";"renfinbank",#N/A,FALSE,"P9498BAR";"indici",#N/A,FALSE,"P9498BAR"}</definedName>
    <definedName name="wrn.Breakout." localSheetId="2" hidden="1">{#N/A,#N/A,FALSE,"BreakoutFY95";#N/A,#N/A,FALSE,"BreakoutFY96";#N/A,#N/A,FALSE,"BreakoutFY97";#N/A,#N/A,FALSE,"BreakoutFY98"}</definedName>
    <definedName name="wrn.Breakout." localSheetId="4" hidden="1">{#N/A,#N/A,FALSE,"BreakoutFY95";#N/A,#N/A,FALSE,"BreakoutFY96";#N/A,#N/A,FALSE,"BreakoutFY97";#N/A,#N/A,FALSE,"BreakoutFY98"}</definedName>
    <definedName name="wrn.Breakout." localSheetId="3" hidden="1">{#N/A,#N/A,FALSE,"BreakoutFY95";#N/A,#N/A,FALSE,"BreakoutFY96";#N/A,#N/A,FALSE,"BreakoutFY97";#N/A,#N/A,FALSE,"BreakoutFY98"}</definedName>
    <definedName name="wrn.Breakout." localSheetId="1" hidden="1">{#N/A,#N/A,FALSE,"BreakoutFY95";#N/A,#N/A,FALSE,"BreakoutFY96";#N/A,#N/A,FALSE,"BreakoutFY97";#N/A,#N/A,FALSE,"BreakoutFY98"}</definedName>
    <definedName name="wrn.Breakout." localSheetId="0" hidden="1">{#N/A,#N/A,FALSE,"BreakoutFY95";#N/A,#N/A,FALSE,"BreakoutFY96";#N/A,#N/A,FALSE,"BreakoutFY97";#N/A,#N/A,FALSE,"BreakoutFY98"}</definedName>
    <definedName name="wrn.Breakout." hidden="1">{#N/A,#N/A,FALSE,"BreakoutFY95";#N/A,#N/A,FALSE,"BreakoutFY96";#N/A,#N/A,FALSE,"BreakoutFY97";#N/A,#N/A,FALSE,"BreakoutFY98"}</definedName>
    <definedName name="wrn.brian." localSheetId="2" hidden="1">{#N/A,#N/A,FALSE,"output";#N/A,#N/A,FALSE,"contrib";#N/A,#N/A,FALSE,"profile";#N/A,#N/A,FALSE,"comps"}</definedName>
    <definedName name="wrn.brian." localSheetId="4" hidden="1">{#N/A,#N/A,FALSE,"output";#N/A,#N/A,FALSE,"contrib";#N/A,#N/A,FALSE,"profile";#N/A,#N/A,FALSE,"comps"}</definedName>
    <definedName name="wrn.brian." localSheetId="3" hidden="1">{#N/A,#N/A,FALSE,"output";#N/A,#N/A,FALSE,"contrib";#N/A,#N/A,FALSE,"profile";#N/A,#N/A,FALSE,"comps"}</definedName>
    <definedName name="wrn.brian." localSheetId="1" hidden="1">{#N/A,#N/A,FALSE,"output";#N/A,#N/A,FALSE,"contrib";#N/A,#N/A,FALSE,"profile";#N/A,#N/A,FALSE,"comps"}</definedName>
    <definedName name="wrn.brian." localSheetId="0" hidden="1">{#N/A,#N/A,FALSE,"output";#N/A,#N/A,FALSE,"contrib";#N/A,#N/A,FALSE,"profile";#N/A,#N/A,FALSE,"comps"}</definedName>
    <definedName name="wrn.brian." hidden="1">{#N/A,#N/A,FALSE,"output";#N/A,#N/A,FALSE,"contrib";#N/A,#N/A,FALSE,"profile";#N/A,#N/A,FALSE,"comps"}</definedName>
    <definedName name="wrn.Business._.Plan." localSheetId="2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wrn.Business._.Plan." localSheetId="4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wrn.Business._.Plan." localSheetId="3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wrn.Business._.Plan." localSheetId="1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wrn.Business._.Plan." localSheetId="0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wrn.Business._.Plan.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wrn.cash." localSheetId="2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localSheetId="4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localSheetId="3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localSheetId="1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_.As._.Is._.and._.Assumptions." localSheetId="2" hidden="1">{#N/A,#N/A,TRUE,"Asmp";#N/A,#N/A,TRUE,"CF"}</definedName>
    <definedName name="wrn.Cash._.Flow._.As._.Is._.and._.Assumptions." localSheetId="4" hidden="1">{#N/A,#N/A,TRUE,"Asmp";#N/A,#N/A,TRUE,"CF"}</definedName>
    <definedName name="wrn.Cash._.Flow._.As._.Is._.and._.Assumptions." localSheetId="3" hidden="1">{#N/A,#N/A,TRUE,"Asmp";#N/A,#N/A,TRUE,"CF"}</definedName>
    <definedName name="wrn.Cash._.Flow._.As._.Is._.and._.Assumptions." localSheetId="1" hidden="1">{#N/A,#N/A,TRUE,"Asmp";#N/A,#N/A,TRUE,"CF"}</definedName>
    <definedName name="wrn.Cash._.Flow._.As._.Is._.and._.Assumptions." localSheetId="0" hidden="1">{#N/A,#N/A,TRUE,"Asmp";#N/A,#N/A,TRUE,"CF"}</definedName>
    <definedName name="wrn.Cash._.Flow._.As._.Is._.and._.Assumptions." hidden="1">{#N/A,#N/A,TRUE,"Asmp";#N/A,#N/A,TRUE,"CF"}</definedName>
    <definedName name="wrn.COMPCO." localSheetId="2" hidden="1">{"Page1",#N/A,FALSE,"CompCo";"Page2",#N/A,FALSE,"CompCo"}</definedName>
    <definedName name="wrn.COMPCO." localSheetId="4" hidden="1">{"Page1",#N/A,FALSE,"CompCo";"Page2",#N/A,FALSE,"CompCo"}</definedName>
    <definedName name="wrn.COMPCO." localSheetId="3" hidden="1">{"Page1",#N/A,FALSE,"CompCo";"Page2",#N/A,FALSE,"CompCo"}</definedName>
    <definedName name="wrn.COMPCO." localSheetId="1" hidden="1">{"Page1",#N/A,FALSE,"CompCo";"Page2",#N/A,FALSE,"CompCo"}</definedName>
    <definedName name="wrn.COMPCO." localSheetId="0" hidden="1">{"Page1",#N/A,FALSE,"CompCo";"Page2",#N/A,FALSE,"CompCo"}</definedName>
    <definedName name="wrn.COMPCO." hidden="1">{"Page1",#N/A,FALSE,"CompCo";"Page2",#N/A,FALSE,"CompCo"}</definedName>
    <definedName name="wrn.Completo." localSheetId="2" hidden="1">{"Completo",#N/A,FALSE,"ONNET2B"}</definedName>
    <definedName name="wrn.Completo." localSheetId="4" hidden="1">{"Completo",#N/A,FALSE,"ONNET2B"}</definedName>
    <definedName name="wrn.Completo." localSheetId="3" hidden="1">{"Completo",#N/A,FALSE,"ONNET2B"}</definedName>
    <definedName name="wrn.Completo." localSheetId="1" hidden="1">{"Completo",#N/A,FALSE,"ONNET2B"}</definedName>
    <definedName name="wrn.Completo." localSheetId="0" hidden="1">{"Completo",#N/A,FALSE,"ONNET2B"}</definedName>
    <definedName name="wrn.Completo." hidden="1">{"Completo",#N/A,FALSE,"ONNET2B"}</definedName>
    <definedName name="wrn.comps." localSheetId="2" hidden="1">{"comps",#N/A,FALSE,"comps";"notes",#N/A,FALSE,"comps"}</definedName>
    <definedName name="wrn.comps." localSheetId="4" hidden="1">{"comps",#N/A,FALSE,"comps";"notes",#N/A,FALSE,"comps"}</definedName>
    <definedName name="wrn.comps." localSheetId="3" hidden="1">{"comps",#N/A,FALSE,"comps";"notes",#N/A,FALSE,"comps"}</definedName>
    <definedName name="wrn.comps." localSheetId="1" hidden="1">{"comps",#N/A,FALSE,"comps";"notes",#N/A,FALSE,"comps"}</definedName>
    <definedName name="wrn.comps." localSheetId="0" hidden="1">{"comps",#N/A,FALSE,"comps";"notes",#N/A,FALSE,"comps"}</definedName>
    <definedName name="wrn.comps." hidden="1">{"comps",#N/A,FALSE,"comps";"notes",#N/A,FALSE,"comps"}</definedName>
    <definedName name="wrn.Continous._.Page._.Numbers._.DCF." localSheetId="2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inous._.Page._.Numbers._.DCF." localSheetId="4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inous._.Page._.Numbers._.DCF." localSheetId="3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inous._.Page._.Numbers._.DCF." localSheetId="1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inous._.Page._.Numbers._.DCF." localSheetId="0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oper." localSheetId="2" hidden="1">{#N/A,#N/A,TRUE,"Pro Forma";#N/A,#N/A,TRUE,"PF_Bal";#N/A,#N/A,TRUE,"PF_INC";#N/A,#N/A,TRUE,"CBE";#N/A,#N/A,TRUE,"SWK"}</definedName>
    <definedName name="wrn.cooper." localSheetId="4" hidden="1">{#N/A,#N/A,TRUE,"Pro Forma";#N/A,#N/A,TRUE,"PF_Bal";#N/A,#N/A,TRUE,"PF_INC";#N/A,#N/A,TRUE,"CBE";#N/A,#N/A,TRUE,"SWK"}</definedName>
    <definedName name="wrn.cooper." localSheetId="3" hidden="1">{#N/A,#N/A,TRUE,"Pro Forma";#N/A,#N/A,TRUE,"PF_Bal";#N/A,#N/A,TRUE,"PF_INC";#N/A,#N/A,TRUE,"CBE";#N/A,#N/A,TRUE,"SWK"}</definedName>
    <definedName name="wrn.cooper." localSheetId="1" hidden="1">{#N/A,#N/A,TRUE,"Pro Forma";#N/A,#N/A,TRUE,"PF_Bal";#N/A,#N/A,TRUE,"PF_INC";#N/A,#N/A,TRUE,"CBE";#N/A,#N/A,TRUE,"SWK"}</definedName>
    <definedName name="wrn.cooper." localSheetId="0" hidden="1">{#N/A,#N/A,TRUE,"Pro Forma";#N/A,#N/A,TRUE,"PF_Bal";#N/A,#N/A,TRUE,"PF_INC";#N/A,#N/A,TRUE,"CBE";#N/A,#N/A,TRUE,"SWK"}</definedName>
    <definedName name="wrn.cooper." hidden="1">{#N/A,#N/A,TRUE,"Pro Forma";#N/A,#N/A,TRUE,"PF_Bal";#N/A,#N/A,TRUE,"PF_INC";#N/A,#N/A,TRUE,"CBE";#N/A,#N/A,TRUE,"SWK"}</definedName>
    <definedName name="wrn.Cover." localSheetId="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4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wboy." localSheetId="2" hidden="1">{"assumptions",#N/A,FALSE,"Assumption Summary";"proforma97",#N/A,FALSE,"97 pro forma";"sensitivity97",#N/A,FALSE,"97 sensitivity ";"proforma98",#N/A,FALSE,"98 pro forma";"sensitivity98",#N/A,FALSE,"98 sensitivity"}</definedName>
    <definedName name="wrn.cowboy." localSheetId="4" hidden="1">{"assumptions",#N/A,FALSE,"Assumption Summary";"proforma97",#N/A,FALSE,"97 pro forma";"sensitivity97",#N/A,FALSE,"97 sensitivity ";"proforma98",#N/A,FALSE,"98 pro forma";"sensitivity98",#N/A,FALSE,"98 sensitivity"}</definedName>
    <definedName name="wrn.cowboy." localSheetId="3" hidden="1">{"assumptions",#N/A,FALSE,"Assumption Summary";"proforma97",#N/A,FALSE,"97 pro forma";"sensitivity97",#N/A,FALSE,"97 sensitivity ";"proforma98",#N/A,FALSE,"98 pro forma";"sensitivity98",#N/A,FALSE,"98 sensitivity"}</definedName>
    <definedName name="wrn.cowboy." localSheetId="1" hidden="1">{"assumptions",#N/A,FALSE,"Assumption Summary";"proforma97",#N/A,FALSE,"97 pro forma";"sensitivity97",#N/A,FALSE,"97 sensitivity ";"proforma98",#N/A,FALSE,"98 pro forma";"sensitivity98",#N/A,FALSE,"98 sensitivity"}</definedName>
    <definedName name="wrn.cowboy." localSheetId="0" hidden="1">{"assumptions",#N/A,FALSE,"Assumption Summary";"proforma97",#N/A,FALSE,"97 pro forma";"sensitivity97",#N/A,FALSE,"97 sensitivity ";"proforma98",#N/A,FALSE,"98 pro forma";"sensitivity98",#N/A,FALSE,"98 sensitivity"}</definedName>
    <definedName name="wrn.cowboy." hidden="1">{"assumptions",#N/A,FALSE,"Assumption Summary";"proforma97",#N/A,FALSE,"97 pro forma";"sensitivity97",#N/A,FALSE,"97 sensitivity ";"proforma98",#N/A,FALSE,"98 pro forma";"sensitivity98",#N/A,FALSE,"98 sensitivity"}</definedName>
    <definedName name="wrn.Danilo." localSheetId="2" hidden="1">{#N/A,#N/A,TRUE,"Main Issues";#N/A,#N/A,TRUE,"Income statement ($)"}</definedName>
    <definedName name="wrn.Danilo." localSheetId="4" hidden="1">{#N/A,#N/A,TRUE,"Main Issues";#N/A,#N/A,TRUE,"Income statement ($)"}</definedName>
    <definedName name="wrn.Danilo." localSheetId="3" hidden="1">{#N/A,#N/A,TRUE,"Main Issues";#N/A,#N/A,TRUE,"Income statement ($)"}</definedName>
    <definedName name="wrn.Danilo." localSheetId="1" hidden="1">{#N/A,#N/A,TRUE,"Main Issues";#N/A,#N/A,TRUE,"Income statement ($)"}</definedName>
    <definedName name="wrn.Danilo." localSheetId="0" hidden="1">{#N/A,#N/A,TRUE,"Main Issues";#N/A,#N/A,TRUE,"Income statement ($)"}</definedName>
    <definedName name="wrn.Danilo." hidden="1">{#N/A,#N/A,TRUE,"Main Issues";#N/A,#N/A,TRUE,"Income statement ($)"}</definedName>
    <definedName name="wrn.DCF." localSheetId="2" hidden="1">{"DCF1",#N/A,FALSE,"SIERRA DCF";"MATRIX1",#N/A,FALSE,"SIERRA DCF"}</definedName>
    <definedName name="wrn.DCF." localSheetId="4" hidden="1">{"DCF1",#N/A,FALSE,"SIERRA DCF";"MATRIX1",#N/A,FALSE,"SIERRA DCF"}</definedName>
    <definedName name="wrn.DCF." localSheetId="3" hidden="1">{"DCF1",#N/A,FALSE,"SIERRA DCF";"MATRIX1",#N/A,FALSE,"SIERRA DCF"}</definedName>
    <definedName name="wrn.DCF." localSheetId="1" hidden="1">{"DCF1",#N/A,FALSE,"SIERRA DCF";"MATRIX1",#N/A,FALSE,"SIERRA DCF"}</definedName>
    <definedName name="wrn.DCF." localSheetId="0" hidden="1">{"DCF1",#N/A,FALSE,"SIERRA DCF";"MATRIX1",#N/A,FALSE,"SIERRA DCF"}</definedName>
    <definedName name="wrn.DCF." hidden="1">{"DCF1",#N/A,FALSE,"SIERRA DCF";"MATRIX1",#N/A,FALSE,"SIERRA DCF"}</definedName>
    <definedName name="wrn.DCFEpervier." localSheetId="2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4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3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1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0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ltek._.Upload." localSheetId="2" hidden="1">{#N/A,#N/A,FALSE,"Delt Data"}</definedName>
    <definedName name="wrn.Deltek._.Upload." localSheetId="4" hidden="1">{#N/A,#N/A,FALSE,"Delt Data"}</definedName>
    <definedName name="wrn.Deltek._.Upload." localSheetId="3" hidden="1">{#N/A,#N/A,FALSE,"Delt Data"}</definedName>
    <definedName name="wrn.Deltek._.Upload." localSheetId="1" hidden="1">{#N/A,#N/A,FALSE,"Delt Data"}</definedName>
    <definedName name="wrn.Deltek._.Upload." localSheetId="0" hidden="1">{#N/A,#N/A,FALSE,"Delt Data"}</definedName>
    <definedName name="wrn.Deltek._.Upload." hidden="1">{#N/A,#N/A,FALSE,"Delt Data"}</definedName>
    <definedName name="wrn.detail." localSheetId="2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." localSheetId="4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." localSheetId="3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." localSheetId="1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." localSheetId="0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.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il_anal." localSheetId="2" hidden="1">{"hiden",#N/A,FALSE,"14";"hidden",#N/A,FALSE,"16";"hidden",#N/A,FALSE,"18";"hidden",#N/A,FALSE,"20"}</definedName>
    <definedName name="wrn.dil_anal." localSheetId="4" hidden="1">{"hiden",#N/A,FALSE,"14";"hidden",#N/A,FALSE,"16";"hidden",#N/A,FALSE,"18";"hidden",#N/A,FALSE,"20"}</definedName>
    <definedName name="wrn.dil_anal." localSheetId="3" hidden="1">{"hiden",#N/A,FALSE,"14";"hidden",#N/A,FALSE,"16";"hidden",#N/A,FALSE,"18";"hidden",#N/A,FALSE,"20"}</definedName>
    <definedName name="wrn.dil_anal." localSheetId="1" hidden="1">{"hiden",#N/A,FALSE,"14";"hidden",#N/A,FALSE,"16";"hidden",#N/A,FALSE,"18";"hidden",#N/A,FALSE,"20"}</definedName>
    <definedName name="wrn.dil_anal." localSheetId="0" hidden="1">{"hiden",#N/A,FALSE,"14";"hidden",#N/A,FALSE,"16";"hidden",#N/A,FALSE,"18";"hidden",#N/A,FALSE,"20"}</definedName>
    <definedName name="wrn.dil_anal." hidden="1">{"hiden",#N/A,FALSE,"14";"hidden",#N/A,FALSE,"16";"hidden",#N/A,FALSE,"18";"hidden",#N/A,FALSE,"20"}</definedName>
    <definedName name="wrn.document." localSheetId="2" hidden="1">{"consolidated",#N/A,FALSE,"Sheet1";"cms",#N/A,FALSE,"Sheet1";"fse",#N/A,FALSE,"Sheet1"}</definedName>
    <definedName name="wrn.document." localSheetId="4" hidden="1">{"consolidated",#N/A,FALSE,"Sheet1";"cms",#N/A,FALSE,"Sheet1";"fse",#N/A,FALSE,"Sheet1"}</definedName>
    <definedName name="wrn.document." localSheetId="3" hidden="1">{"consolidated",#N/A,FALSE,"Sheet1";"cms",#N/A,FALSE,"Sheet1";"fse",#N/A,FALSE,"Sheet1"}</definedName>
    <definedName name="wrn.document." localSheetId="1" hidden="1">{"consolidated",#N/A,FALSE,"Sheet1";"cms",#N/A,FALSE,"Sheet1";"fse",#N/A,FALSE,"Sheet1"}</definedName>
    <definedName name="wrn.document." localSheetId="0" hidden="1">{"consolidated",#N/A,FALSE,"Sheet1";"cms",#N/A,FALSE,"Sheet1";"fse",#N/A,FALSE,"Sheet1"}</definedName>
    <definedName name="wrn.document." hidden="1">{"consolidated",#N/A,FALSE,"Sheet1";"cms",#N/A,FALSE,"Sheet1";"fse",#N/A,FALSE,"Sheet1"}</definedName>
    <definedName name="wrn.documentaero." localSheetId="2" hidden="1">{"comps2",#N/A,FALSE,"AERO";"footnotes",#N/A,FALSE,"AERO"}</definedName>
    <definedName name="wrn.documentaero." localSheetId="4" hidden="1">{"comps2",#N/A,FALSE,"AERO";"footnotes",#N/A,FALSE,"AERO"}</definedName>
    <definedName name="wrn.documentaero." localSheetId="3" hidden="1">{"comps2",#N/A,FALSE,"AERO";"footnotes",#N/A,FALSE,"AERO"}</definedName>
    <definedName name="wrn.documentaero." localSheetId="1" hidden="1">{"comps2",#N/A,FALSE,"AERO";"footnotes",#N/A,FALSE,"AERO"}</definedName>
    <definedName name="wrn.documentaero." localSheetId="0" hidden="1">{"comps2",#N/A,FALSE,"AERO";"footnotes",#N/A,FALSE,"AERO"}</definedName>
    <definedName name="wrn.documentaero." hidden="1">{"comps2",#N/A,FALSE,"AERO";"footnotes",#N/A,FALSE,"AERO"}</definedName>
    <definedName name="wrn.documenthand." localSheetId="2" hidden="1">{"comps",#N/A,FALSE,"HANDPACK";"footnotes",#N/A,FALSE,"HANDPACK"}</definedName>
    <definedName name="wrn.documenthand." localSheetId="4" hidden="1">{"comps",#N/A,FALSE,"HANDPACK";"footnotes",#N/A,FALSE,"HANDPACK"}</definedName>
    <definedName name="wrn.documenthand." localSheetId="3" hidden="1">{"comps",#N/A,FALSE,"HANDPACK";"footnotes",#N/A,FALSE,"HANDPACK"}</definedName>
    <definedName name="wrn.documenthand." localSheetId="1" hidden="1">{"comps",#N/A,FALSE,"HANDPACK";"footnotes",#N/A,FALSE,"HANDPACK"}</definedName>
    <definedName name="wrn.documenthand." localSheetId="0" hidden="1">{"comps",#N/A,FALSE,"HANDPACK";"footnotes",#N/A,FALSE,"HANDPACK"}</definedName>
    <definedName name="wrn.documenthand." hidden="1">{"comps",#N/A,FALSE,"HANDPACK";"footnotes",#N/A,FALSE,"HANDPACK"}</definedName>
    <definedName name="wrn.Economic._.Value._.Added._.Analysis." localSheetId="2" hidden="1">{"EVA",#N/A,FALSE,"EVA";"WACC",#N/A,FALSE,"WACC"}</definedName>
    <definedName name="wrn.Economic._.Value._.Added._.Analysis." localSheetId="4" hidden="1">{"EVA",#N/A,FALSE,"EVA";"WACC",#N/A,FALSE,"WACC"}</definedName>
    <definedName name="wrn.Economic._.Value._.Added._.Analysis." localSheetId="3" hidden="1">{"EVA",#N/A,FALSE,"EVA";"WACC",#N/A,FALSE,"WACC"}</definedName>
    <definedName name="wrn.Economic._.Value._.Added._.Analysis." localSheetId="1" hidden="1">{"EVA",#N/A,FALSE,"EVA";"WACC",#N/A,FALSE,"WACC"}</definedName>
    <definedName name="wrn.Economic._.Value._.Added._.Analysis." localSheetId="0" hidden="1">{"EVA",#N/A,FALSE,"EVA";"WACC",#N/A,FALSE,"WACC"}</definedName>
    <definedName name="wrn.Economic._.Value._.Added._.Analysis." hidden="1">{"EVA",#N/A,FALSE,"EVA";"WACC",#N/A,FALSE,"WACC"}</definedName>
    <definedName name="wrn.equity._.comps." localSheetId="2" hidden="1">{"equity comps",#N/A,FALSE,"CS Comps";"equity comps",#N/A,FALSE,"PS Comps";"equity comps",#N/A,FALSE,"GIC_Comps";"equity comps",#N/A,FALSE,"GIC2_Comps"}</definedName>
    <definedName name="wrn.equity._.comps." localSheetId="4" hidden="1">{"equity comps",#N/A,FALSE,"CS Comps";"equity comps",#N/A,FALSE,"PS Comps";"equity comps",#N/A,FALSE,"GIC_Comps";"equity comps",#N/A,FALSE,"GIC2_Comps"}</definedName>
    <definedName name="wrn.equity._.comps." localSheetId="3" hidden="1">{"equity comps",#N/A,FALSE,"CS Comps";"equity comps",#N/A,FALSE,"PS Comps";"equity comps",#N/A,FALSE,"GIC_Comps";"equity comps",#N/A,FALSE,"GIC2_Comps"}</definedName>
    <definedName name="wrn.equity._.comps." localSheetId="1" hidden="1">{"equity comps",#N/A,FALSE,"CS Comps";"equity comps",#N/A,FALSE,"PS Comps";"equity comps",#N/A,FALSE,"GIC_Comps";"equity comps",#N/A,FALSE,"GIC2_Comps"}</definedName>
    <definedName name="wrn.equity._.comps." localSheetId="0" hidden="1">{"equity comps",#N/A,FALSE,"CS Comps";"equity comps",#N/A,FALSE,"PS Comps";"equity comps",#N/A,FALSE,"GIC_Comps";"equity comps",#N/A,FALSE,"GIC2_Comps"}</definedName>
    <definedName name="wrn.equity._.comps." hidden="1">{"equity comps",#N/A,FALSE,"CS Comps";"equity comps",#N/A,FALSE,"PS Comps";"equity comps",#N/A,FALSE,"GIC_Comps";"equity comps",#N/A,FALSE,"GIC2_Comps"}</definedName>
    <definedName name="wrn.Europe." localSheetId="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F01_01." localSheetId="2" hidden="1">{#N/A,#N/A,FALSE,"F-01";#N/A,#N/A,FALSE,"F-01";#N/A,#N/A,FALSE,"F-01"}</definedName>
    <definedName name="wrn.F01_01." localSheetId="4" hidden="1">{#N/A,#N/A,FALSE,"F-01";#N/A,#N/A,FALSE,"F-01";#N/A,#N/A,FALSE,"F-01"}</definedName>
    <definedName name="wrn.F01_01." localSheetId="3" hidden="1">{#N/A,#N/A,FALSE,"F-01";#N/A,#N/A,FALSE,"F-01";#N/A,#N/A,FALSE,"F-01"}</definedName>
    <definedName name="wrn.F01_01." localSheetId="1" hidden="1">{#N/A,#N/A,FALSE,"F-01";#N/A,#N/A,FALSE,"F-01";#N/A,#N/A,FALSE,"F-01"}</definedName>
    <definedName name="wrn.F01_01." localSheetId="0" hidden="1">{#N/A,#N/A,FALSE,"F-01";#N/A,#N/A,FALSE,"F-01";#N/A,#N/A,FALSE,"F-01"}</definedName>
    <definedName name="wrn.F01_01." hidden="1">{#N/A,#N/A,FALSE,"F-01";#N/A,#N/A,FALSE,"F-01";#N/A,#N/A,FALSE,"F-01"}</definedName>
    <definedName name="wrn.FCB." localSheetId="2" hidden="1">{"FCB_ALL",#N/A,FALSE,"FCB"}</definedName>
    <definedName name="wrn.FCB." localSheetId="4" hidden="1">{"FCB_ALL",#N/A,FALSE,"FCB"}</definedName>
    <definedName name="wrn.FCB." localSheetId="3" hidden="1">{"FCB_ALL",#N/A,FALSE,"FCB"}</definedName>
    <definedName name="wrn.FCB." localSheetId="1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2" hidden="1">{"FCB_ALL",#N/A,FALSE,"FCB"}</definedName>
    <definedName name="wrn.fcb._dcf" localSheetId="4" hidden="1">{"FCB_ALL",#N/A,FALSE,"FCB"}</definedName>
    <definedName name="wrn.fcb._dcf" localSheetId="3" hidden="1">{"FCB_ALL",#N/A,FALSE,"FCB"}</definedName>
    <definedName name="wrn.fcb._dcf" localSheetId="1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2" localSheetId="2" hidden="1">{"FCB_ALL",#N/A,FALSE,"FCB"}</definedName>
    <definedName name="wrn.fcb2" localSheetId="4" hidden="1">{"FCB_ALL",#N/A,FALSE,"FCB"}</definedName>
    <definedName name="wrn.fcb2" localSheetId="3" hidden="1">{"FCB_ALL",#N/A,FALSE,"FCB"}</definedName>
    <definedName name="wrn.fcb2" localSheetId="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2" hidden="1">{"FCB_ALL",#N/A,FALSE,"FCB"}</definedName>
    <definedName name="wrn.fcb2_dcf" localSheetId="4" hidden="1">{"FCB_ALL",#N/A,FALSE,"FCB"}</definedName>
    <definedName name="wrn.fcb2_dcf" localSheetId="3" hidden="1">{"FCB_ALL",#N/A,FALSE,"FCB"}</definedName>
    <definedName name="wrn.fcb2_dcf" localSheetId="1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DZPROG." localSheetId="2" hidden="1">{#N/A,#N/A,FALSE,"FDZ Verkehrsprognose";#N/A,#N/A,FALSE,"ZRH Direkt";#N/A,#N/A,FALSE,"ZRH von Inland"}</definedName>
    <definedName name="wrn.FDZPROG." localSheetId="4" hidden="1">{#N/A,#N/A,FALSE,"FDZ Verkehrsprognose";#N/A,#N/A,FALSE,"ZRH Direkt";#N/A,#N/A,FALSE,"ZRH von Inland"}</definedName>
    <definedName name="wrn.FDZPROG." localSheetId="3" hidden="1">{#N/A,#N/A,FALSE,"FDZ Verkehrsprognose";#N/A,#N/A,FALSE,"ZRH Direkt";#N/A,#N/A,FALSE,"ZRH von Inland"}</definedName>
    <definedName name="wrn.FDZPROG." localSheetId="1" hidden="1">{#N/A,#N/A,FALSE,"FDZ Verkehrsprognose";#N/A,#N/A,FALSE,"ZRH Direkt";#N/A,#N/A,FALSE,"ZRH von Inland"}</definedName>
    <definedName name="wrn.FDZPROG." localSheetId="0" hidden="1">{#N/A,#N/A,FALSE,"FDZ Verkehrsprognose";#N/A,#N/A,FALSE,"ZRH Direkt";#N/A,#N/A,FALSE,"ZRH von Inland"}</definedName>
    <definedName name="wrn.FDZPROG." hidden="1">{#N/A,#N/A,FALSE,"FDZ Verkehrsprognose";#N/A,#N/A,FALSE,"ZRH Direkt";#N/A,#N/A,FALSE,"ZRH von Inland"}</definedName>
    <definedName name="wrn.Financial._.Reporting._.Package." localSheetId="2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wrn.Financial._.Reporting._.Package." localSheetId="4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wrn.Financial._.Reporting._.Package." localSheetId="3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wrn.Financial._.Reporting._.Package." localSheetId="1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wrn.Financial._.Reporting._.Package." localSheetId="0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wrn.Financial._.Reporting._.Package.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wrn.full." localSheetId="2" hidden="1">{#N/A,#N/A,FALSE,"Cover";#N/A,#N/A,FALSE,"Pres ";#N/A,#N/A,FALSE,"Outputs";#N/A,#N/A,FALSE,"Sensitivities";#N/A,#N/A,FALSE,"Graphs";#N/A,#N/A,FALSE,"DCF I (In)"}</definedName>
    <definedName name="wrn.full." localSheetId="4" hidden="1">{#N/A,#N/A,FALSE,"Cover";#N/A,#N/A,FALSE,"Pres ";#N/A,#N/A,FALSE,"Outputs";#N/A,#N/A,FALSE,"Sensitivities";#N/A,#N/A,FALSE,"Graphs";#N/A,#N/A,FALSE,"DCF I (In)"}</definedName>
    <definedName name="wrn.full." localSheetId="3" hidden="1">{#N/A,#N/A,FALSE,"Cover";#N/A,#N/A,FALSE,"Pres ";#N/A,#N/A,FALSE,"Outputs";#N/A,#N/A,FALSE,"Sensitivities";#N/A,#N/A,FALSE,"Graphs";#N/A,#N/A,FALSE,"DCF I (In)"}</definedName>
    <definedName name="wrn.full." localSheetId="1" hidden="1">{#N/A,#N/A,FALSE,"Cover";#N/A,#N/A,FALSE,"Pres ";#N/A,#N/A,FALSE,"Outputs";#N/A,#N/A,FALSE,"Sensitivities";#N/A,#N/A,FALSE,"Graphs";#N/A,#N/A,FALSE,"DCF I (In)"}</definedName>
    <definedName name="wrn.full." localSheetId="0" hidden="1">{#N/A,#N/A,FALSE,"Cover";#N/A,#N/A,FALSE,"Pres ";#N/A,#N/A,FALSE,"Outputs";#N/A,#N/A,FALSE,"Sensitivities";#N/A,#N/A,FALSE,"Graphs";#N/A,#N/A,FALSE,"DCF I (In)"}</definedName>
    <definedName name="wrn.full." hidden="1">{#N/A,#N/A,FALSE,"Cover";#N/A,#N/A,FALSE,"Pres ";#N/A,#N/A,FALSE,"Outputs";#N/A,#N/A,FALSE,"Sensitivities";#N/A,#N/A,FALSE,"Graphs";#N/A,#N/A,FALSE,"DCF I (In)"}</definedName>
    <definedName name="wrn.Full._.Report." localSheetId="2" hidden="1">{#N/A,#N/A,TRUE,"Income Statement";#N/A,#N/A,TRUE,"Gas Assumptions";#N/A,#N/A,TRUE,"DCF";#N/A,#N/A,TRUE,"Depreciation Matrix";#N/A,#N/A,TRUE,"Matrix";#N/A,#N/A,TRUE,"Matrix_Perpetuity"}</definedName>
    <definedName name="wrn.Full._.Report." localSheetId="4" hidden="1">{#N/A,#N/A,TRUE,"Income Statement";#N/A,#N/A,TRUE,"Gas Assumptions";#N/A,#N/A,TRUE,"DCF";#N/A,#N/A,TRUE,"Depreciation Matrix";#N/A,#N/A,TRUE,"Matrix";#N/A,#N/A,TRUE,"Matrix_Perpetuity"}</definedName>
    <definedName name="wrn.Full._.Report." localSheetId="3" hidden="1">{#N/A,#N/A,TRUE,"Income Statement";#N/A,#N/A,TRUE,"Gas Assumptions";#N/A,#N/A,TRUE,"DCF";#N/A,#N/A,TRUE,"Depreciation Matrix";#N/A,#N/A,TRUE,"Matrix";#N/A,#N/A,TRUE,"Matrix_Perpetuity"}</definedName>
    <definedName name="wrn.Full._.Report." localSheetId="1" hidden="1">{#N/A,#N/A,TRUE,"Income Statement";#N/A,#N/A,TRUE,"Gas Assumptions";#N/A,#N/A,TRUE,"DCF";#N/A,#N/A,TRUE,"Depreciation Matrix";#N/A,#N/A,TRUE,"Matrix";#N/A,#N/A,TRUE,"Matrix_Perpetuity"}</definedName>
    <definedName name="wrn.Full._.Report." localSheetId="0" hidden="1">{#N/A,#N/A,TRUE,"Income Statement";#N/A,#N/A,TRUE,"Gas Assumptions";#N/A,#N/A,TRUE,"DCF";#N/A,#N/A,TRUE,"Depreciation Matrix";#N/A,#N/A,TRUE,"Matrix";#N/A,#N/A,TRUE,"Matrix_Perpetuity"}</definedName>
    <definedName name="wrn.Full._.Report." hidden="1">{#N/A,#N/A,TRUE,"Income Statement";#N/A,#N/A,TRUE,"Gas Assumptions";#N/A,#N/A,TRUE,"DCF";#N/A,#N/A,TRUE,"Depreciation Matrix";#N/A,#N/A,TRUE,"Matrix";#N/A,#N/A,TRUE,"Matrix_Perpetuity"}</definedName>
    <definedName name="wrn.Funnel._.Report." localSheetId="2" hidden="1">{#N/A,#N/A,FALSE,"funnel";#N/A,#N/A,FALSE,"AE Summary";#N/A,#N/A,FALSE,"Product Summary"}</definedName>
    <definedName name="wrn.Funnel._.Report." localSheetId="4" hidden="1">{#N/A,#N/A,FALSE,"funnel";#N/A,#N/A,FALSE,"AE Summary";#N/A,#N/A,FALSE,"Product Summary"}</definedName>
    <definedName name="wrn.Funnel._.Report." localSheetId="3" hidden="1">{#N/A,#N/A,FALSE,"funnel";#N/A,#N/A,FALSE,"AE Summary";#N/A,#N/A,FALSE,"Product Summary"}</definedName>
    <definedName name="wrn.Funnel._.Report." localSheetId="1" hidden="1">{#N/A,#N/A,FALSE,"funnel";#N/A,#N/A,FALSE,"AE Summary";#N/A,#N/A,FALSE,"Product Summary"}</definedName>
    <definedName name="wrn.Funnel._.Report." localSheetId="0" hidden="1">{#N/A,#N/A,FALSE,"funnel";#N/A,#N/A,FALSE,"AE Summary";#N/A,#N/A,FALSE,"Product Summary"}</definedName>
    <definedName name="wrn.Funnel._.Report." hidden="1">{#N/A,#N/A,FALSE,"funnel";#N/A,#N/A,FALSE,"AE Summary";#N/A,#N/A,FALSE,"Product Summary"}</definedName>
    <definedName name="wrn.FY96sbp99" localSheetId="2" hidden="1">{#N/A,#N/A,FALSE,"FY97";#N/A,#N/A,FALSE,"FY98";#N/A,#N/A,FALSE,"FY99";#N/A,#N/A,FALSE,"FY00";#N/A,#N/A,FALSE,"FY01"}</definedName>
    <definedName name="wrn.FY96sbp99" localSheetId="4" hidden="1">{#N/A,#N/A,FALSE,"FY97";#N/A,#N/A,FALSE,"FY98";#N/A,#N/A,FALSE,"FY99";#N/A,#N/A,FALSE,"FY00";#N/A,#N/A,FALSE,"FY01"}</definedName>
    <definedName name="wrn.FY96sbp99" localSheetId="3" hidden="1">{#N/A,#N/A,FALSE,"FY97";#N/A,#N/A,FALSE,"FY98";#N/A,#N/A,FALSE,"FY99";#N/A,#N/A,FALSE,"FY00";#N/A,#N/A,FALSE,"FY01"}</definedName>
    <definedName name="wrn.FY96sbp99" localSheetId="1" hidden="1">{#N/A,#N/A,FALSE,"FY97";#N/A,#N/A,FALSE,"FY98";#N/A,#N/A,FALSE,"FY99";#N/A,#N/A,FALSE,"FY00";#N/A,#N/A,FALSE,"FY01"}</definedName>
    <definedName name="wrn.FY96sbp99" localSheetId="0" hidden="1">{#N/A,#N/A,FALSE,"FY97";#N/A,#N/A,FALSE,"FY98";#N/A,#N/A,FALSE,"FY99";#N/A,#N/A,FALSE,"FY00";#N/A,#N/A,FALSE,"FY01"}</definedName>
    <definedName name="wrn.FY96sbp99" hidden="1">{#N/A,#N/A,FALSE,"FY97";#N/A,#N/A,FALSE,"FY98";#N/A,#N/A,FALSE,"FY99";#N/A,#N/A,FALSE,"FY00";#N/A,#N/A,FALSE,"FY01"}</definedName>
    <definedName name="wrn.FY97SBP." localSheetId="2" hidden="1">{#N/A,#N/A,FALSE,"FY97";#N/A,#N/A,FALSE,"FY98";#N/A,#N/A,FALSE,"FY99";#N/A,#N/A,FALSE,"FY00";#N/A,#N/A,FALSE,"FY01"}</definedName>
    <definedName name="wrn.FY97SBP." localSheetId="4" hidden="1">{#N/A,#N/A,FALSE,"FY97";#N/A,#N/A,FALSE,"FY98";#N/A,#N/A,FALSE,"FY99";#N/A,#N/A,FALSE,"FY00";#N/A,#N/A,FALSE,"FY01"}</definedName>
    <definedName name="wrn.FY97SBP." localSheetId="3" hidden="1">{#N/A,#N/A,FALSE,"FY97";#N/A,#N/A,FALSE,"FY98";#N/A,#N/A,FALSE,"FY99";#N/A,#N/A,FALSE,"FY00";#N/A,#N/A,FALSE,"FY01"}</definedName>
    <definedName name="wrn.FY97SBP." localSheetId="1" hidden="1">{#N/A,#N/A,FALSE,"FY97";#N/A,#N/A,FALSE,"FY98";#N/A,#N/A,FALSE,"FY99";#N/A,#N/A,FALSE,"FY00";#N/A,#N/A,FALSE,"FY01"}</definedName>
    <definedName name="wrn.FY97SBP." localSheetId="0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2" localSheetId="2" hidden="1">{#N/A,#N/A,FALSE,"FY97";#N/A,#N/A,FALSE,"FY98";#N/A,#N/A,FALSE,"FY99";#N/A,#N/A,FALSE,"FY00";#N/A,#N/A,FALSE,"FY01"}</definedName>
    <definedName name="wrn.FY97SBP2" localSheetId="4" hidden="1">{#N/A,#N/A,FALSE,"FY97";#N/A,#N/A,FALSE,"FY98";#N/A,#N/A,FALSE,"FY99";#N/A,#N/A,FALSE,"FY00";#N/A,#N/A,FALSE,"FY01"}</definedName>
    <definedName name="wrn.FY97SBP2" localSheetId="3" hidden="1">{#N/A,#N/A,FALSE,"FY97";#N/A,#N/A,FALSE,"FY98";#N/A,#N/A,FALSE,"FY99";#N/A,#N/A,FALSE,"FY00";#N/A,#N/A,FALSE,"FY01"}</definedName>
    <definedName name="wrn.FY97SBP2" localSheetId="1" hidden="1">{#N/A,#N/A,FALSE,"FY97";#N/A,#N/A,FALSE,"FY98";#N/A,#N/A,FALSE,"FY99";#N/A,#N/A,FALSE,"FY00";#N/A,#N/A,FALSE,"FY01"}</definedName>
    <definedName name="wrn.FY97SBP2" localSheetId="0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Income." localSheetId="2" hidden="1">{#N/A,#N/A,TRUE,"Income";#N/A,#N/A,TRUE,"IncomeDetail";#N/A,#N/A,TRUE,"Balance";#N/A,#N/A,TRUE,"BalDetail"}</definedName>
    <definedName name="wrn.Income." localSheetId="4" hidden="1">{#N/A,#N/A,TRUE,"Income";#N/A,#N/A,TRUE,"IncomeDetail";#N/A,#N/A,TRUE,"Balance";#N/A,#N/A,TRUE,"BalDetail"}</definedName>
    <definedName name="wrn.Income." localSheetId="3" hidden="1">{#N/A,#N/A,TRUE,"Income";#N/A,#N/A,TRUE,"IncomeDetail";#N/A,#N/A,TRUE,"Balance";#N/A,#N/A,TRUE,"BalDetail"}</definedName>
    <definedName name="wrn.Income." localSheetId="1" hidden="1">{#N/A,#N/A,TRUE,"Income";#N/A,#N/A,TRUE,"IncomeDetail";#N/A,#N/A,TRUE,"Balance";#N/A,#N/A,TRUE,"BalDetail"}</definedName>
    <definedName name="wrn.Income." localSheetId="0" hidden="1">{#N/A,#N/A,TRUE,"Income";#N/A,#N/A,TRUE,"IncomeDetail";#N/A,#N/A,TRUE,"Balance";#N/A,#N/A,TRUE,"BalDetail"}</definedName>
    <definedName name="wrn.Income." hidden="1">{#N/A,#N/A,TRUE,"Income";#N/A,#N/A,TRUE,"IncomeDetail";#N/A,#N/A,TRUE,"Balance";#N/A,#N/A,TRUE,"BalDetail"}</definedName>
    <definedName name="wrn.income._.statement." localSheetId="2" hidden="1">{"income statement",#N/A,FALSE,"ATLAS-A"}</definedName>
    <definedName name="wrn.income._.statement." localSheetId="4" hidden="1">{"income statement",#N/A,FALSE,"ATLAS-A"}</definedName>
    <definedName name="wrn.income._.statement." localSheetId="3" hidden="1">{"income statement",#N/A,FALSE,"ATLAS-A"}</definedName>
    <definedName name="wrn.income._.statement." localSheetId="1" hidden="1">{"income statement",#N/A,FALSE,"ATLAS-A"}</definedName>
    <definedName name="wrn.income._.statement." localSheetId="0" hidden="1">{"income statement",#N/A,FALSE,"ATLAS-A"}</definedName>
    <definedName name="wrn.income._.statement." hidden="1">{"income statement",#N/A,FALSE,"ATLAS-A"}</definedName>
    <definedName name="wrn.IRIDIUM." localSheetId="2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wrn.IRIDIUM." localSheetId="4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wrn.IRIDIUM." localSheetId="3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wrn.IRIDIUM." localSheetId="1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wrn.IRIDIUM." localSheetId="0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wrn.IRIDIUM.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wrn.memo." localSheetId="2" hidden="1">{#N/A,#N/A,TRUE,"financial";#N/A,#N/A,TRUE,"plants"}</definedName>
    <definedName name="wrn.memo." localSheetId="4" hidden="1">{#N/A,#N/A,TRUE,"financial";#N/A,#N/A,TRUE,"plants"}</definedName>
    <definedName name="wrn.memo." localSheetId="3" hidden="1">{#N/A,#N/A,TRUE,"financial";#N/A,#N/A,TRUE,"plants"}</definedName>
    <definedName name="wrn.memo." localSheetId="1" hidden="1">{#N/A,#N/A,TRUE,"financial";#N/A,#N/A,TRUE,"plants"}</definedName>
    <definedName name="wrn.memo." localSheetId="0" hidden="1">{#N/A,#N/A,TRUE,"financial";#N/A,#N/A,TRUE,"plants"}</definedName>
    <definedName name="wrn.memo." hidden="1">{#N/A,#N/A,TRUE,"financial";#N/A,#N/A,TRUE,"plants"}</definedName>
    <definedName name="wrn.merger." localSheetId="2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localSheetId="4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localSheetId="3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localSheetId="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odel." localSheetId="2" hidden="1">{"page1",#N/A,FALSE,"GIRLBO";"page2",#N/A,FALSE,"GIRLBO";"page3",#N/A,FALSE,"GIRLBO";"page4",#N/A,FALSE,"GIRLBO";"page5",#N/A,FALSE,"GIRLBO"}</definedName>
    <definedName name="wrn.model." localSheetId="4" hidden="1">{"page1",#N/A,FALSE,"GIRLBO";"page2",#N/A,FALSE,"GIRLBO";"page3",#N/A,FALSE,"GIRLBO";"page4",#N/A,FALSE,"GIRLBO";"page5",#N/A,FALSE,"GIRLBO"}</definedName>
    <definedName name="wrn.model." localSheetId="3" hidden="1">{"page1",#N/A,FALSE,"GIRLBO";"page2",#N/A,FALSE,"GIRLBO";"page3",#N/A,FALSE,"GIRLBO";"page4",#N/A,FALSE,"GIRLBO";"page5",#N/A,FALSE,"GIRLBO"}</definedName>
    <definedName name="wrn.model." localSheetId="1" hidden="1">{"page1",#N/A,FALSE,"GIRLBO";"page2",#N/A,FALSE,"GIRLBO";"page3",#N/A,FALSE,"GIRLBO";"page4",#N/A,FALSE,"GIRLBO";"page5",#N/A,FALSE,"GIRLBO"}</definedName>
    <definedName name="wrn.model." localSheetId="0" hidden="1">{"page1",#N/A,FALSE,"GIRLBO";"page2",#N/A,FALSE,"GIRLBO";"page3",#N/A,FALSE,"GIRLBO";"page4",#N/A,FALSE,"GIRLBO";"page5",#N/A,FALSE,"GIRLBO"}</definedName>
    <definedName name="wrn.model." hidden="1">{"page1",#N/A,FALSE,"GIRLBO";"page2",#N/A,FALSE,"GIRLBO";"page3",#N/A,FALSE,"GIRLBO";"page4",#N/A,FALSE,"GIRLBO";"page5",#N/A,FALSE,"GIRLBO"}</definedName>
    <definedName name="wrn.Model2" localSheetId="2" hidden="1">{"AnnInc",#N/A,TRUE,"Inc";"QtrInc1",#N/A,TRUE,"Inc";"Balance",#N/A,TRUE,"Bal";"Cflow",#N/A,TRUE,"Cash"}</definedName>
    <definedName name="wrn.Model2" localSheetId="4" hidden="1">{"AnnInc",#N/A,TRUE,"Inc";"QtrInc1",#N/A,TRUE,"Inc";"Balance",#N/A,TRUE,"Bal";"Cflow",#N/A,TRUE,"Cash"}</definedName>
    <definedName name="wrn.Model2" localSheetId="3" hidden="1">{"AnnInc",#N/A,TRUE,"Inc";"QtrInc1",#N/A,TRUE,"Inc";"Balance",#N/A,TRUE,"Bal";"Cflow",#N/A,TRUE,"Cash"}</definedName>
    <definedName name="wrn.Model2" localSheetId="1" hidden="1">{"AnnInc",#N/A,TRUE,"Inc";"QtrInc1",#N/A,TRUE,"Inc";"Balance",#N/A,TRUE,"Bal";"Cflow",#N/A,TRUE,"Cash"}</definedName>
    <definedName name="wrn.Model2" localSheetId="0" hidden="1">{"AnnInc",#N/A,TRUE,"Inc";"QtrInc1",#N/A,TRUE,"Inc";"Balance",#N/A,TRUE,"Bal";"Cflow",#N/A,TRUE,"Cash"}</definedName>
    <definedName name="wrn.Model2" hidden="1">{"AnnInc",#N/A,TRUE,"Inc";"QtrInc1",#N/A,TRUE,"Inc";"Balance",#N/A,TRUE,"Bal";"Cflow",#N/A,TRUE,"Cash"}</definedName>
    <definedName name="wrn.model3" localSheetId="2" hidden="1">{"AnnInc",#N/A,TRUE,"Inc";"QtrInc1",#N/A,TRUE,"Inc";"Balance",#N/A,TRUE,"Bal";"Cflow",#N/A,TRUE,"Cash"}</definedName>
    <definedName name="wrn.model3" localSheetId="4" hidden="1">{"AnnInc",#N/A,TRUE,"Inc";"QtrInc1",#N/A,TRUE,"Inc";"Balance",#N/A,TRUE,"Bal";"Cflow",#N/A,TRUE,"Cash"}</definedName>
    <definedName name="wrn.model3" localSheetId="3" hidden="1">{"AnnInc",#N/A,TRUE,"Inc";"QtrInc1",#N/A,TRUE,"Inc";"Balance",#N/A,TRUE,"Bal";"Cflow",#N/A,TRUE,"Cash"}</definedName>
    <definedName name="wrn.model3" localSheetId="1" hidden="1">{"AnnInc",#N/A,TRUE,"Inc";"QtrInc1",#N/A,TRUE,"Inc";"Balance",#N/A,TRUE,"Bal";"Cflow",#N/A,TRUE,"Cash"}</definedName>
    <definedName name="wrn.model3" localSheetId="0" hidden="1">{"AnnInc",#N/A,TRUE,"Inc";"QtrInc1",#N/A,TRUE,"Inc";"Balance",#N/A,TRUE,"Bal";"Cflow",#N/A,TRUE,"Cash"}</definedName>
    <definedName name="wrn.model3" hidden="1">{"AnnInc",#N/A,TRUE,"Inc";"QtrInc1",#N/A,TRUE,"Inc";"Balance",#N/A,TRUE,"Bal";"Cflow",#N/A,TRUE,"Cash"}</definedName>
    <definedName name="wrn.model8" localSheetId="2" hidden="1">{"AnnInc",#N/A,TRUE,"Inc";"QtrInc1",#N/A,TRUE,"Inc";"Balance",#N/A,TRUE,"Bal";"Cflow",#N/A,TRUE,"Cash"}</definedName>
    <definedName name="wrn.model8" localSheetId="4" hidden="1">{"AnnInc",#N/A,TRUE,"Inc";"QtrInc1",#N/A,TRUE,"Inc";"Balance",#N/A,TRUE,"Bal";"Cflow",#N/A,TRUE,"Cash"}</definedName>
    <definedName name="wrn.model8" localSheetId="3" hidden="1">{"AnnInc",#N/A,TRUE,"Inc";"QtrInc1",#N/A,TRUE,"Inc";"Balance",#N/A,TRUE,"Bal";"Cflow",#N/A,TRUE,"Cash"}</definedName>
    <definedName name="wrn.model8" localSheetId="1" hidden="1">{"AnnInc",#N/A,TRUE,"Inc";"QtrInc1",#N/A,TRUE,"Inc";"Balance",#N/A,TRUE,"Bal";"Cflow",#N/A,TRUE,"Cash"}</definedName>
    <definedName name="wrn.model8" localSheetId="0" hidden="1">{"AnnInc",#N/A,TRUE,"Inc";"QtrInc1",#N/A,TRUE,"Inc";"Balance",#N/A,TRUE,"Bal";"Cflow",#N/A,TRUE,"Cash"}</definedName>
    <definedName name="wrn.model8" hidden="1">{"AnnInc",#N/A,TRUE,"Inc";"QtrInc1",#N/A,TRUE,"Inc";"Balance",#N/A,TRUE,"Bal";"Cflow",#N/A,TRUE,"Cash"}</definedName>
    <definedName name="wrn.Modello.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" localSheetId="4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nthly._.Report." localSheetId="2" hidden="1">{#N/A,#N/A,FALSE,"Summary Page";#N/A,#N/A,FALSE,"Collections Listing";#N/A,#N/A,FALSE,"Lessee 60 days past due";#N/A,#N/A,FALSE,"Revenues--Lend Base JP Morgan";#N/A,#N/A,FALSE,"JP Morgan Debt Amort Schedule";#N/A,#N/A,FALSE,"Covenant Analysis"}</definedName>
    <definedName name="wrn.Monthly._.Report." localSheetId="4" hidden="1">{#N/A,#N/A,FALSE,"Summary Page";#N/A,#N/A,FALSE,"Collections Listing";#N/A,#N/A,FALSE,"Lessee 60 days past due";#N/A,#N/A,FALSE,"Revenues--Lend Base JP Morgan";#N/A,#N/A,FALSE,"JP Morgan Debt Amort Schedule";#N/A,#N/A,FALSE,"Covenant Analysis"}</definedName>
    <definedName name="wrn.Monthly._.Report." localSheetId="3" hidden="1">{#N/A,#N/A,FALSE,"Summary Page";#N/A,#N/A,FALSE,"Collections Listing";#N/A,#N/A,FALSE,"Lessee 60 days past due";#N/A,#N/A,FALSE,"Revenues--Lend Base JP Morgan";#N/A,#N/A,FALSE,"JP Morgan Debt Amort Schedule";#N/A,#N/A,FALSE,"Covenant Analysis"}</definedName>
    <definedName name="wrn.Monthly._.Report." localSheetId="1" hidden="1">{#N/A,#N/A,FALSE,"Summary Page";#N/A,#N/A,FALSE,"Collections Listing";#N/A,#N/A,FALSE,"Lessee 60 days past due";#N/A,#N/A,FALSE,"Revenues--Lend Base JP Morgan";#N/A,#N/A,FALSE,"JP Morgan Debt Amort Schedule";#N/A,#N/A,FALSE,"Covenant Analysis"}</definedName>
    <definedName name="wrn.Monthly._.Report." localSheetId="0" hidden="1">{#N/A,#N/A,FALSE,"Summary Page";#N/A,#N/A,FALSE,"Collections Listing";#N/A,#N/A,FALSE,"Lessee 60 days past due";#N/A,#N/A,FALSE,"Revenues--Lend Base JP Morgan";#N/A,#N/A,FALSE,"JP Morgan Debt Amort Schedule";#N/A,#N/A,FALSE,"Covenant Analysis"}</definedName>
    <definedName name="wrn.Monthly._.Report." hidden="1">{#N/A,#N/A,FALSE,"Summary Page";#N/A,#N/A,FALSE,"Collections Listing";#N/A,#N/A,FALSE,"Lessee 60 days past due";#N/A,#N/A,FALSE,"Revenues--Lend Base JP Morgan";#N/A,#N/A,FALSE,"JP Morgan Debt Amort Schedule";#N/A,#N/A,FALSE,"Covenant Analysis"}</definedName>
    <definedName name="wrn.new." localSheetId="2" hidden="1">{#N/A,#N/A,FALSE,"Impl";#N/A,#N/A,FALSE,"sum";#N/A,#N/A,FALSE,"cat";#N/A,#N/A,FALSE,"cum";#N/A,#N/A,FALSE,"varity";#N/A,#N/A,FALSE,"ddc";#N/A,#N/A,FALSE,"man";#N/A,#N/A,FALSE,"metra";#N/A,#N/A,FALSE,"volvo"}</definedName>
    <definedName name="wrn.new." localSheetId="4" hidden="1">{#N/A,#N/A,FALSE,"Impl";#N/A,#N/A,FALSE,"sum";#N/A,#N/A,FALSE,"cat";#N/A,#N/A,FALSE,"cum";#N/A,#N/A,FALSE,"varity";#N/A,#N/A,FALSE,"ddc";#N/A,#N/A,FALSE,"man";#N/A,#N/A,FALSE,"metra";#N/A,#N/A,FALSE,"volvo"}</definedName>
    <definedName name="wrn.new." localSheetId="3" hidden="1">{#N/A,#N/A,FALSE,"Impl";#N/A,#N/A,FALSE,"sum";#N/A,#N/A,FALSE,"cat";#N/A,#N/A,FALSE,"cum";#N/A,#N/A,FALSE,"varity";#N/A,#N/A,FALSE,"ddc";#N/A,#N/A,FALSE,"man";#N/A,#N/A,FALSE,"metra";#N/A,#N/A,FALSE,"volvo"}</definedName>
    <definedName name="wrn.new." localSheetId="1" hidden="1">{#N/A,#N/A,FALSE,"Impl";#N/A,#N/A,FALSE,"sum";#N/A,#N/A,FALSE,"cat";#N/A,#N/A,FALSE,"cum";#N/A,#N/A,FALSE,"varity";#N/A,#N/A,FALSE,"ddc";#N/A,#N/A,FALSE,"man";#N/A,#N/A,FALSE,"metra";#N/A,#N/A,FALSE,"volvo"}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OPS_1Q." localSheetId="2" hidden="1">{#N/A,#N/A,FALSE,"TOTAL_WELLPOINT";#N/A,#N/A,FALSE,"BCC";#N/A,#N/A,FALSE,"CONN.";#N/A,#N/A,FALSE,"BCBS_GEORGIA";#N/A,#N/A,FALSE,"GA._PACIFIC";#N/A,#N/A,FALSE,"St._of_GEORGIA";#N/A,#N/A,FALSE,"ILLINOIS";#N/A,#N/A,FALSE,"W._NEW_YORK";#N/A,#N/A,FALSE,"UTICA";#N/A,#N/A,FALSE,"ALABAMA";#N/A,#N/A,FALSE,"ALAMEDA";#N/A,#N/A,FALSE,"WA_AK"}</definedName>
    <definedName name="wrn.OPS_1Q." localSheetId="4" hidden="1">{#N/A,#N/A,FALSE,"TOTAL_WELLPOINT";#N/A,#N/A,FALSE,"BCC";#N/A,#N/A,FALSE,"CONN.";#N/A,#N/A,FALSE,"BCBS_GEORGIA";#N/A,#N/A,FALSE,"GA._PACIFIC";#N/A,#N/A,FALSE,"St._of_GEORGIA";#N/A,#N/A,FALSE,"ILLINOIS";#N/A,#N/A,FALSE,"W._NEW_YORK";#N/A,#N/A,FALSE,"UTICA";#N/A,#N/A,FALSE,"ALABAMA";#N/A,#N/A,FALSE,"ALAMEDA";#N/A,#N/A,FALSE,"WA_AK"}</definedName>
    <definedName name="wrn.OPS_1Q." localSheetId="3" hidden="1">{#N/A,#N/A,FALSE,"TOTAL_WELLPOINT";#N/A,#N/A,FALSE,"BCC";#N/A,#N/A,FALSE,"CONN.";#N/A,#N/A,FALSE,"BCBS_GEORGIA";#N/A,#N/A,FALSE,"GA._PACIFIC";#N/A,#N/A,FALSE,"St._of_GEORGIA";#N/A,#N/A,FALSE,"ILLINOIS";#N/A,#N/A,FALSE,"W._NEW_YORK";#N/A,#N/A,FALSE,"UTICA";#N/A,#N/A,FALSE,"ALABAMA";#N/A,#N/A,FALSE,"ALAMEDA";#N/A,#N/A,FALSE,"WA_AK"}</definedName>
    <definedName name="wrn.OPS_1Q." localSheetId="1" hidden="1">{#N/A,#N/A,FALSE,"TOTAL_WELLPOINT";#N/A,#N/A,FALSE,"BCC";#N/A,#N/A,FALSE,"CONN.";#N/A,#N/A,FALSE,"BCBS_GEORGIA";#N/A,#N/A,FALSE,"GA._PACIFIC";#N/A,#N/A,FALSE,"St._of_GEORGIA";#N/A,#N/A,FALSE,"ILLINOIS";#N/A,#N/A,FALSE,"W._NEW_YORK";#N/A,#N/A,FALSE,"UTICA";#N/A,#N/A,FALSE,"ALABAMA";#N/A,#N/A,FALSE,"ALAMEDA";#N/A,#N/A,FALSE,"WA_AK"}</definedName>
    <definedName name="wrn.OPS_1Q." localSheetId="0" hidden="1">{#N/A,#N/A,FALSE,"TOTAL_WELLPOINT";#N/A,#N/A,FALSE,"BCC";#N/A,#N/A,FALSE,"CONN.";#N/A,#N/A,FALSE,"BCBS_GEORGIA";#N/A,#N/A,FALSE,"GA._PACIFIC";#N/A,#N/A,FALSE,"St._of_GEORGIA";#N/A,#N/A,FALSE,"ILLINOIS";#N/A,#N/A,FALSE,"W._NEW_YORK";#N/A,#N/A,FALSE,"UTICA";#N/A,#N/A,FALSE,"ALABAMA";#N/A,#N/A,FALSE,"ALAMEDA";#N/A,#N/A,FALSE,"WA_AK"}</definedName>
    <definedName name="wrn.OPS_1Q." hidden="1">{#N/A,#N/A,FALSE,"TOTAL_WELLPOINT";#N/A,#N/A,FALSE,"BCC";#N/A,#N/A,FALSE,"CONN.";#N/A,#N/A,FALSE,"BCBS_GEORGIA";#N/A,#N/A,FALSE,"GA._PACIFIC";#N/A,#N/A,FALSE,"St._of_GEORGIA";#N/A,#N/A,FALSE,"ILLINOIS";#N/A,#N/A,FALSE,"W._NEW_YORK";#N/A,#N/A,FALSE,"UTICA";#N/A,#N/A,FALSE,"ALABAMA";#N/A,#N/A,FALSE,"ALAMEDA";#N/A,#N/A,FALSE,"WA_AK"}</definedName>
    <definedName name="wrn.Output." localSheetId="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ARA._.EL._.CONSEJO." localSheetId="2" hidden="1">{"CONSEJO",#N/A,FALSE,"Dist p0";"CONSEJO",#N/A,FALSE,"Ficha CODICE"}</definedName>
    <definedName name="wrn.PARA._.EL._.CONSEJO." localSheetId="4" hidden="1">{"CONSEJO",#N/A,FALSE,"Dist p0";"CONSEJO",#N/A,FALSE,"Ficha CODICE"}</definedName>
    <definedName name="wrn.PARA._.EL._.CONSEJO." localSheetId="3" hidden="1">{"CONSEJO",#N/A,FALSE,"Dist p0";"CONSEJO",#N/A,FALSE,"Ficha CODICE"}</definedName>
    <definedName name="wrn.PARA._.EL._.CONSEJO." localSheetId="1" hidden="1">{"CONSEJO",#N/A,FALSE,"Dist p0";"CONSEJO",#N/A,FALSE,"Ficha CODICE"}</definedName>
    <definedName name="wrn.PARA._.EL._.CONSEJO." localSheetId="0" hidden="1">{"CONSEJO",#N/A,FALSE,"Dist p0";"CONSEJO",#N/A,FALSE,"Ficha CODICE"}</definedName>
    <definedName name="wrn.PARA._.EL._.CONSEJO." hidden="1">{"CONSEJO",#N/A,FALSE,"Dist p0";"CONSEJO",#N/A,FALSE,"Ficha CODICE"}</definedName>
    <definedName name="wrn.PARA._.LA._.CARTA." localSheetId="2" hidden="1">{"uno",#N/A,FALSE,"Dist total";"COMENTARIO",#N/A,FALSE,"Ficha CODICE"}</definedName>
    <definedName name="wrn.PARA._.LA._.CARTA." localSheetId="4" hidden="1">{"uno",#N/A,FALSE,"Dist total";"COMENTARIO",#N/A,FALSE,"Ficha CODICE"}</definedName>
    <definedName name="wrn.PARA._.LA._.CARTA." localSheetId="3" hidden="1">{"uno",#N/A,FALSE,"Dist total";"COMENTARIO",#N/A,FALSE,"Ficha CODICE"}</definedName>
    <definedName name="wrn.PARA._.LA._.CARTA." localSheetId="1" hidden="1">{"uno",#N/A,FALSE,"Dist total";"COMENTARIO",#N/A,FALSE,"Ficha CODICE"}</definedName>
    <definedName name="wrn.PARA._.LA._.CARTA." localSheetId="0" hidden="1">{"uno",#N/A,FALSE,"Dist total";"COMENTARIO",#N/A,FALSE,"Ficha CODICE"}</definedName>
    <definedName name="wrn.PARA._.LA._.CARTA." hidden="1">{"uno",#N/A,FALSE,"Dist total";"COMENTARIO",#N/A,FALSE,"Ficha CODICE"}</definedName>
    <definedName name="wrn.pawel." localSheetId="2" hidden="1">{"pawel",#N/A,TRUE,"Bilans"}</definedName>
    <definedName name="wrn.pawel." localSheetId="4" hidden="1">{"pawel",#N/A,TRUE,"Bilans"}</definedName>
    <definedName name="wrn.pawel." localSheetId="3" hidden="1">{"pawel",#N/A,TRUE,"Bilans"}</definedName>
    <definedName name="wrn.pawel." localSheetId="1" hidden="1">{"pawel",#N/A,TRUE,"Bilans"}</definedName>
    <definedName name="wrn.pawel." localSheetId="0" hidden="1">{"pawel",#N/A,TRUE,"Bilans"}</definedName>
    <definedName name="wrn.pawel." hidden="1">{"pawel",#N/A,TRUE,"Bilans"}</definedName>
    <definedName name="wrn.pawel._1" localSheetId="2" hidden="1">{"pawel",#N/A,TRUE,"Bilans"}</definedName>
    <definedName name="wrn.pawel._1" localSheetId="4" hidden="1">{"pawel",#N/A,TRUE,"Bilans"}</definedName>
    <definedName name="wrn.pawel._1" localSheetId="3" hidden="1">{"pawel",#N/A,TRUE,"Bilans"}</definedName>
    <definedName name="wrn.pawel._1" localSheetId="1" hidden="1">{"pawel",#N/A,TRUE,"Bilans"}</definedName>
    <definedName name="wrn.pawel._1" localSheetId="0" hidden="1">{"pawel",#N/A,TRUE,"Bilans"}</definedName>
    <definedName name="wrn.pawel._1" hidden="1">{"pawel",#N/A,TRUE,"Bilans"}</definedName>
    <definedName name="wrn.pawel._2" localSheetId="2" hidden="1">{"pawel",#N/A,TRUE,"Bilans"}</definedName>
    <definedName name="wrn.pawel._2" localSheetId="4" hidden="1">{"pawel",#N/A,TRUE,"Bilans"}</definedName>
    <definedName name="wrn.pawel._2" localSheetId="3" hidden="1">{"pawel",#N/A,TRUE,"Bilans"}</definedName>
    <definedName name="wrn.pawel._2" localSheetId="1" hidden="1">{"pawel",#N/A,TRUE,"Bilans"}</definedName>
    <definedName name="wrn.pawel._2" localSheetId="0" hidden="1">{"pawel",#N/A,TRUE,"Bilans"}</definedName>
    <definedName name="wrn.pawel._2" hidden="1">{"pawel",#N/A,TRUE,"Bilans"}</definedName>
    <definedName name="wrn.pawel._3" localSheetId="2" hidden="1">{"pawel",#N/A,TRUE,"Bilans"}</definedName>
    <definedName name="wrn.pawel._3" localSheetId="4" hidden="1">{"pawel",#N/A,TRUE,"Bilans"}</definedName>
    <definedName name="wrn.pawel._3" localSheetId="3" hidden="1">{"pawel",#N/A,TRUE,"Bilans"}</definedName>
    <definedName name="wrn.pawel._3" localSheetId="1" hidden="1">{"pawel",#N/A,TRUE,"Bilans"}</definedName>
    <definedName name="wrn.pawel._3" localSheetId="0" hidden="1">{"pawel",#N/A,TRUE,"Bilans"}</definedName>
    <definedName name="wrn.pawel._3" hidden="1">{"pawel",#N/A,TRUE,"Bilans"}</definedName>
    <definedName name="wrn.Principale." localSheetId="2" hidden="1">{"Principale",#N/A,TRUE,"ONNET2B"}</definedName>
    <definedName name="wrn.Principale." localSheetId="4" hidden="1">{"Principale",#N/A,TRUE,"ONNET2B"}</definedName>
    <definedName name="wrn.Principale." localSheetId="3" hidden="1">{"Principale",#N/A,TRUE,"ONNET2B"}</definedName>
    <definedName name="wrn.Principale." localSheetId="1" hidden="1">{"Principale",#N/A,TRUE,"ONNET2B"}</definedName>
    <definedName name="wrn.Principale." localSheetId="0" hidden="1">{"Principale",#N/A,TRUE,"ONNET2B"}</definedName>
    <definedName name="wrn.Principale." hidden="1">{"Principale",#N/A,TRUE,"ONNET2B"}</definedName>
    <definedName name="wrn.print" localSheetId="2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" localSheetId="4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" localSheetId="3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" localSheetId="1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" localSheetId="0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localSheetId="2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localSheetId="4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localSheetId="3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localSheetId="1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localSheetId="0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_.All." localSheetId="2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wrn.Print._.All." localSheetId="4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wrn.Print._.All." localSheetId="3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wrn.Print._.All." localSheetId="1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wrn.Print._.All." localSheetId="0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wrn.Print._.All.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wrn.print._.graphs." localSheetId="2" hidden="1">{"cap_structure",#N/A,FALSE,"Graph-Mkt Cap";"price",#N/A,FALSE,"Graph-Price";"ebit",#N/A,FALSE,"Graph-EBITDA";"ebitda",#N/A,FALSE,"Graph-EBITDA"}</definedName>
    <definedName name="wrn.print._.graphs." localSheetId="4" hidden="1">{"cap_structure",#N/A,FALSE,"Graph-Mkt Cap";"price",#N/A,FALSE,"Graph-Price";"ebit",#N/A,FALSE,"Graph-EBITDA";"ebitda",#N/A,FALSE,"Graph-EBITDA"}</definedName>
    <definedName name="wrn.print._.graphs." localSheetId="3" hidden="1">{"cap_structure",#N/A,FALSE,"Graph-Mkt Cap";"price",#N/A,FALSE,"Graph-Price";"ebit",#N/A,FALSE,"Graph-EBITDA";"ebitda",#N/A,FALSE,"Graph-EBITDA"}</definedName>
    <definedName name="wrn.print._.graphs." localSheetId="1" hidden="1">{"cap_structure",#N/A,FALSE,"Graph-Mkt Cap";"price",#N/A,FALSE,"Graph-Price";"ebit",#N/A,FALSE,"Graph-EBITDA";"ebitda",#N/A,FALSE,"Graph-EBITDA"}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2" hidden="1">{"inputs raw data",#N/A,TRUE,"INPUT"}</definedName>
    <definedName name="wrn.print._.raw._.data._.entry." localSheetId="4" hidden="1">{"inputs raw data",#N/A,TRUE,"INPUT"}</definedName>
    <definedName name="wrn.print._.raw._.data._.entry." localSheetId="3" hidden="1">{"inputs raw data",#N/A,TRUE,"INPUT"}</definedName>
    <definedName name="wrn.print._.raw._.data._.entry." localSheetId="1" hidden="1">{"inputs raw data",#N/A,TRUE,"INPUT"}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2" hidden="1">{"summary1",#N/A,TRUE,"Comps";"summary2",#N/A,TRUE,"Comps";"summary3",#N/A,TRUE,"Comps"}</definedName>
    <definedName name="wrn.print._.summary._.sheets." localSheetId="4" hidden="1">{"summary1",#N/A,TRUE,"Comps";"summary2",#N/A,TRUE,"Comps";"summary3",#N/A,TRUE,"Comps"}</definedName>
    <definedName name="wrn.print._.summary._.sheets." localSheetId="3" hidden="1">{"summary1",#N/A,TRUE,"Comps";"summary2",#N/A,TRUE,"Comps";"summary3",#N/A,TRUE,"Comps"}</definedName>
    <definedName name="wrn.print._.summary._.sheets." localSheetId="1" hidden="1">{"summary1",#N/A,TRUE,"Comps";"summary2",#N/A,TRUE,"Comps";"summary3",#N/A,TRUE,"Comps"}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summary._.sheets.2" localSheetId="2" hidden="1">{"summary1",#N/A,TRUE,"Comps";"summary2",#N/A,TRUE,"Comps";"summary3",#N/A,TRUE,"Comps"}</definedName>
    <definedName name="wrn.print._.summary._.sheets.2" localSheetId="4" hidden="1">{"summary1",#N/A,TRUE,"Comps";"summary2",#N/A,TRUE,"Comps";"summary3",#N/A,TRUE,"Comps"}</definedName>
    <definedName name="wrn.print._.summary._.sheets.2" localSheetId="3" hidden="1">{"summary1",#N/A,TRUE,"Comps";"summary2",#N/A,TRUE,"Comps";"summary3",#N/A,TRUE,"Comps"}</definedName>
    <definedName name="wrn.print._.summary._.sheets.2" localSheetId="1" hidden="1">{"summary1",#N/A,TRUE,"Comps";"summary2",#N/A,TRUE,"Comps";"summary3",#N/A,TRUE,"Comps"}</definedName>
    <definedName name="wrn.print._.summary._.sheets.2" localSheetId="0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localSheetId="2" hidden="1">{#N/A,"DR",FALSE,"increm pf";#N/A,"MAMSI",FALSE,"increm pf";#N/A,"MAXI",FALSE,"increm pf";#N/A,"PCAM",FALSE,"increm pf";#N/A,"PHSV",FALSE,"increm pf";#N/A,"SIE",FALSE,"increm pf"}</definedName>
    <definedName name="wrn.Print_Buyer." localSheetId="4" hidden="1">{#N/A,"DR",FALSE,"increm pf";#N/A,"MAMSI",FALSE,"increm pf";#N/A,"MAXI",FALSE,"increm pf";#N/A,"PCAM",FALSE,"increm pf";#N/A,"PHSV",FALSE,"increm pf";#N/A,"SIE",FALSE,"increm pf"}</definedName>
    <definedName name="wrn.Print_Buyer." localSheetId="3" hidden="1">{#N/A,"DR",FALSE,"increm pf";#N/A,"MAMSI",FALSE,"increm pf";#N/A,"MAXI",FALSE,"increm pf";#N/A,"PCAM",FALSE,"increm pf";#N/A,"PHSV",FALSE,"increm pf";#N/A,"SIE",FALSE,"increm pf"}</definedName>
    <definedName name="wrn.Print_Buyer." localSheetId="1" hidden="1">{#N/A,"DR",FALSE,"increm pf";#N/A,"MAMSI",FALSE,"increm pf";#N/A,"MAXI",FALSE,"increm pf";#N/A,"PCAM",FALSE,"increm pf";#N/A,"PHSV",FALSE,"increm pf";#N/A,"SIE",FALSE,"increm pf"}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localSheetId="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4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3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All." localSheetId="2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wrn.PrintAll." localSheetId="4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wrn.PrintAll." localSheetId="3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wrn.PrintAll." localSheetId="1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wrn.PrintAll." localSheetId="0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wrn.PrintAll.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wrn.PRINTREP." localSheetId="2" hidden="1">{"PRINTREP",#N/A,FALSE,"Sheet1"}</definedName>
    <definedName name="wrn.PRINTREP." localSheetId="4" hidden="1">{"PRINTREP",#N/A,FALSE,"Sheet1"}</definedName>
    <definedName name="wrn.PRINTREP." localSheetId="3" hidden="1">{"PRINTREP",#N/A,FALSE,"Sheet1"}</definedName>
    <definedName name="wrn.PRINTREP." localSheetId="1" hidden="1">{"PRINTREP",#N/A,FALSE,"Sheet1"}</definedName>
    <definedName name="wrn.PRINTREP." localSheetId="0" hidden="1">{"PRINTREP",#N/A,FALSE,"Sheet1"}</definedName>
    <definedName name="wrn.PRINTREP." hidden="1">{"PRINTREP",#N/A,FALSE,"Sheet1"}</definedName>
    <definedName name="wrn.Reforcast._.Print." localSheetId="2" hidden="1">{#N/A,#N/A,FALSE,"RF Inc Stmt";#N/A,#N/A,FALSE,"RF-IS-1";#N/A,#N/A,FALSE,"RF-IS-2"}</definedName>
    <definedName name="wrn.Reforcast._.Print." localSheetId="4" hidden="1">{#N/A,#N/A,FALSE,"RF Inc Stmt";#N/A,#N/A,FALSE,"RF-IS-1";#N/A,#N/A,FALSE,"RF-IS-2"}</definedName>
    <definedName name="wrn.Reforcast._.Print." localSheetId="3" hidden="1">{#N/A,#N/A,FALSE,"RF Inc Stmt";#N/A,#N/A,FALSE,"RF-IS-1";#N/A,#N/A,FALSE,"RF-IS-2"}</definedName>
    <definedName name="wrn.Reforcast._.Print." localSheetId="1" hidden="1">{#N/A,#N/A,FALSE,"RF Inc Stmt";#N/A,#N/A,FALSE,"RF-IS-1";#N/A,#N/A,FALSE,"RF-IS-2"}</definedName>
    <definedName name="wrn.Reforcast._.Print." localSheetId="0" hidden="1">{#N/A,#N/A,FALSE,"RF Inc Stmt";#N/A,#N/A,FALSE,"RF-IS-1";#N/A,#N/A,FALSE,"RF-IS-2"}</definedName>
    <definedName name="wrn.Reforcast._.Print." hidden="1">{#N/A,#N/A,FALSE,"RF Inc Stmt";#N/A,#N/A,FALSE,"RF-IS-1";#N/A,#N/A,FALSE,"RF-IS-2"}</definedName>
    <definedName name="wrn.Reforecast." localSheetId="2" hidden="1">{#N/A,#N/A,FALSE,"Assumptions";#N/A,#N/A,FALSE,"Reforecast";#N/A,#N/A,FALSE,"Inc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Costs";#N/A,#N/A,FALSE,"RF Actuals";#N/A,#N/A,FALSE,"Original Plan"}</definedName>
    <definedName name="wrn.Reforecast." localSheetId="4" hidden="1">{#N/A,#N/A,FALSE,"Assumptions";#N/A,#N/A,FALSE,"Reforecast";#N/A,#N/A,FALSE,"Inc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Costs";#N/A,#N/A,FALSE,"RF Actuals";#N/A,#N/A,FALSE,"Original Plan"}</definedName>
    <definedName name="wrn.Reforecast." localSheetId="3" hidden="1">{#N/A,#N/A,FALSE,"Assumptions";#N/A,#N/A,FALSE,"Reforecast";#N/A,#N/A,FALSE,"Inc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Costs";#N/A,#N/A,FALSE,"RF Actuals";#N/A,#N/A,FALSE,"Original Plan"}</definedName>
    <definedName name="wrn.Reforecast." localSheetId="1" hidden="1">{#N/A,#N/A,FALSE,"Assumptions";#N/A,#N/A,FALSE,"Reforecast";#N/A,#N/A,FALSE,"Inc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Costs";#N/A,#N/A,FALSE,"RF Actuals";#N/A,#N/A,FALSE,"Original Plan"}</definedName>
    <definedName name="wrn.Reforecast." localSheetId="0" hidden="1">{#N/A,#N/A,FALSE,"Assumptions";#N/A,#N/A,FALSE,"Reforecast";#N/A,#N/A,FALSE,"Inc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Costs";#N/A,#N/A,FALSE,"RF Actuals";#N/A,#N/A,FALSE,"Original Plan"}</definedName>
    <definedName name="wrn.Reforecast." hidden="1">{#N/A,#N/A,FALSE,"Assumptions";#N/A,#N/A,FALSE,"Reforecast";#N/A,#N/A,FALSE,"Inc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Costs";#N/A,#N/A,FALSE,"RF Actuals";#N/A,#N/A,FALSE,"Original Plan"}</definedName>
    <definedName name="wrn.Report1." localSheetId="2" hidden="1">{#N/A,#N/A,FALSE,"IS";#N/A,#N/A,FALSE,"BS";#N/A,#N/A,FALSE,"CF";#N/A,#N/A,FALSE,"CE";#N/A,#N/A,FALSE,"Depr";#N/A,#N/A,FALSE,"APAL"}</definedName>
    <definedName name="wrn.Report1." localSheetId="4" hidden="1">{#N/A,#N/A,FALSE,"IS";#N/A,#N/A,FALSE,"BS";#N/A,#N/A,FALSE,"CF";#N/A,#N/A,FALSE,"CE";#N/A,#N/A,FALSE,"Depr";#N/A,#N/A,FALSE,"APAL"}</definedName>
    <definedName name="wrn.Report1." localSheetId="3" hidden="1">{#N/A,#N/A,FALSE,"IS";#N/A,#N/A,FALSE,"BS";#N/A,#N/A,FALSE,"CF";#N/A,#N/A,FALSE,"CE";#N/A,#N/A,FALSE,"Depr";#N/A,#N/A,FALSE,"APAL"}</definedName>
    <definedName name="wrn.Report1." localSheetId="1" hidden="1">{#N/A,#N/A,FALSE,"IS";#N/A,#N/A,FALSE,"BS";#N/A,#N/A,FALSE,"CF";#N/A,#N/A,FALSE,"CE";#N/A,#N/A,FALSE,"Depr";#N/A,#N/A,FALSE,"APAL"}</definedName>
    <definedName name="wrn.Report1." localSheetId="0" hidden="1">{#N/A,#N/A,FALSE,"IS";#N/A,#N/A,FALSE,"BS";#N/A,#N/A,FALSE,"CF";#N/A,#N/A,FALSE,"CE";#N/A,#N/A,FALSE,"Depr";#N/A,#N/A,FALSE,"APAL"}</definedName>
    <definedName name="wrn.Report1." hidden="1">{#N/A,#N/A,FALSE,"IS";#N/A,#N/A,FALSE,"BS";#N/A,#N/A,FALSE,"CF";#N/A,#N/A,FALSE,"CE";#N/A,#N/A,FALSE,"Depr";#N/A,#N/A,FALSE,"APAL"}</definedName>
    <definedName name="wrn.REPORTING._.PACKAGE." localSheetId="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wrn.REPORTING._.PACKAGE." localSheetId="4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wrn.REPORTING._.PACKAGE." localSheetId="3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wrn.REPORTING._.PACKAGE." localSheetId="1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wrn.REPORTING._.PACKAGE." localSheetId="0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wrn.REPORTING._.PACKAGE.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wrn.RustyPresentation." localSheetId="2" hidden="1">{#N/A,#N/A,TRUE,"TransCore Summary";#N/A,#N/A,TRUE,"TransCore IS";#N/A,#N/A,TRUE,"TransCore Balance";#N/A,#N/A,TRUE,"TransCore Backlog";#N/A,#N/A,TRUE,"Syntonic IS";#N/A,#N/A,TRUE,"Syntonic Bal";#N/A,#N/A,TRUE,"Systems IS";#N/A,#N/A,TRUE,"Systems Bal"}</definedName>
    <definedName name="wrn.RustyPresentation." localSheetId="4" hidden="1">{#N/A,#N/A,TRUE,"TransCore Summary";#N/A,#N/A,TRUE,"TransCore IS";#N/A,#N/A,TRUE,"TransCore Balance";#N/A,#N/A,TRUE,"TransCore Backlog";#N/A,#N/A,TRUE,"Syntonic IS";#N/A,#N/A,TRUE,"Syntonic Bal";#N/A,#N/A,TRUE,"Systems IS";#N/A,#N/A,TRUE,"Systems Bal"}</definedName>
    <definedName name="wrn.RustyPresentation." localSheetId="3" hidden="1">{#N/A,#N/A,TRUE,"TransCore Summary";#N/A,#N/A,TRUE,"TransCore IS";#N/A,#N/A,TRUE,"TransCore Balance";#N/A,#N/A,TRUE,"TransCore Backlog";#N/A,#N/A,TRUE,"Syntonic IS";#N/A,#N/A,TRUE,"Syntonic Bal";#N/A,#N/A,TRUE,"Systems IS";#N/A,#N/A,TRUE,"Systems Bal"}</definedName>
    <definedName name="wrn.RustyPresentation." localSheetId="1" hidden="1">{#N/A,#N/A,TRUE,"TransCore Summary";#N/A,#N/A,TRUE,"TransCore IS";#N/A,#N/A,TRUE,"TransCore Balance";#N/A,#N/A,TRUE,"TransCore Backlog";#N/A,#N/A,TRUE,"Syntonic IS";#N/A,#N/A,TRUE,"Syntonic Bal";#N/A,#N/A,TRUE,"Systems IS";#N/A,#N/A,TRUE,"Systems Bal"}</definedName>
    <definedName name="wrn.RustyPresentation." localSheetId="0" hidden="1">{#N/A,#N/A,TRUE,"TransCore Summary";#N/A,#N/A,TRUE,"TransCore IS";#N/A,#N/A,TRUE,"TransCore Balance";#N/A,#N/A,TRUE,"TransCore Backlog";#N/A,#N/A,TRUE,"Syntonic IS";#N/A,#N/A,TRUE,"Syntonic Bal";#N/A,#N/A,TRUE,"Systems IS";#N/A,#N/A,TRUE,"Systems Bal"}</definedName>
    <definedName name="wrn.RustyPresentation." hidden="1">{#N/A,#N/A,TRUE,"TransCore Summary";#N/A,#N/A,TRUE,"TransCore IS";#N/A,#N/A,TRUE,"TransCore Balance";#N/A,#N/A,TRUE,"TransCore Backlog";#N/A,#N/A,TRUE,"Syntonic IS";#N/A,#N/A,TRUE,"Syntonic Bal";#N/A,#N/A,TRUE,"Systems IS";#N/A,#N/A,TRUE,"Systems Bal"}</definedName>
    <definedName name="wrn.saf." localSheetId="2" hidden="1">{#N/A,#N/A,FALSE,"SAFILOR"}</definedName>
    <definedName name="wrn.saf." localSheetId="4" hidden="1">{#N/A,#N/A,FALSE,"SAFILOR"}</definedName>
    <definedName name="wrn.saf." localSheetId="3" hidden="1">{#N/A,#N/A,FALSE,"SAFILOR"}</definedName>
    <definedName name="wrn.saf." localSheetId="1" hidden="1">{#N/A,#N/A,FALSE,"SAFILOR"}</definedName>
    <definedName name="wrn.saf." localSheetId="0" hidden="1">{#N/A,#N/A,FALSE,"SAFILOR"}</definedName>
    <definedName name="wrn.saf." hidden="1">{#N/A,#N/A,FALSE,"SAFILOR"}</definedName>
    <definedName name="wrn.sales." localSheetId="2" hidden="1">{"sales",#N/A,FALSE,"Sales";"sales existing",#N/A,FALSE,"Sales";"sales rd1",#N/A,FALSE,"Sales";"sales rd2",#N/A,FALSE,"Sales"}</definedName>
    <definedName name="wrn.sales." localSheetId="4" hidden="1">{"sales",#N/A,FALSE,"Sales";"sales existing",#N/A,FALSE,"Sales";"sales rd1",#N/A,FALSE,"Sales";"sales rd2",#N/A,FALSE,"Sales"}</definedName>
    <definedName name="wrn.sales." localSheetId="3" hidden="1">{"sales",#N/A,FALSE,"Sales";"sales existing",#N/A,FALSE,"Sales";"sales rd1",#N/A,FALSE,"Sales";"sales rd2",#N/A,FALSE,"Sales"}</definedName>
    <definedName name="wrn.sales." localSheetId="1" hidden="1">{"sales",#N/A,FALSE,"Sales";"sales existing",#N/A,FALSE,"Sales";"sales rd1",#N/A,FALSE,"Sales";"sales rd2",#N/A,FALSE,"Sales"}</definedName>
    <definedName name="wrn.sales." localSheetId="0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ens." localSheetId="2" hidden="1">{#N/A,#N/A,FALSE,"Sensitivities";#N/A,#N/A,FALSE,"Sensitivities2"}</definedName>
    <definedName name="wrn.sens." localSheetId="4" hidden="1">{#N/A,#N/A,FALSE,"Sensitivities";#N/A,#N/A,FALSE,"Sensitivities2"}</definedName>
    <definedName name="wrn.sens." localSheetId="3" hidden="1">{#N/A,#N/A,FALSE,"Sensitivities";#N/A,#N/A,FALSE,"Sensitivities2"}</definedName>
    <definedName name="wrn.sens." localSheetId="1" hidden="1">{#N/A,#N/A,FALSE,"Sensitivities";#N/A,#N/A,FALSE,"Sensitivities2"}</definedName>
    <definedName name="wrn.sens." localSheetId="0" hidden="1">{#N/A,#N/A,FALSE,"Sensitivities";#N/A,#N/A,FALSE,"Sensitivities2"}</definedName>
    <definedName name="wrn.sens." hidden="1">{#N/A,#N/A,FALSE,"Sensitivities";#N/A,#N/A,FALSE,"Sensitivities2"}</definedName>
    <definedName name="wrn.sensitivity._.analyses." localSheetId="2" hidden="1">{"general",#N/A,FALSE,"Assumptions"}</definedName>
    <definedName name="wrn.sensitivity._.analyses." localSheetId="4" hidden="1">{"general",#N/A,FALSE,"Assumptions"}</definedName>
    <definedName name="wrn.sensitivity._.analyses." localSheetId="3" hidden="1">{"general",#N/A,FALSE,"Assumptions"}</definedName>
    <definedName name="wrn.sensitivity._.analyses." localSheetId="1" hidden="1">{"general",#N/A,FALSE,"Assumptions"}</definedName>
    <definedName name="wrn.sensitivity._.analyses." localSheetId="0" hidden="1">{"general",#N/A,FALSE,"Assumptions"}</definedName>
    <definedName name="wrn.sensitivity._.analyses." hidden="1">{"general",#N/A,FALSE,"Assumptions"}</definedName>
    <definedName name="wrn.stand_alone." localSheetId="2" hidden="1">{#N/A,#N/A,FALSE,"CBE";#N/A,#N/A,FALSE,"SWK"}</definedName>
    <definedName name="wrn.stand_alone." localSheetId="4" hidden="1">{#N/A,#N/A,FALSE,"CBE";#N/A,#N/A,FALSE,"SWK"}</definedName>
    <definedName name="wrn.stand_alone." localSheetId="3" hidden="1">{#N/A,#N/A,FALSE,"CBE";#N/A,#N/A,FALSE,"SWK"}</definedName>
    <definedName name="wrn.stand_alone." localSheetId="1" hidden="1">{#N/A,#N/A,FALSE,"CBE";#N/A,#N/A,FALSE,"SWK"}</definedName>
    <definedName name="wrn.stand_alone." localSheetId="0" hidden="1">{#N/A,#N/A,FALSE,"CBE";#N/A,#N/A,FALSE,"SWK"}</definedName>
    <definedName name="wrn.stand_alone." hidden="1">{#N/A,#N/A,FALSE,"CBE";#N/A,#N/A,FALSE,"SWK"}</definedName>
    <definedName name="wrn.STAND_ALONE_BOTH." localSheetId="2" hidden="1">{"FCB_ALL",#N/A,FALSE,"FCB";"GREY_ALL",#N/A,FALSE,"GREY"}</definedName>
    <definedName name="wrn.STAND_ALONE_BOTH." localSheetId="4" hidden="1">{"FCB_ALL",#N/A,FALSE,"FCB";"GREY_ALL",#N/A,FALSE,"GREY"}</definedName>
    <definedName name="wrn.STAND_ALONE_BOTH." localSheetId="3" hidden="1">{"FCB_ALL",#N/A,FALSE,"FCB";"GREY_ALL",#N/A,FALSE,"GREY"}</definedName>
    <definedName name="wrn.STAND_ALONE_BOTH." localSheetId="1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2" hidden="1">{"FCB_ALL",#N/A,FALSE,"FCB";"GREY_ALL",#N/A,FALSE,"GREY"}</definedName>
    <definedName name="wrn.Stand_alone_both._dcf" localSheetId="4" hidden="1">{"FCB_ALL",#N/A,FALSE,"FCB";"GREY_ALL",#N/A,FALSE,"GREY"}</definedName>
    <definedName name="wrn.Stand_alone_both._dcf" localSheetId="3" hidden="1">{"FCB_ALL",#N/A,FALSE,"FCB";"GREY_ALL",#N/A,FALSE,"GREY"}</definedName>
    <definedName name="wrn.Stand_alone_both._dcf" localSheetId="1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ubdivisions." localSheetId="2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rn.Subdivisions." localSheetId="4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rn.Subdivisions." localSheetId="3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rn.Subdivisions." localSheetId="1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rn.Subdivisions." localSheetId="0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rn.Subdivisions.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rn.summaries." localSheetId="2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ies." localSheetId="4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ies." localSheetId="3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ies." localSheetId="1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ies." localSheetId="0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localSheetId="2" hidden="1">{#N/A,#N/A,FALSE,"Summary3";#N/A,#N/A,FALSE,"Summary1";#N/A,#N/A,FALSE,"Summary2";#N/A,#N/A,FALSE,"Sensitivities1";#N/A,#N/A,FALSE,"Sensitivities2"}</definedName>
    <definedName name="wrn.Summary." localSheetId="4" hidden="1">{#N/A,#N/A,FALSE,"Summary3";#N/A,#N/A,FALSE,"Summary1";#N/A,#N/A,FALSE,"Summary2";#N/A,#N/A,FALSE,"Sensitivities1";#N/A,#N/A,FALSE,"Sensitivities2"}</definedName>
    <definedName name="wrn.Summary." localSheetId="3" hidden="1">{#N/A,#N/A,FALSE,"Summary3";#N/A,#N/A,FALSE,"Summary1";#N/A,#N/A,FALSE,"Summary2";#N/A,#N/A,FALSE,"Sensitivities1";#N/A,#N/A,FALSE,"Sensitivities2"}</definedName>
    <definedName name="wrn.Summary." localSheetId="1" hidden="1">{#N/A,#N/A,FALSE,"Summary3";#N/A,#N/A,FALSE,"Summary1";#N/A,#N/A,FALSE,"Summary2";#N/A,#N/A,FALSE,"Sensitivities1";#N/A,#N/A,FALSE,"Sensitivities2"}</definedName>
    <definedName name="wrn.Summary." localSheetId="0" hidden="1">{#N/A,#N/A,FALSE,"Summary3";#N/A,#N/A,FALSE,"Summary1";#N/A,#N/A,FALSE,"Summary2";#N/A,#N/A,FALSE,"Sensitivities1";#N/A,#N/A,FALSE,"Sensitivities2"}</definedName>
    <definedName name="wrn.Summary." hidden="1">{#N/A,#N/A,FALSE,"Summary3";#N/A,#N/A,FALSE,"Summary1";#N/A,#N/A,FALSE,"Summary2";#N/A,#N/A,FALSE,"Sensitivities1";#N/A,#N/A,FALSE,"Sensitivities2"}</definedName>
    <definedName name="wrn.test." localSheetId="2" hidden="1">{"test2",#N/A,TRUE,"Prices"}</definedName>
    <definedName name="wrn.test." localSheetId="4" hidden="1">{"test2",#N/A,TRUE,"Prices"}</definedName>
    <definedName name="wrn.test." localSheetId="3" hidden="1">{"test2",#N/A,TRUE,"Prices"}</definedName>
    <definedName name="wrn.test." localSheetId="1" hidden="1">{"test2",#N/A,TRUE,"Prices"}</definedName>
    <definedName name="wrn.test." localSheetId="0" hidden="1">{"test2",#N/A,TRUE,"Prices"}</definedName>
    <definedName name="wrn.test." hidden="1">{"test2",#N/A,TRUE,"Prices"}</definedName>
    <definedName name="wrn.Thomas_Case." localSheetId="2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" localSheetId="4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" localSheetId="3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" localSheetId="1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" localSheetId="0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tal._.Company._.Reforecast._.Print." localSheetId="2" hidden="1">{#N/A,#N/A,FALSE,"RF Inc Stmt ";#N/A,#N/A,FALSE,"RFN-IS-SUM";#N/A,#N/A,FALSE,"RFN-IS-1";#N/A,#N/A,FALSE,"RFN-IS-2";#N/A,#N/A,FALSE,"RFN-IS-3";#N/A,#N/A,FALSE,"RFN-IS-4";#N/A,#N/A,FALSE,"RFN-IS-5";#N/A,#N/A,FALSE,"RFN-IS-6";#N/A,#N/A,FALSE,"RFN-IS-7";#N/A,#N/A,FALSE,"RFN-IS-8";#N/A,#N/A,FALSE,"RFN-IS-9";#N/A,#N/A,FALSE,"RFN-IS-10";#N/A,#N/A,FALSE,"RFN-IS-11";#N/A,#N/A,FALSE,"RFA-IS-SUM";#N/A,#N/A,FALSE,"RFA-IS-1";#N/A,#N/A,FALSE,"RFA-IS-2";#N/A,#N/A,FALSE,"RFA-IS-3";#N/A,#N/A,FALSE,"RFA-IS-4";#N/A,#N/A,FALSE,"RFA-IS-5";#N/A,#N/A,FALSE,"RFA-IS-6"}</definedName>
    <definedName name="wrn.Total._.Company._.Reforecast._.Print." localSheetId="4" hidden="1">{#N/A,#N/A,FALSE,"RF Inc Stmt ";#N/A,#N/A,FALSE,"RFN-IS-SUM";#N/A,#N/A,FALSE,"RFN-IS-1";#N/A,#N/A,FALSE,"RFN-IS-2";#N/A,#N/A,FALSE,"RFN-IS-3";#N/A,#N/A,FALSE,"RFN-IS-4";#N/A,#N/A,FALSE,"RFN-IS-5";#N/A,#N/A,FALSE,"RFN-IS-6";#N/A,#N/A,FALSE,"RFN-IS-7";#N/A,#N/A,FALSE,"RFN-IS-8";#N/A,#N/A,FALSE,"RFN-IS-9";#N/A,#N/A,FALSE,"RFN-IS-10";#N/A,#N/A,FALSE,"RFN-IS-11";#N/A,#N/A,FALSE,"RFA-IS-SUM";#N/A,#N/A,FALSE,"RFA-IS-1";#N/A,#N/A,FALSE,"RFA-IS-2";#N/A,#N/A,FALSE,"RFA-IS-3";#N/A,#N/A,FALSE,"RFA-IS-4";#N/A,#N/A,FALSE,"RFA-IS-5";#N/A,#N/A,FALSE,"RFA-IS-6"}</definedName>
    <definedName name="wrn.Total._.Company._.Reforecast._.Print." localSheetId="3" hidden="1">{#N/A,#N/A,FALSE,"RF Inc Stmt ";#N/A,#N/A,FALSE,"RFN-IS-SUM";#N/A,#N/A,FALSE,"RFN-IS-1";#N/A,#N/A,FALSE,"RFN-IS-2";#N/A,#N/A,FALSE,"RFN-IS-3";#N/A,#N/A,FALSE,"RFN-IS-4";#N/A,#N/A,FALSE,"RFN-IS-5";#N/A,#N/A,FALSE,"RFN-IS-6";#N/A,#N/A,FALSE,"RFN-IS-7";#N/A,#N/A,FALSE,"RFN-IS-8";#N/A,#N/A,FALSE,"RFN-IS-9";#N/A,#N/A,FALSE,"RFN-IS-10";#N/A,#N/A,FALSE,"RFN-IS-11";#N/A,#N/A,FALSE,"RFA-IS-SUM";#N/A,#N/A,FALSE,"RFA-IS-1";#N/A,#N/A,FALSE,"RFA-IS-2";#N/A,#N/A,FALSE,"RFA-IS-3";#N/A,#N/A,FALSE,"RFA-IS-4";#N/A,#N/A,FALSE,"RFA-IS-5";#N/A,#N/A,FALSE,"RFA-IS-6"}</definedName>
    <definedName name="wrn.Total._.Company._.Reforecast._.Print." localSheetId="1" hidden="1">{#N/A,#N/A,FALSE,"RF Inc Stmt ";#N/A,#N/A,FALSE,"RFN-IS-SUM";#N/A,#N/A,FALSE,"RFN-IS-1";#N/A,#N/A,FALSE,"RFN-IS-2";#N/A,#N/A,FALSE,"RFN-IS-3";#N/A,#N/A,FALSE,"RFN-IS-4";#N/A,#N/A,FALSE,"RFN-IS-5";#N/A,#N/A,FALSE,"RFN-IS-6";#N/A,#N/A,FALSE,"RFN-IS-7";#N/A,#N/A,FALSE,"RFN-IS-8";#N/A,#N/A,FALSE,"RFN-IS-9";#N/A,#N/A,FALSE,"RFN-IS-10";#N/A,#N/A,FALSE,"RFN-IS-11";#N/A,#N/A,FALSE,"RFA-IS-SUM";#N/A,#N/A,FALSE,"RFA-IS-1";#N/A,#N/A,FALSE,"RFA-IS-2";#N/A,#N/A,FALSE,"RFA-IS-3";#N/A,#N/A,FALSE,"RFA-IS-4";#N/A,#N/A,FALSE,"RFA-IS-5";#N/A,#N/A,FALSE,"RFA-IS-6"}</definedName>
    <definedName name="wrn.Total._.Company._.Reforecast._.Print." localSheetId="0" hidden="1">{#N/A,#N/A,FALSE,"RF Inc Stmt ";#N/A,#N/A,FALSE,"RFN-IS-SUM";#N/A,#N/A,FALSE,"RFN-IS-1";#N/A,#N/A,FALSE,"RFN-IS-2";#N/A,#N/A,FALSE,"RFN-IS-3";#N/A,#N/A,FALSE,"RFN-IS-4";#N/A,#N/A,FALSE,"RFN-IS-5";#N/A,#N/A,FALSE,"RFN-IS-6";#N/A,#N/A,FALSE,"RFN-IS-7";#N/A,#N/A,FALSE,"RFN-IS-8";#N/A,#N/A,FALSE,"RFN-IS-9";#N/A,#N/A,FALSE,"RFN-IS-10";#N/A,#N/A,FALSE,"RFN-IS-11";#N/A,#N/A,FALSE,"RFA-IS-SUM";#N/A,#N/A,FALSE,"RFA-IS-1";#N/A,#N/A,FALSE,"RFA-IS-2";#N/A,#N/A,FALSE,"RFA-IS-3";#N/A,#N/A,FALSE,"RFA-IS-4";#N/A,#N/A,FALSE,"RFA-IS-5";#N/A,#N/A,FALSE,"RFA-IS-6"}</definedName>
    <definedName name="wrn.Total._.Company._.Reforecast._.Print." hidden="1">{#N/A,#N/A,FALSE,"RF Inc Stmt ";#N/A,#N/A,FALSE,"RFN-IS-SUM";#N/A,#N/A,FALSE,"RFN-IS-1";#N/A,#N/A,FALSE,"RFN-IS-2";#N/A,#N/A,FALSE,"RFN-IS-3";#N/A,#N/A,FALSE,"RFN-IS-4";#N/A,#N/A,FALSE,"RFN-IS-5";#N/A,#N/A,FALSE,"RFN-IS-6";#N/A,#N/A,FALSE,"RFN-IS-7";#N/A,#N/A,FALSE,"RFN-IS-8";#N/A,#N/A,FALSE,"RFN-IS-9";#N/A,#N/A,FALSE,"RFN-IS-10";#N/A,#N/A,FALSE,"RFN-IS-11";#N/A,#N/A,FALSE,"RFA-IS-SUM";#N/A,#N/A,FALSE,"RFA-IS-1";#N/A,#N/A,FALSE,"RFA-IS-2";#N/A,#N/A,FALSE,"RFA-IS-3";#N/A,#N/A,FALSE,"RFA-IS-4";#N/A,#N/A,FALSE,"RFA-IS-5";#N/A,#N/A,FALSE,"RFA-IS-6"}</definedName>
    <definedName name="wrn.totalcomp." localSheetId="2" hidden="1">{"comp1",#N/A,FALSE,"COMPS";"footnotes",#N/A,FALSE,"COMPS"}</definedName>
    <definedName name="wrn.totalcomp." localSheetId="4" hidden="1">{"comp1",#N/A,FALSE,"COMPS";"footnotes",#N/A,FALSE,"COMPS"}</definedName>
    <definedName name="wrn.totalcomp." localSheetId="3" hidden="1">{"comp1",#N/A,FALSE,"COMPS";"footnotes",#N/A,FALSE,"COMPS"}</definedName>
    <definedName name="wrn.totalcomp." localSheetId="1" hidden="1">{"comp1",#N/A,FALSE,"COMPS";"footnotes",#N/A,FALSE,"COMPS"}</definedName>
    <definedName name="wrn.totalcomp." localSheetId="0" hidden="1">{"comp1",#N/A,FALSE,"COMPS";"footnotes",#N/A,FALSE,"COMPS"}</definedName>
    <definedName name="wrn.totalcomp." hidden="1">{"comp1",#N/A,FALSE,"COMPS";"footnotes",#N/A,FALSE,"COMPS"}</definedName>
    <definedName name="wrn.Track." localSheetId="2" hidden="1">{#N/A,#N/A,FALSE,"Inc Stmt";#N/A,#N/A,FALSE,"Indirect Costs";#N/A,#N/A,FALSE,"Capital"}</definedName>
    <definedName name="wrn.Track." localSheetId="4" hidden="1">{#N/A,#N/A,FALSE,"Inc Stmt";#N/A,#N/A,FALSE,"Indirect Costs";#N/A,#N/A,FALSE,"Capital"}</definedName>
    <definedName name="wrn.Track." localSheetId="3" hidden="1">{#N/A,#N/A,FALSE,"Inc Stmt";#N/A,#N/A,FALSE,"Indirect Costs";#N/A,#N/A,FALSE,"Capital"}</definedName>
    <definedName name="wrn.Track." localSheetId="1" hidden="1">{#N/A,#N/A,FALSE,"Inc Stmt";#N/A,#N/A,FALSE,"Indirect Costs";#N/A,#N/A,FALSE,"Capital"}</definedName>
    <definedName name="wrn.Track." localSheetId="0" hidden="1">{#N/A,#N/A,FALSE,"Inc Stmt";#N/A,#N/A,FALSE,"Indirect Costs";#N/A,#N/A,FALSE,"Capital"}</definedName>
    <definedName name="wrn.Track." hidden="1">{#N/A,#N/A,FALSE,"Inc Stmt";#N/A,#N/A,FALSE,"Indirect Costs";#N/A,#N/A,FALSE,"Capital"}</definedName>
    <definedName name="wrn.trans._.sum." localSheetId="2" hidden="1">{"trans assumptions",#N/A,FALSE,"Merger";"trans accretion",#N/A,FALSE,"Merger"}</definedName>
    <definedName name="wrn.trans._.sum." localSheetId="4" hidden="1">{"trans assumptions",#N/A,FALSE,"Merger";"trans accretion",#N/A,FALSE,"Merger"}</definedName>
    <definedName name="wrn.trans._.sum." localSheetId="3" hidden="1">{"trans assumptions",#N/A,FALSE,"Merger";"trans accretion",#N/A,FALSE,"Merger"}</definedName>
    <definedName name="wrn.trans._.sum." localSheetId="1" hidden="1">{"trans assumptions",#N/A,FALSE,"Merger";"trans accretion",#N/A,FALSE,"Merger"}</definedName>
    <definedName name="wrn.trans._.sum." localSheetId="0" hidden="1">{"trans assumptions",#N/A,FALSE,"Merger";"trans accretion",#N/A,FALSE,"Merger"}</definedName>
    <definedName name="wrn.trans._.sum." hidden="1">{"trans assumptions",#N/A,FALSE,"Merger";"trans accretion",#N/A,FALSE,"Merger"}</definedName>
    <definedName name="wrn.up." localSheetId="2" hidden="1">{"up stand alones",#N/A,FALSE,"Acquiror"}</definedName>
    <definedName name="wrn.up." localSheetId="4" hidden="1">{"up stand alones",#N/A,FALSE,"Acquiror"}</definedName>
    <definedName name="wrn.up." localSheetId="3" hidden="1">{"up stand alones",#N/A,FALSE,"Acquiror"}</definedName>
    <definedName name="wrn.up." localSheetId="1" hidden="1">{"up stand alones",#N/A,FALSE,"Acquiror"}</definedName>
    <definedName name="wrn.up." localSheetId="0" hidden="1">{"up stand alones",#N/A,FALSE,"Acquiror"}</definedName>
    <definedName name="wrn.up." hidden="1">{"up stand alones",#N/A,FALSE,"Acquiror"}</definedName>
    <definedName name="wrn.Valuation." localSheetId="2" hidden="1">{#N/A,#N/A,FALSE,"Colombo";#N/A,#N/A,FALSE,"Colata";#N/A,#N/A,FALSE,"Colombo + Colata"}</definedName>
    <definedName name="wrn.Valuation." localSheetId="4" hidden="1">{#N/A,#N/A,FALSE,"Colombo";#N/A,#N/A,FALSE,"Colata";#N/A,#N/A,FALSE,"Colombo + Colata"}</definedName>
    <definedName name="wrn.Valuation." localSheetId="3" hidden="1">{#N/A,#N/A,FALSE,"Colombo";#N/A,#N/A,FALSE,"Colata";#N/A,#N/A,FALSE,"Colombo + Colata"}</definedName>
    <definedName name="wrn.Valuation." localSheetId="1" hidden="1">{#N/A,#N/A,FALSE,"Colombo";#N/A,#N/A,FALSE,"Colata";#N/A,#N/A,FALSE,"Colombo + Colata"}</definedName>
    <definedName name="wrn.Valuation." localSheetId="0" hidden="1">{#N/A,#N/A,FALSE,"Colombo";#N/A,#N/A,FALSE,"Colata";#N/A,#N/A,FALSE,"Colombo + Colata"}</definedName>
    <definedName name="wrn.Valuation." hidden="1">{#N/A,#N/A,FALSE,"Colombo";#N/A,#N/A,FALSE,"Colata";#N/A,#N/A,FALSE,"Colombo + Colata"}</definedName>
    <definedName name="wrn.Value." localSheetId="2" hidden="1">{"NOPCAPEVA",#N/A,FALSE,"Nopat";"FCFCSTAR",#N/A,FALSE,"FCFVAL";"EVAVL",#N/A,FALSE,"EVAVAL";"LEASE",#N/A,FALSE,"OpLease"}</definedName>
    <definedName name="wrn.Value." localSheetId="4" hidden="1">{"NOPCAPEVA",#N/A,FALSE,"Nopat";"FCFCSTAR",#N/A,FALSE,"FCFVAL";"EVAVL",#N/A,FALSE,"EVAVAL";"LEASE",#N/A,FALSE,"OpLease"}</definedName>
    <definedName name="wrn.Value." localSheetId="3" hidden="1">{"NOPCAPEVA",#N/A,FALSE,"Nopat";"FCFCSTAR",#N/A,FALSE,"FCFVAL";"EVAVL",#N/A,FALSE,"EVAVAL";"LEASE",#N/A,FALSE,"OpLease"}</definedName>
    <definedName name="wrn.Value." localSheetId="1" hidden="1">{"NOPCAPEVA",#N/A,FALSE,"Nopat";"FCFCSTAR",#N/A,FALSE,"FCFVAL";"EVAVL",#N/A,FALSE,"EVAVAL";"LEASE",#N/A,FALSE,"OpLease"}</definedName>
    <definedName name="wrn.Value." localSheetId="0" hidden="1">{"NOPCAPEVA",#N/A,FALSE,"Nopat";"FCFCSTAR",#N/A,FALSE,"FCFVAL";"EVAVL",#N/A,FALSE,"EVAVAL";"LEASE",#N/A,FALSE,"OpLease"}</definedName>
    <definedName name="wrn.Value." hidden="1">{"NOPCAPEVA",#N/A,FALSE,"Nopat";"FCFCSTAR",#N/A,FALSE,"FCFVAL";"EVAVL",#N/A,FALSE,"EVAVAL";"LEASE",#N/A,FALSE,"OpLease"}</definedName>
    <definedName name="wrn.value2" localSheetId="2" hidden="1">{"NOPCAPEVA",#N/A,FALSE,"Nopat";"FCFCSTAR",#N/A,FALSE,"FCFVAL";"EVAVL",#N/A,FALSE,"EVAVAL";"LEASE",#N/A,FALSE,"OpLease"}</definedName>
    <definedName name="wrn.value2" localSheetId="4" hidden="1">{"NOPCAPEVA",#N/A,FALSE,"Nopat";"FCFCSTAR",#N/A,FALSE,"FCFVAL";"EVAVL",#N/A,FALSE,"EVAVAL";"LEASE",#N/A,FALSE,"OpLease"}</definedName>
    <definedName name="wrn.value2" localSheetId="3" hidden="1">{"NOPCAPEVA",#N/A,FALSE,"Nopat";"FCFCSTAR",#N/A,FALSE,"FCFVAL";"EVAVL",#N/A,FALSE,"EVAVAL";"LEASE",#N/A,FALSE,"OpLease"}</definedName>
    <definedName name="wrn.value2" localSheetId="1" hidden="1">{"NOPCAPEVA",#N/A,FALSE,"Nopat";"FCFCSTAR",#N/A,FALSE,"FCFVAL";"EVAVL",#N/A,FALSE,"EVAVAL";"LEASE",#N/A,FALSE,"OpLease"}</definedName>
    <definedName name="wrn.value2" localSheetId="0" hidden="1">{"NOPCAPEVA",#N/A,FALSE,"Nopat";"FCFCSTAR",#N/A,FALSE,"FCFVAL";"EVAVL",#N/A,FALSE,"EVAVAL";"LEASE",#N/A,FALSE,"OpLease"}</definedName>
    <definedName name="wrn.value2" hidden="1">{"NOPCAPEVA",#N/A,FALSE,"Nopat";"FCFCSTAR",#N/A,FALSE,"FCFVAL";"EVAVL",#N/A,FALSE,"EVAVAL";"LEASE",#N/A,FALSE,"OpLease"}</definedName>
    <definedName name="wrn.value3" localSheetId="2" hidden="1">{"NOPCAPEVA",#N/A,FALSE,"Nopat";"FCFCSTAR",#N/A,FALSE,"FCFVAL";"EVAVL",#N/A,FALSE,"EVAVAL";"LEASE",#N/A,FALSE,"OpLease"}</definedName>
    <definedName name="wrn.value3" localSheetId="4" hidden="1">{"NOPCAPEVA",#N/A,FALSE,"Nopat";"FCFCSTAR",#N/A,FALSE,"FCFVAL";"EVAVL",#N/A,FALSE,"EVAVAL";"LEASE",#N/A,FALSE,"OpLease"}</definedName>
    <definedName name="wrn.value3" localSheetId="3" hidden="1">{"NOPCAPEVA",#N/A,FALSE,"Nopat";"FCFCSTAR",#N/A,FALSE,"FCFVAL";"EVAVL",#N/A,FALSE,"EVAVAL";"LEASE",#N/A,FALSE,"OpLease"}</definedName>
    <definedName name="wrn.value3" localSheetId="1" hidden="1">{"NOPCAPEVA",#N/A,FALSE,"Nopat";"FCFCSTAR",#N/A,FALSE,"FCFVAL";"EVAVL",#N/A,FALSE,"EVAVAL";"LEASE",#N/A,FALSE,"OpLease"}</definedName>
    <definedName name="wrn.value3" localSheetId="0" hidden="1">{"NOPCAPEVA",#N/A,FALSE,"Nopat";"FCFCSTAR",#N/A,FALSE,"FCFVAL";"EVAVL",#N/A,FALSE,"EVAVAL";"LEASE",#N/A,FALSE,"OpLease"}</definedName>
    <definedName name="wrn.value3" hidden="1">{"NOPCAPEVA",#N/A,FALSE,"Nopat";"FCFCSTAR",#N/A,FALSE,"FCFVAL";"EVAVL",#N/A,FALSE,"EVAVAL";"LEASE",#N/A,FALSE,"OpLease"}</definedName>
    <definedName name="wrn.value4" localSheetId="2" hidden="1">{"NOPCAPEVA",#N/A,FALSE,"Nopat";"FCFCSTAR",#N/A,FALSE,"FCFVAL";"EVAVL",#N/A,FALSE,"EVAVAL";"LEASE",#N/A,FALSE,"OpLease"}</definedName>
    <definedName name="wrn.value4" localSheetId="4" hidden="1">{"NOPCAPEVA",#N/A,FALSE,"Nopat";"FCFCSTAR",#N/A,FALSE,"FCFVAL";"EVAVL",#N/A,FALSE,"EVAVAL";"LEASE",#N/A,FALSE,"OpLease"}</definedName>
    <definedName name="wrn.value4" localSheetId="3" hidden="1">{"NOPCAPEVA",#N/A,FALSE,"Nopat";"FCFCSTAR",#N/A,FALSE,"FCFVAL";"EVAVL",#N/A,FALSE,"EVAVAL";"LEASE",#N/A,FALSE,"OpLease"}</definedName>
    <definedName name="wrn.value4" localSheetId="1" hidden="1">{"NOPCAPEVA",#N/A,FALSE,"Nopat";"FCFCSTAR",#N/A,FALSE,"FCFVAL";"EVAVL",#N/A,FALSE,"EVAVAL";"LEASE",#N/A,FALSE,"OpLease"}</definedName>
    <definedName name="wrn.value4" localSheetId="0" hidden="1">{"NOPCAPEVA",#N/A,FALSE,"Nopat";"FCFCSTAR",#N/A,FALSE,"FCFVAL";"EVAVL",#N/A,FALSE,"EVAVAL";"LEASE",#N/A,FALSE,"OpLease"}</definedName>
    <definedName name="wrn.value4" hidden="1">{"NOPCAPEVA",#N/A,FALSE,"Nopat";"FCFCSTAR",#N/A,FALSE,"FCFVAL";"EVAVL",#N/A,FALSE,"EVAVAL";"LEASE",#N/A,FALSE,"OpLease"}</definedName>
    <definedName name="wrn.Vorstandsmappe." localSheetId="2" hidden="1">{#N/A,#N/A,FALSE,"Kennzahlen";"Bier","Biererlöse",FALSE,"nach Gesellschaften";"Bericht mit Lizenzen","Biererlöse insgesamt",FALSE,"Bier nach Marken";"Bericht ohne Lizenz","Biererlöse Österreich",FALSE,"Bier nach Marken";"Bericht mit Lizenzen","Biererlöse Übrige Länder",FALSE,"Bier nach Marken";#N/A,"Biererlöse",FALSE,"Bier nach Länder";#N/A,"Biererlöse",FALSE,"Bier nach Gebinden";"Bier","Bierabsatz",FALSE,"nach Gesellschaften";"Bericht mit Lizenzen","Bierabsatz insgesamt",FALSE,"Bier nach Marken";"Bericht ohne Lizenz","Bierabsatz Österreich",FALSE,"Bier nach Marken";"Bericht mit Lizenzen","Bierabsatz Übrige Länder",FALSE,"Bier nach Marken";#N/A,"Bierabsatz",FALSE,"Bier nach Länder";#N/A,"Bierabsatz",FALSE,"Bier nach Gebinden";"Bericht mit Lizenzen","Biererlöse in SHl Insgesamt",FALSE,"Bier nach Marken";"Bericht ohne Lizenz","Biererlöse in SHl Österreich",FALSE,"Bier nach Marken";"Bericht mit Lizenzen","Biererlöse in SHl Übrige Länder",FALSE,"Bier nach Marken";"AfuSoG","AfuSoGErlöse",FALSE,"nach Gesellschaften";#N/A,"AfuSoGerlöse insgesamt",FALSE,"AfuSoG nach Marken";#N/A,"AfuSoGerlöse Österreich",FALSE,"AfuSoG nach Marken";#N/A,"AfuSoGerlöse Übrige Länder",FALSE,"AfuSoG nach Marken";#N/A,"PAGO-Erlöse",FALSE,"PAGO nach Länder";"AfuSoG","AfuSoGAbsatz",FALSE,"nach Gesellschaften";#N/A,"AfuSoGabsatz insgesamt",FALSE,"AfuSoG nach Marken";#N/A,"AfuSoGabsatz Österreich",FALSE,"AfuSoG nach Marken";#N/A,"AfuSoGabsatz Übrige Länder",FALSE,"AfuSoG nach Marken";#N/A,"PAGO-Absatz",FALSE,"PAGO nach Länder";#N/A,"AfuSoGerlöse in SHl Insgesamt",FALSE,"AfuSoG nach Marken";#N/A,"AfuSoGerlöse in SHl Österreich",FALSE,"AfuSoG nach Marken";#N/A,"AfuSoGerlöse in SHl Übrige Länder",FALSE,"AfuSoG nach Marken"}</definedName>
    <definedName name="wrn.Vorstandsmappe." localSheetId="4" hidden="1">{#N/A,#N/A,FALSE,"Kennzahlen";"Bier","Biererlöse",FALSE,"nach Gesellschaften";"Bericht mit Lizenzen","Biererlöse insgesamt",FALSE,"Bier nach Marken";"Bericht ohne Lizenz","Biererlöse Österreich",FALSE,"Bier nach Marken";"Bericht mit Lizenzen","Biererlöse Übrige Länder",FALSE,"Bier nach Marken";#N/A,"Biererlöse",FALSE,"Bier nach Länder";#N/A,"Biererlöse",FALSE,"Bier nach Gebinden";"Bier","Bierabsatz",FALSE,"nach Gesellschaften";"Bericht mit Lizenzen","Bierabsatz insgesamt",FALSE,"Bier nach Marken";"Bericht ohne Lizenz","Bierabsatz Österreich",FALSE,"Bier nach Marken";"Bericht mit Lizenzen","Bierabsatz Übrige Länder",FALSE,"Bier nach Marken";#N/A,"Bierabsatz",FALSE,"Bier nach Länder";#N/A,"Bierabsatz",FALSE,"Bier nach Gebinden";"Bericht mit Lizenzen","Biererlöse in SHl Insgesamt",FALSE,"Bier nach Marken";"Bericht ohne Lizenz","Biererlöse in SHl Österreich",FALSE,"Bier nach Marken";"Bericht mit Lizenzen","Biererlöse in SHl Übrige Länder",FALSE,"Bier nach Marken";"AfuSoG","AfuSoGErlöse",FALSE,"nach Gesellschaften";#N/A,"AfuSoGerlöse insgesamt",FALSE,"AfuSoG nach Marken";#N/A,"AfuSoGerlöse Österreich",FALSE,"AfuSoG nach Marken";#N/A,"AfuSoGerlöse Übrige Länder",FALSE,"AfuSoG nach Marken";#N/A,"PAGO-Erlöse",FALSE,"PAGO nach Länder";"AfuSoG","AfuSoGAbsatz",FALSE,"nach Gesellschaften";#N/A,"AfuSoGabsatz insgesamt",FALSE,"AfuSoG nach Marken";#N/A,"AfuSoGabsatz Österreich",FALSE,"AfuSoG nach Marken";#N/A,"AfuSoGabsatz Übrige Länder",FALSE,"AfuSoG nach Marken";#N/A,"PAGO-Absatz",FALSE,"PAGO nach Länder";#N/A,"AfuSoGerlöse in SHl Insgesamt",FALSE,"AfuSoG nach Marken";#N/A,"AfuSoGerlöse in SHl Österreich",FALSE,"AfuSoG nach Marken";#N/A,"AfuSoGerlöse in SHl Übrige Länder",FALSE,"AfuSoG nach Marken"}</definedName>
    <definedName name="wrn.Vorstandsmappe." localSheetId="3" hidden="1">{#N/A,#N/A,FALSE,"Kennzahlen";"Bier","Biererlöse",FALSE,"nach Gesellschaften";"Bericht mit Lizenzen","Biererlöse insgesamt",FALSE,"Bier nach Marken";"Bericht ohne Lizenz","Biererlöse Österreich",FALSE,"Bier nach Marken";"Bericht mit Lizenzen","Biererlöse Übrige Länder",FALSE,"Bier nach Marken";#N/A,"Biererlöse",FALSE,"Bier nach Länder";#N/A,"Biererlöse",FALSE,"Bier nach Gebinden";"Bier","Bierabsatz",FALSE,"nach Gesellschaften";"Bericht mit Lizenzen","Bierabsatz insgesamt",FALSE,"Bier nach Marken";"Bericht ohne Lizenz","Bierabsatz Österreich",FALSE,"Bier nach Marken";"Bericht mit Lizenzen","Bierabsatz Übrige Länder",FALSE,"Bier nach Marken";#N/A,"Bierabsatz",FALSE,"Bier nach Länder";#N/A,"Bierabsatz",FALSE,"Bier nach Gebinden";"Bericht mit Lizenzen","Biererlöse in SHl Insgesamt",FALSE,"Bier nach Marken";"Bericht ohne Lizenz","Biererlöse in SHl Österreich",FALSE,"Bier nach Marken";"Bericht mit Lizenzen","Biererlöse in SHl Übrige Länder",FALSE,"Bier nach Marken";"AfuSoG","AfuSoGErlöse",FALSE,"nach Gesellschaften";#N/A,"AfuSoGerlöse insgesamt",FALSE,"AfuSoG nach Marken";#N/A,"AfuSoGerlöse Österreich",FALSE,"AfuSoG nach Marken";#N/A,"AfuSoGerlöse Übrige Länder",FALSE,"AfuSoG nach Marken";#N/A,"PAGO-Erlöse",FALSE,"PAGO nach Länder";"AfuSoG","AfuSoGAbsatz",FALSE,"nach Gesellschaften";#N/A,"AfuSoGabsatz insgesamt",FALSE,"AfuSoG nach Marken";#N/A,"AfuSoGabsatz Österreich",FALSE,"AfuSoG nach Marken";#N/A,"AfuSoGabsatz Übrige Länder",FALSE,"AfuSoG nach Marken";#N/A,"PAGO-Absatz",FALSE,"PAGO nach Länder";#N/A,"AfuSoGerlöse in SHl Insgesamt",FALSE,"AfuSoG nach Marken";#N/A,"AfuSoGerlöse in SHl Österreich",FALSE,"AfuSoG nach Marken";#N/A,"AfuSoGerlöse in SHl Übrige Länder",FALSE,"AfuSoG nach Marken"}</definedName>
    <definedName name="wrn.Vorstandsmappe." localSheetId="1" hidden="1">{#N/A,#N/A,FALSE,"Kennzahlen";"Bier","Biererlöse",FALSE,"nach Gesellschaften";"Bericht mit Lizenzen","Biererlöse insgesamt",FALSE,"Bier nach Marken";"Bericht ohne Lizenz","Biererlöse Österreich",FALSE,"Bier nach Marken";"Bericht mit Lizenzen","Biererlöse Übrige Länder",FALSE,"Bier nach Marken";#N/A,"Biererlöse",FALSE,"Bier nach Länder";#N/A,"Biererlöse",FALSE,"Bier nach Gebinden";"Bier","Bierabsatz",FALSE,"nach Gesellschaften";"Bericht mit Lizenzen","Bierabsatz insgesamt",FALSE,"Bier nach Marken";"Bericht ohne Lizenz","Bierabsatz Österreich",FALSE,"Bier nach Marken";"Bericht mit Lizenzen","Bierabsatz Übrige Länder",FALSE,"Bier nach Marken";#N/A,"Bierabsatz",FALSE,"Bier nach Länder";#N/A,"Bierabsatz",FALSE,"Bier nach Gebinden";"Bericht mit Lizenzen","Biererlöse in SHl Insgesamt",FALSE,"Bier nach Marken";"Bericht ohne Lizenz","Biererlöse in SHl Österreich",FALSE,"Bier nach Marken";"Bericht mit Lizenzen","Biererlöse in SHl Übrige Länder",FALSE,"Bier nach Marken";"AfuSoG","AfuSoGErlöse",FALSE,"nach Gesellschaften";#N/A,"AfuSoGerlöse insgesamt",FALSE,"AfuSoG nach Marken";#N/A,"AfuSoGerlöse Österreich",FALSE,"AfuSoG nach Marken";#N/A,"AfuSoGerlöse Übrige Länder",FALSE,"AfuSoG nach Marken";#N/A,"PAGO-Erlöse",FALSE,"PAGO nach Länder";"AfuSoG","AfuSoGAbsatz",FALSE,"nach Gesellschaften";#N/A,"AfuSoGabsatz insgesamt",FALSE,"AfuSoG nach Marken";#N/A,"AfuSoGabsatz Österreich",FALSE,"AfuSoG nach Marken";#N/A,"AfuSoGabsatz Übrige Länder",FALSE,"AfuSoG nach Marken";#N/A,"PAGO-Absatz",FALSE,"PAGO nach Länder";#N/A,"AfuSoGerlöse in SHl Insgesamt",FALSE,"AfuSoG nach Marken";#N/A,"AfuSoGerlöse in SHl Österreich",FALSE,"AfuSoG nach Marken";#N/A,"AfuSoGerlöse in SHl Übrige Länder",FALSE,"AfuSoG nach Marken"}</definedName>
    <definedName name="wrn.Vorstandsmappe." localSheetId="0" hidden="1">{#N/A,#N/A,FALSE,"Kennzahlen";"Bier","Biererlöse",FALSE,"nach Gesellschaften";"Bericht mit Lizenzen","Biererlöse insgesamt",FALSE,"Bier nach Marken";"Bericht ohne Lizenz","Biererlöse Österreich",FALSE,"Bier nach Marken";"Bericht mit Lizenzen","Biererlöse Übrige Länder",FALSE,"Bier nach Marken";#N/A,"Biererlöse",FALSE,"Bier nach Länder";#N/A,"Biererlöse",FALSE,"Bier nach Gebinden";"Bier","Bierabsatz",FALSE,"nach Gesellschaften";"Bericht mit Lizenzen","Bierabsatz insgesamt",FALSE,"Bier nach Marken";"Bericht ohne Lizenz","Bierabsatz Österreich",FALSE,"Bier nach Marken";"Bericht mit Lizenzen","Bierabsatz Übrige Länder",FALSE,"Bier nach Marken";#N/A,"Bierabsatz",FALSE,"Bier nach Länder";#N/A,"Bierabsatz",FALSE,"Bier nach Gebinden";"Bericht mit Lizenzen","Biererlöse in SHl Insgesamt",FALSE,"Bier nach Marken";"Bericht ohne Lizenz","Biererlöse in SHl Österreich",FALSE,"Bier nach Marken";"Bericht mit Lizenzen","Biererlöse in SHl Übrige Länder",FALSE,"Bier nach Marken";"AfuSoG","AfuSoGErlöse",FALSE,"nach Gesellschaften";#N/A,"AfuSoGerlöse insgesamt",FALSE,"AfuSoG nach Marken";#N/A,"AfuSoGerlöse Österreich",FALSE,"AfuSoG nach Marken";#N/A,"AfuSoGerlöse Übrige Länder",FALSE,"AfuSoG nach Marken";#N/A,"PAGO-Erlöse",FALSE,"PAGO nach Länder";"AfuSoG","AfuSoGAbsatz",FALSE,"nach Gesellschaften";#N/A,"AfuSoGabsatz insgesamt",FALSE,"AfuSoG nach Marken";#N/A,"AfuSoGabsatz Österreich",FALSE,"AfuSoG nach Marken";#N/A,"AfuSoGabsatz Übrige Länder",FALSE,"AfuSoG nach Marken";#N/A,"PAGO-Absatz",FALSE,"PAGO nach Länder";#N/A,"AfuSoGerlöse in SHl Insgesamt",FALSE,"AfuSoG nach Marken";#N/A,"AfuSoGerlöse in SHl Österreich",FALSE,"AfuSoG nach Marken";#N/A,"AfuSoGerlöse in SHl Übrige Länder",FALSE,"AfuSoG nach Marken"}</definedName>
    <definedName name="wrn.Vorstandsmappe." hidden="1">{#N/A,#N/A,FALSE,"Kennzahlen";"Bier","Biererlöse",FALSE,"nach Gesellschaften";"Bericht mit Lizenzen","Biererlöse insgesamt",FALSE,"Bier nach Marken";"Bericht ohne Lizenz","Biererlöse Österreich",FALSE,"Bier nach Marken";"Bericht mit Lizenzen","Biererlöse Übrige Länder",FALSE,"Bier nach Marken";#N/A,"Biererlöse",FALSE,"Bier nach Länder";#N/A,"Biererlöse",FALSE,"Bier nach Gebinden";"Bier","Bierabsatz",FALSE,"nach Gesellschaften";"Bericht mit Lizenzen","Bierabsatz insgesamt",FALSE,"Bier nach Marken";"Bericht ohne Lizenz","Bierabsatz Österreich",FALSE,"Bier nach Marken";"Bericht mit Lizenzen","Bierabsatz Übrige Länder",FALSE,"Bier nach Marken";#N/A,"Bierabsatz",FALSE,"Bier nach Länder";#N/A,"Bierabsatz",FALSE,"Bier nach Gebinden";"Bericht mit Lizenzen","Biererlöse in SHl Insgesamt",FALSE,"Bier nach Marken";"Bericht ohne Lizenz","Biererlöse in SHl Österreich",FALSE,"Bier nach Marken";"Bericht mit Lizenzen","Biererlöse in SHl Übrige Länder",FALSE,"Bier nach Marken";"AfuSoG","AfuSoGErlöse",FALSE,"nach Gesellschaften";#N/A,"AfuSoGerlöse insgesamt",FALSE,"AfuSoG nach Marken";#N/A,"AfuSoGerlöse Österreich",FALSE,"AfuSoG nach Marken";#N/A,"AfuSoGerlöse Übrige Länder",FALSE,"AfuSoG nach Marken";#N/A,"PAGO-Erlöse",FALSE,"PAGO nach Länder";"AfuSoG","AfuSoGAbsatz",FALSE,"nach Gesellschaften";#N/A,"AfuSoGabsatz insgesamt",FALSE,"AfuSoG nach Marken";#N/A,"AfuSoGabsatz Österreich",FALSE,"AfuSoG nach Marken";#N/A,"AfuSoGabsatz Übrige Länder",FALSE,"AfuSoG nach Marken";#N/A,"PAGO-Absatz",FALSE,"PAGO nach Länder";#N/A,"AfuSoGerlöse in SHl Insgesamt",FALSE,"AfuSoG nach Marken";#N/A,"AfuSoGerlöse in SHl Österreich",FALSE,"AfuSoG nach Marken";#N/A,"AfuSoGerlöse in SHl Übrige Länder",FALSE,"AfuSoG nach Marken"}</definedName>
    <definedName name="wrn.wpoall." localSheetId="2" hidden="1">{"wpocash",#N/A,FALSE,"WPOALLT";"wpoinc",#N/A,FALSE,"WPOALLT";"wpobroad",#N/A,FALSE,"WPOALLT";"wpocable",#N/A,FALSE,"WPOALLT";"wpoexcl",#N/A,FALSE,"WPOALLT";"wponwsweek",#N/A,FALSE,"WPOALLT";"wpopost",#N/A,FALSE,"WPOALLT"}</definedName>
    <definedName name="wrn.wpoall." localSheetId="4" hidden="1">{"wpocash",#N/A,FALSE,"WPOALLT";"wpoinc",#N/A,FALSE,"WPOALLT";"wpobroad",#N/A,FALSE,"WPOALLT";"wpocable",#N/A,FALSE,"WPOALLT";"wpoexcl",#N/A,FALSE,"WPOALLT";"wponwsweek",#N/A,FALSE,"WPOALLT";"wpopost",#N/A,FALSE,"WPOALLT"}</definedName>
    <definedName name="wrn.wpoall." localSheetId="3" hidden="1">{"wpocash",#N/A,FALSE,"WPOALLT";"wpoinc",#N/A,FALSE,"WPOALLT";"wpobroad",#N/A,FALSE,"WPOALLT";"wpocable",#N/A,FALSE,"WPOALLT";"wpoexcl",#N/A,FALSE,"WPOALLT";"wponwsweek",#N/A,FALSE,"WPOALLT";"wpopost",#N/A,FALSE,"WPOALLT"}</definedName>
    <definedName name="wrn.wpoall." localSheetId="1" hidden="1">{"wpocash",#N/A,FALSE,"WPOALLT";"wpoinc",#N/A,FALSE,"WPOALLT";"wpobroad",#N/A,FALSE,"WPOALLT";"wpocable",#N/A,FALSE,"WPOALLT";"wpoexcl",#N/A,FALSE,"WPOALLT";"wponwsweek",#N/A,FALSE,"WPOALLT";"wpopost",#N/A,FALSE,"WPOALLT"}</definedName>
    <definedName name="wrn.wpoall." localSheetId="0" hidden="1">{"wpocash",#N/A,FALSE,"WPOALLT";"wpoinc",#N/A,FALSE,"WPOALLT";"wpobroad",#N/A,FALSE,"WPOALLT";"wpocable",#N/A,FALSE,"WPOALLT";"wpoexcl",#N/A,FALSE,"WPOALLT";"wponwsweek",#N/A,FALSE,"WPOALLT";"wpopost",#N/A,FALSE,"WPOALLT"}</definedName>
    <definedName name="wrn.wpoall." hidden="1">{"wpocash",#N/A,FALSE,"WPOALLT";"wpoinc",#N/A,FALSE,"WPOALLT";"wpobroad",#N/A,FALSE,"WPOALLT";"wpocable",#N/A,FALSE,"WPOALLT";"wpoexcl",#N/A,FALSE,"WPOALLT";"wponwsweek",#N/A,FALSE,"WPOALLT";"wpopost",#N/A,FALSE,"WPOALLT"}</definedName>
    <definedName name="WRN2.Document" localSheetId="2" hidden="1">{"consolidated",#N/A,FALSE,"Sheet1";"cms",#N/A,FALSE,"Sheet1";"fse",#N/A,FALSE,"Sheet1"}</definedName>
    <definedName name="WRN2.Document" localSheetId="4" hidden="1">{"consolidated",#N/A,FALSE,"Sheet1";"cms",#N/A,FALSE,"Sheet1";"fse",#N/A,FALSE,"Sheet1"}</definedName>
    <definedName name="WRN2.Document" localSheetId="3" hidden="1">{"consolidated",#N/A,FALSE,"Sheet1";"cms",#N/A,FALSE,"Sheet1";"fse",#N/A,FALSE,"Sheet1"}</definedName>
    <definedName name="WRN2.Document" localSheetId="1" hidden="1">{"consolidated",#N/A,FALSE,"Sheet1";"cms",#N/A,FALSE,"Sheet1";"fse",#N/A,FALSE,"Sheet1"}</definedName>
    <definedName name="WRN2.Document" localSheetId="0" hidden="1">{"consolidated",#N/A,FALSE,"Sheet1";"cms",#N/A,FALSE,"Sheet1";"fse",#N/A,FALSE,"Sheet1"}</definedName>
    <definedName name="WRN2.Document" hidden="1">{"consolidated",#N/A,FALSE,"Sheet1";"cms",#N/A,FALSE,"Sheet1";"fse",#N/A,FALSE,"Sheet1"}</definedName>
    <definedName name="wrn3.ALL." localSheetId="2" hidden="1">{#N/A,#N/A,FALSE,"DCF";#N/A,#N/A,FALSE,"WACC";#N/A,#N/A,FALSE,"Sales_EBIT";#N/A,#N/A,FALSE,"Capex_Depreciation";#N/A,#N/A,FALSE,"WC";#N/A,#N/A,FALSE,"Interest";#N/A,#N/A,FALSE,"Assumptions"}</definedName>
    <definedName name="wrn3.ALL." localSheetId="4" hidden="1">{#N/A,#N/A,FALSE,"DCF";#N/A,#N/A,FALSE,"WACC";#N/A,#N/A,FALSE,"Sales_EBIT";#N/A,#N/A,FALSE,"Capex_Depreciation";#N/A,#N/A,FALSE,"WC";#N/A,#N/A,FALSE,"Interest";#N/A,#N/A,FALSE,"Assumptions"}</definedName>
    <definedName name="wrn3.ALL." localSheetId="3" hidden="1">{#N/A,#N/A,FALSE,"DCF";#N/A,#N/A,FALSE,"WACC";#N/A,#N/A,FALSE,"Sales_EBIT";#N/A,#N/A,FALSE,"Capex_Depreciation";#N/A,#N/A,FALSE,"WC";#N/A,#N/A,FALSE,"Interest";#N/A,#N/A,FALSE,"Assumptions"}</definedName>
    <definedName name="wrn3.ALL." localSheetId="1" hidden="1">{#N/A,#N/A,FALSE,"DCF";#N/A,#N/A,FALSE,"WACC";#N/A,#N/A,FALSE,"Sales_EBIT";#N/A,#N/A,FALSE,"Capex_Depreciation";#N/A,#N/A,FALSE,"WC";#N/A,#N/A,FALSE,"Interest";#N/A,#N/A,FALSE,"Assumptions"}</definedName>
    <definedName name="wrn3.ALL." localSheetId="0" hidden="1">{#N/A,#N/A,FALSE,"DCF";#N/A,#N/A,FALSE,"WACC";#N/A,#N/A,FALSE,"Sales_EBIT";#N/A,#N/A,FALSE,"Capex_Depreciation";#N/A,#N/A,FALSE,"WC";#N/A,#N/A,FALSE,"Interest";#N/A,#N/A,FALSE,"Assumptions"}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fy97" localSheetId="2" hidden="1">{#N/A,#N/A,FALSE,"FY97";#N/A,#N/A,FALSE,"FY98";#N/A,#N/A,FALSE,"FY99";#N/A,#N/A,FALSE,"FY00";#N/A,#N/A,FALSE,"FY01"}</definedName>
    <definedName name="wrnfy97" localSheetId="4" hidden="1">{#N/A,#N/A,FALSE,"FY97";#N/A,#N/A,FALSE,"FY98";#N/A,#N/A,FALSE,"FY99";#N/A,#N/A,FALSE,"FY00";#N/A,#N/A,FALSE,"FY01"}</definedName>
    <definedName name="wrnfy97" localSheetId="3" hidden="1">{#N/A,#N/A,FALSE,"FY97";#N/A,#N/A,FALSE,"FY98";#N/A,#N/A,FALSE,"FY99";#N/A,#N/A,FALSE,"FY00";#N/A,#N/A,FALSE,"FY01"}</definedName>
    <definedName name="wrnfy97" localSheetId="1" hidden="1">{#N/A,#N/A,FALSE,"FY97";#N/A,#N/A,FALSE,"FY98";#N/A,#N/A,FALSE,"FY99";#N/A,#N/A,FALSE,"FY00";#N/A,#N/A,FALSE,"FY01"}</definedName>
    <definedName name="wrnfy97" localSheetId="0" hidden="1">{#N/A,#N/A,FALSE,"FY97";#N/A,#N/A,FALSE,"FY98";#N/A,#N/A,FALSE,"FY99";#N/A,#N/A,FALSE,"FY00";#N/A,#N/A,FALSE,"FY01"}</definedName>
    <definedName name="wrnfy97" hidden="1">{#N/A,#N/A,FALSE,"FY97";#N/A,#N/A,FALSE,"FY98";#N/A,#N/A,FALSE,"FY99";#N/A,#N/A,FALSE,"FY00";#N/A,#N/A,FALSE,"FY01"}</definedName>
    <definedName name="wt" localSheetId="2" hidden="1">{#N/A,#N/A,FALSE,"FY97";#N/A,#N/A,FALSE,"FY98";#N/A,#N/A,FALSE,"FY99";#N/A,#N/A,FALSE,"FY00";#N/A,#N/A,FALSE,"FY01"}</definedName>
    <definedName name="wt" localSheetId="4" hidden="1">{#N/A,#N/A,FALSE,"FY97";#N/A,#N/A,FALSE,"FY98";#N/A,#N/A,FALSE,"FY99";#N/A,#N/A,FALSE,"FY00";#N/A,#N/A,FALSE,"FY01"}</definedName>
    <definedName name="wt" localSheetId="3" hidden="1">{#N/A,#N/A,FALSE,"FY97";#N/A,#N/A,FALSE,"FY98";#N/A,#N/A,FALSE,"FY99";#N/A,#N/A,FALSE,"FY00";#N/A,#N/A,FALSE,"FY01"}</definedName>
    <definedName name="wt" localSheetId="1" hidden="1">{#N/A,#N/A,FALSE,"FY97";#N/A,#N/A,FALSE,"FY98";#N/A,#N/A,FALSE,"FY99";#N/A,#N/A,FALSE,"FY00";#N/A,#N/A,FALSE,"FY01"}</definedName>
    <definedName name="wt" localSheetId="0" hidden="1">{#N/A,#N/A,FALSE,"FY97";#N/A,#N/A,FALSE,"FY98";#N/A,#N/A,FALSE,"FY99";#N/A,#N/A,FALSE,"FY00";#N/A,#N/A,FALSE,"FY01"}</definedName>
    <definedName name="wt" hidden="1">{#N/A,#N/A,FALSE,"FY97";#N/A,#N/A,FALSE,"FY98";#N/A,#N/A,FALSE,"FY99";#N/A,#N/A,FALSE,"FY00";#N/A,#N/A,FALSE,"FY01"}</definedName>
    <definedName name="wvu.COMPRIMIDA." localSheetId="2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wvu.COMPRIMIDA." localSheetId="4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wvu.COMPRIMIDA." localSheetId="3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wvu.COMPRIMIDA." localSheetId="1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wvu.COMPRIMIDA." localSheetId="0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wvu.COMPRIMIDA.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wvu.inputs._.raw._.data.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nueva" localSheetId="2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wvu.nueva" localSheetId="4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wvu.nueva" localSheetId="3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wvu.nueva" localSheetId="1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wvu.nueva" localSheetId="0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wvu.nueva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wvu.nueva2" localSheetId="2" hidden="1">{TRUE,TRUE,-1.25,-15.5,484.5,276.75,FALSE,TRUE,TRUE,TRUE,0,1,#N/A,10,#N/A,7.31764705882353,17.7058823529412,1,FALSE,FALSE,3,TRUE,1,FALSE,100,"Swvu.STANDARD.","ACwvu.STANDARD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19",TRUE,TRUE,FALSE,TRUE,1,#N/A,1,1,"=R29C2:R92C18,R99C2:R134C19,R141C2:R212C19,R219C2:R280C19,R349C2:R380C19,R388C2:R433C19,R294C2:R342C19,R440C2:R470C19","=Inver!R7:R10",#N/A,"Cwvu.STANDARD.",FALSE,FALSE,FALSE,9,65532,65532,FALSE,FALSE,TRUE,TRUE,TRUE}</definedName>
    <definedName name="wvu.nueva2" localSheetId="4" hidden="1">{TRUE,TRUE,-1.25,-15.5,484.5,276.75,FALSE,TRUE,TRUE,TRUE,0,1,#N/A,10,#N/A,7.31764705882353,17.7058823529412,1,FALSE,FALSE,3,TRUE,1,FALSE,100,"Swvu.STANDARD.","ACwvu.STANDARD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19",TRUE,TRUE,FALSE,TRUE,1,#N/A,1,1,"=R29C2:R92C18,R99C2:R134C19,R141C2:R212C19,R219C2:R280C19,R349C2:R380C19,R388C2:R433C19,R294C2:R342C19,R440C2:R470C19","=Inver!R7:R10",#N/A,"Cwvu.STANDARD.",FALSE,FALSE,FALSE,9,65532,65532,FALSE,FALSE,TRUE,TRUE,TRUE}</definedName>
    <definedName name="wvu.nueva2" localSheetId="3" hidden="1">{TRUE,TRUE,-1.25,-15.5,484.5,276.75,FALSE,TRUE,TRUE,TRUE,0,1,#N/A,10,#N/A,7.31764705882353,17.7058823529412,1,FALSE,FALSE,3,TRUE,1,FALSE,100,"Swvu.STANDARD.","ACwvu.STANDARD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19",TRUE,TRUE,FALSE,TRUE,1,#N/A,1,1,"=R29C2:R92C18,R99C2:R134C19,R141C2:R212C19,R219C2:R280C19,R349C2:R380C19,R388C2:R433C19,R294C2:R342C19,R440C2:R470C19","=Inver!R7:R10",#N/A,"Cwvu.STANDARD.",FALSE,FALSE,FALSE,9,65532,65532,FALSE,FALSE,TRUE,TRUE,TRUE}</definedName>
    <definedName name="wvu.nueva2" localSheetId="1" hidden="1">{TRUE,TRUE,-1.25,-15.5,484.5,276.75,FALSE,TRUE,TRUE,TRUE,0,1,#N/A,10,#N/A,7.31764705882353,17.7058823529412,1,FALSE,FALSE,3,TRUE,1,FALSE,100,"Swvu.STANDARD.","ACwvu.STANDARD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19",TRUE,TRUE,FALSE,TRUE,1,#N/A,1,1,"=R29C2:R92C18,R99C2:R134C19,R141C2:R212C19,R219C2:R280C19,R349C2:R380C19,R388C2:R433C19,R294C2:R342C19,R440C2:R470C19","=Inver!R7:R10",#N/A,"Cwvu.STANDARD.",FALSE,FALSE,FALSE,9,65532,65532,FALSE,FALSE,TRUE,TRUE,TRUE}</definedName>
    <definedName name="wvu.nueva2" localSheetId="0" hidden="1">{TRUE,TRUE,-1.25,-15.5,484.5,276.75,FALSE,TRUE,TRUE,TRUE,0,1,#N/A,10,#N/A,7.31764705882353,17.7058823529412,1,FALSE,FALSE,3,TRUE,1,FALSE,100,"Swvu.STANDARD.","ACwvu.STANDARD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19",TRUE,TRUE,FALSE,TRUE,1,#N/A,1,1,"=R29C2:R92C18,R99C2:R134C19,R141C2:R212C19,R219C2:R280C19,R349C2:R380C19,R388C2:R433C19,R294C2:R342C19,R440C2:R470C19","=Inver!R7:R10",#N/A,"Cwvu.STANDARD.",FALSE,FALSE,FALSE,9,65532,65532,FALSE,FALSE,TRUE,TRUE,TRUE}</definedName>
    <definedName name="wvu.nueva2" hidden="1">{TRUE,TRUE,-1.25,-15.5,484.5,276.75,FALSE,TRUE,TRUE,TRUE,0,1,#N/A,10,#N/A,7.31764705882353,17.7058823529412,1,FALSE,FALSE,3,TRUE,1,FALSE,100,"Swvu.STANDARD.","ACwvu.STANDARD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19",TRUE,TRUE,FALSE,TRUE,1,#N/A,1,1,"=R29C2:R92C18,R99C2:R134C19,R141C2:R212C19,R219C2:R280C19,R349C2:R380C19,R388C2:R433C19,R294C2:R342C19,R440C2:R470C19","=Inver!R7:R10",#N/A,"Cwvu.STANDARD.",FALSE,FALSE,FALSE,9,65532,65532,FALSE,FALSE,TRUE,TRUE,TRUE}</definedName>
    <definedName name="wvu.STANDARD." localSheetId="2" hidden="1">{TRUE,TRUE,-1.25,-15.5,484.5,276.75,FALSE,TRUE,TRUE,TRUE,0,1,#N/A,10,#N/A,7.31764705882353,17.7058823529412,1,FALSE,FALSE,3,TRUE,1,FALSE,100,"Swvu.STANDARD.","ACwvu.STANDARD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19",TRUE,TRUE,FALSE,TRUE,1,#N/A,1,1,"=R29C2:R92C18,R99C2:R134C19,R141C2:R212C19,R219C2:R280C19,R349C2:R380C19,R388C2:R433C19,R294C2:R342C19,R440C2:R470C19","=Inver!R7:R10",#N/A,"Cwvu.STANDARD.",FALSE,FALSE,FALSE,9,65532,65532,FALSE,FALSE,TRUE,TRUE,TRUE}</definedName>
    <definedName name="wvu.STANDARD." localSheetId="4" hidden="1">{TRUE,TRUE,-1.25,-15.5,484.5,276.75,FALSE,TRUE,TRUE,TRUE,0,1,#N/A,10,#N/A,7.31764705882353,17.7058823529412,1,FALSE,FALSE,3,TRUE,1,FALSE,100,"Swvu.STANDARD.","ACwvu.STANDARD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19",TRUE,TRUE,FALSE,TRUE,1,#N/A,1,1,"=R29C2:R92C18,R99C2:R134C19,R141C2:R212C19,R219C2:R280C19,R349C2:R380C19,R388C2:R433C19,R294C2:R342C19,R440C2:R470C19","=Inver!R7:R10",#N/A,"Cwvu.STANDARD.",FALSE,FALSE,FALSE,9,65532,65532,FALSE,FALSE,TRUE,TRUE,TRUE}</definedName>
    <definedName name="wvu.STANDARD." localSheetId="3" hidden="1">{TRUE,TRUE,-1.25,-15.5,484.5,276.75,FALSE,TRUE,TRUE,TRUE,0,1,#N/A,10,#N/A,7.31764705882353,17.7058823529412,1,FALSE,FALSE,3,TRUE,1,FALSE,100,"Swvu.STANDARD.","ACwvu.STANDARD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19",TRUE,TRUE,FALSE,TRUE,1,#N/A,1,1,"=R29C2:R92C18,R99C2:R134C19,R141C2:R212C19,R219C2:R280C19,R349C2:R380C19,R388C2:R433C19,R294C2:R342C19,R440C2:R470C19","=Inver!R7:R10",#N/A,"Cwvu.STANDARD.",FALSE,FALSE,FALSE,9,65532,65532,FALSE,FALSE,TRUE,TRUE,TRUE}</definedName>
    <definedName name="wvu.STANDARD." localSheetId="1" hidden="1">{TRUE,TRUE,-1.25,-15.5,484.5,276.75,FALSE,TRUE,TRUE,TRUE,0,1,#N/A,10,#N/A,7.31764705882353,17.7058823529412,1,FALSE,FALSE,3,TRUE,1,FALSE,100,"Swvu.STANDARD.","ACwvu.STANDARD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19",TRUE,TRUE,FALSE,TRUE,1,#N/A,1,1,"=R29C2:R92C18,R99C2:R134C19,R141C2:R212C19,R219C2:R280C19,R349C2:R380C19,R388C2:R433C19,R294C2:R342C19,R440C2:R470C19","=Inver!R7:R10",#N/A,"Cwvu.STANDARD.",FALSE,FALSE,FALSE,9,65532,65532,FALSE,FALSE,TRUE,TRUE,TRUE}</definedName>
    <definedName name="wvu.STANDARD." localSheetId="0" hidden="1">{TRUE,TRUE,-1.25,-15.5,484.5,276.75,FALSE,TRUE,TRUE,TRUE,0,1,#N/A,10,#N/A,7.31764705882353,17.7058823529412,1,FALSE,FALSE,3,TRUE,1,FALSE,100,"Swvu.STANDARD.","ACwvu.STANDARD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19",TRUE,TRUE,FALSE,TRUE,1,#N/A,1,1,"=R29C2:R92C18,R99C2:R134C19,R141C2:R212C19,R219C2:R280C19,R349C2:R380C19,R388C2:R433C19,R294C2:R342C19,R440C2:R470C19","=Inver!R7:R10",#N/A,"Cwvu.STANDARD.",FALSE,FALSE,FALSE,9,65532,65532,FALSE,FALSE,TRUE,TRUE,TRUE}</definedName>
    <definedName name="wvu.STANDARD." hidden="1">{TRUE,TRUE,-1.25,-15.5,484.5,276.75,FALSE,TRUE,TRUE,TRUE,0,1,#N/A,10,#N/A,7.31764705882353,17.7058823529412,1,FALSE,FALSE,3,TRUE,1,FALSE,100,"Swvu.STANDARD.","ACwvu.STANDARD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19",TRUE,TRUE,FALSE,TRUE,1,#N/A,1,1,"=R29C2:R92C18,R99C2:R134C19,R141C2:R212C19,R219C2:R280C19,R349C2:R380C19,R388C2:R433C19,R294C2:R342C19,R440C2:R470C19","=Inver!R7:R10",#N/A,"Cwvu.STANDARD.",FALSE,FALSE,FALSE,9,65532,65532,FALSE,FALSE,TRUE,TRUE,TRUE}</definedName>
    <definedName name="wvu.summary1.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4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4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3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ODO_ABIERTO." localSheetId="2" hidden="1">{TRUE,TRUE,-1.25,-15.5,484.5,276.75,FALSE,TRUE,TRUE,TRUE,0,1,#N/A,70,#N/A,7.31764705882353,18.2941176470588,1,FALSE,FALSE,3,TRUE,1,FALSE,100,"Swvu.TODO_ABIERTO.","ACwvu.TODO_ABIERTO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19",TRUE,TRUE,FALSE,TRUE,1,#N/A,1,1,"=R29C2:R92C18,R99C2:R134C19,R141C2:R212C19,R219C2:R280C19,R349C2:R380C19,R388C2:R433C19,R294C2:R342C19,R440C2:R470C19","=Inver!R7:R10",#N/A,#N/A,FALSE,FALSE,FALSE,9,65532,65532,FALSE,FALSE,TRUE,TRUE,TRUE}</definedName>
    <definedName name="wvu.TODO_ABIERTO." localSheetId="4" hidden="1">{TRUE,TRUE,-1.25,-15.5,484.5,276.75,FALSE,TRUE,TRUE,TRUE,0,1,#N/A,70,#N/A,7.31764705882353,18.2941176470588,1,FALSE,FALSE,3,TRUE,1,FALSE,100,"Swvu.TODO_ABIERTO.","ACwvu.TODO_ABIERTO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19",TRUE,TRUE,FALSE,TRUE,1,#N/A,1,1,"=R29C2:R92C18,R99C2:R134C19,R141C2:R212C19,R219C2:R280C19,R349C2:R380C19,R388C2:R433C19,R294C2:R342C19,R440C2:R470C19","=Inver!R7:R10",#N/A,#N/A,FALSE,FALSE,FALSE,9,65532,65532,FALSE,FALSE,TRUE,TRUE,TRUE}</definedName>
    <definedName name="wvu.TODO_ABIERTO." localSheetId="3" hidden="1">{TRUE,TRUE,-1.25,-15.5,484.5,276.75,FALSE,TRUE,TRUE,TRUE,0,1,#N/A,70,#N/A,7.31764705882353,18.2941176470588,1,FALSE,FALSE,3,TRUE,1,FALSE,100,"Swvu.TODO_ABIERTO.","ACwvu.TODO_ABIERTO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19",TRUE,TRUE,FALSE,TRUE,1,#N/A,1,1,"=R29C2:R92C18,R99C2:R134C19,R141C2:R212C19,R219C2:R280C19,R349C2:R380C19,R388C2:R433C19,R294C2:R342C19,R440C2:R470C19","=Inver!R7:R10",#N/A,#N/A,FALSE,FALSE,FALSE,9,65532,65532,FALSE,FALSE,TRUE,TRUE,TRUE}</definedName>
    <definedName name="wvu.TODO_ABIERTO." localSheetId="1" hidden="1">{TRUE,TRUE,-1.25,-15.5,484.5,276.75,FALSE,TRUE,TRUE,TRUE,0,1,#N/A,70,#N/A,7.31764705882353,18.2941176470588,1,FALSE,FALSE,3,TRUE,1,FALSE,100,"Swvu.TODO_ABIERTO.","ACwvu.TODO_ABIERTO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19",TRUE,TRUE,FALSE,TRUE,1,#N/A,1,1,"=R29C2:R92C18,R99C2:R134C19,R141C2:R212C19,R219C2:R280C19,R349C2:R380C19,R388C2:R433C19,R294C2:R342C19,R440C2:R470C19","=Inver!R7:R10",#N/A,#N/A,FALSE,FALSE,FALSE,9,65532,65532,FALSE,FALSE,TRUE,TRUE,TRUE}</definedName>
    <definedName name="wvu.TODO_ABIERTO." localSheetId="0" hidden="1">{TRUE,TRUE,-1.25,-15.5,484.5,276.75,FALSE,TRUE,TRUE,TRUE,0,1,#N/A,70,#N/A,7.31764705882353,18.2941176470588,1,FALSE,FALSE,3,TRUE,1,FALSE,100,"Swvu.TODO_ABIERTO.","ACwvu.TODO_ABIERTO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19",TRUE,TRUE,FALSE,TRUE,1,#N/A,1,1,"=R29C2:R92C18,R99C2:R134C19,R141C2:R212C19,R219C2:R280C19,R349C2:R380C19,R388C2:R433C19,R294C2:R342C19,R440C2:R470C19","=Inver!R7:R10",#N/A,#N/A,FALSE,FALSE,FALSE,9,65532,65532,FALSE,FALSE,TRUE,TRUE,TRUE}</definedName>
    <definedName name="wvu.TODO_ABIERTO." hidden="1">{TRUE,TRUE,-1.25,-15.5,484.5,276.75,FALSE,TRUE,TRUE,TRUE,0,1,#N/A,70,#N/A,7.31764705882353,18.2941176470588,1,FALSE,FALSE,3,TRUE,1,FALSE,100,"Swvu.TODO_ABIERTO.","ACwvu.TODO_ABIERTO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19",TRUE,TRUE,FALSE,TRUE,1,#N/A,1,1,"=R29C2:R92C18,R99C2:R134C19,R141C2:R212C19,R219C2:R280C19,R349C2:R380C19,R388C2:R433C19,R294C2:R342C19,R440C2:R470C19","=Inver!R7:R10",#N/A,#N/A,FALSE,FALSE,FALSE,9,65532,65532,FALSE,FALSE,TRUE,TRUE,TRUE}</definedName>
    <definedName name="ww" localSheetId="2" hidden="1">{#N/A,#N/A,FALSE,"F-01";#N/A,#N/A,FALSE,"F-01";#N/A,#N/A,FALSE,"F-01"}</definedName>
    <definedName name="ww" localSheetId="4" hidden="1">{#N/A,#N/A,FALSE,"F-01";#N/A,#N/A,FALSE,"F-01";#N/A,#N/A,FALSE,"F-01"}</definedName>
    <definedName name="ww" localSheetId="3" hidden="1">{#N/A,#N/A,FALSE,"F-01";#N/A,#N/A,FALSE,"F-01";#N/A,#N/A,FALSE,"F-01"}</definedName>
    <definedName name="ww" localSheetId="1" hidden="1">{#N/A,#N/A,FALSE,"F-01";#N/A,#N/A,FALSE,"F-01";#N/A,#N/A,FALSE,"F-01"}</definedName>
    <definedName name="ww" localSheetId="0" hidden="1">{#N/A,#N/A,FALSE,"F-01";#N/A,#N/A,FALSE,"F-01";#N/A,#N/A,FALSE,"F-01"}</definedName>
    <definedName name="ww" hidden="1">{#N/A,#N/A,FALSE,"F-01";#N/A,#N/A,FALSE,"F-01";#N/A,#N/A,FALSE,"F-01"}</definedName>
    <definedName name="WWRENT" localSheetId="2" hidden="1">{#N/A,#N/A,FALSE,"F-01";#N/A,#N/A,FALSE,"F-01";#N/A,#N/A,FALSE,"F-01"}</definedName>
    <definedName name="WWRENT" localSheetId="4" hidden="1">{#N/A,#N/A,FALSE,"F-01";#N/A,#N/A,FALSE,"F-01";#N/A,#N/A,FALSE,"F-01"}</definedName>
    <definedName name="WWRENT" localSheetId="3" hidden="1">{#N/A,#N/A,FALSE,"F-01";#N/A,#N/A,FALSE,"F-01";#N/A,#N/A,FALSE,"F-01"}</definedName>
    <definedName name="WWRENT" localSheetId="1" hidden="1">{#N/A,#N/A,FALSE,"F-01";#N/A,#N/A,FALSE,"F-01";#N/A,#N/A,FALSE,"F-01"}</definedName>
    <definedName name="WWRENT" localSheetId="0" hidden="1">{#N/A,#N/A,FALSE,"F-01";#N/A,#N/A,FALSE,"F-01";#N/A,#N/A,FALSE,"F-01"}</definedName>
    <definedName name="WWRENT" hidden="1">{#N/A,#N/A,FALSE,"F-01";#N/A,#N/A,FALSE,"F-01";#N/A,#N/A,FALSE,"F-01"}</definedName>
    <definedName name="WWW" localSheetId="2" hidden="1">{"uno",#N/A,FALSE,"Dist total";"COMENTARIO",#N/A,FALSE,"Ficha CODICE"}</definedName>
    <definedName name="WWW" localSheetId="4" hidden="1">{"uno",#N/A,FALSE,"Dist total";"COMENTARIO",#N/A,FALSE,"Ficha CODICE"}</definedName>
    <definedName name="WWW" localSheetId="3" hidden="1">{"uno",#N/A,FALSE,"Dist total";"COMENTARIO",#N/A,FALSE,"Ficha CODICE"}</definedName>
    <definedName name="WWW" localSheetId="1" hidden="1">{"uno",#N/A,FALSE,"Dist total";"COMENTARIO",#N/A,FALSE,"Ficha CODICE"}</definedName>
    <definedName name="WWW" localSheetId="0" hidden="1">{"uno",#N/A,FALSE,"Dist total";"COMENTARIO",#N/A,FALSE,"Ficha CODICE"}</definedName>
    <definedName name="WWW" hidden="1">{"uno",#N/A,FALSE,"Dist total";"COMENTARIO",#N/A,FALSE,"Ficha CODICE"}</definedName>
    <definedName name="WWWW" localSheetId="2" hidden="1">{"ANAR",#N/A,FALSE,"Dist total";"MARGEN",#N/A,FALSE,"Dist total";"COMENTARIO",#N/A,FALSE,"Ficha CODICE";"CONSEJO",#N/A,FALSE,"Dist p0";"uno",#N/A,FALSE,"Dist total"}</definedName>
    <definedName name="WWWW" localSheetId="4" hidden="1">{"ANAR",#N/A,FALSE,"Dist total";"MARGEN",#N/A,FALSE,"Dist total";"COMENTARIO",#N/A,FALSE,"Ficha CODICE";"CONSEJO",#N/A,FALSE,"Dist p0";"uno",#N/A,FALSE,"Dist total"}</definedName>
    <definedName name="WWWW" localSheetId="3" hidden="1">{"ANAR",#N/A,FALSE,"Dist total";"MARGEN",#N/A,FALSE,"Dist total";"COMENTARIO",#N/A,FALSE,"Ficha CODICE";"CONSEJO",#N/A,FALSE,"Dist p0";"uno",#N/A,FALSE,"Dist total"}</definedName>
    <definedName name="WWWW" localSheetId="1" hidden="1">{"ANAR",#N/A,FALSE,"Dist total";"MARGEN",#N/A,FALSE,"Dist total";"COMENTARIO",#N/A,FALSE,"Ficha CODICE";"CONSEJO",#N/A,FALSE,"Dist p0";"uno",#N/A,FALSE,"Dist total"}</definedName>
    <definedName name="WWWW" localSheetId="0" hidden="1">{"ANAR",#N/A,FALSE,"Dist total";"MARGEN",#N/A,FALSE,"Dist total";"COMENTARIO",#N/A,FALSE,"Ficha CODICE";"CONSEJO",#N/A,FALSE,"Dist p0";"uno",#N/A,FALSE,"Dist total"}</definedName>
    <definedName name="WWWW" hidden="1">{"ANAR",#N/A,FALSE,"Dist total";"MARGEN",#N/A,FALSE,"Dist total";"COMENTARIO",#N/A,FALSE,"Ficha CODICE";"CONSEJO",#N/A,FALSE,"Dist p0";"uno",#N/A,FALSE,"Dist total"}</definedName>
    <definedName name="WWWWW" localSheetId="2" hidden="1">{"ANAR",#N/A,FALSE,"Dist total";"MARGEN",#N/A,FALSE,"Dist total";"COMENTARIO",#N/A,FALSE,"Ficha CODICE";"CONSEJO",#N/A,FALSE,"Dist p0";"uno",#N/A,FALSE,"Dist total"}</definedName>
    <definedName name="WWWWW" localSheetId="4" hidden="1">{"ANAR",#N/A,FALSE,"Dist total";"MARGEN",#N/A,FALSE,"Dist total";"COMENTARIO",#N/A,FALSE,"Ficha CODICE";"CONSEJO",#N/A,FALSE,"Dist p0";"uno",#N/A,FALSE,"Dist total"}</definedName>
    <definedName name="WWWWW" localSheetId="3" hidden="1">{"ANAR",#N/A,FALSE,"Dist total";"MARGEN",#N/A,FALSE,"Dist total";"COMENTARIO",#N/A,FALSE,"Ficha CODICE";"CONSEJO",#N/A,FALSE,"Dist p0";"uno",#N/A,FALSE,"Dist total"}</definedName>
    <definedName name="WWWWW" localSheetId="1" hidden="1">{"ANAR",#N/A,FALSE,"Dist total";"MARGEN",#N/A,FALSE,"Dist total";"COMENTARIO",#N/A,FALSE,"Ficha CODICE";"CONSEJO",#N/A,FALSE,"Dist p0";"uno",#N/A,FALSE,"Dist total"}</definedName>
    <definedName name="WWWWW" localSheetId="0" hidden="1">{"ANAR",#N/A,FALSE,"Dist total";"MARGEN",#N/A,FALSE,"Dist total";"COMENTARIO",#N/A,FALSE,"Ficha CODICE";"CONSEJO",#N/A,FALSE,"Dist p0";"uno",#N/A,FALSE,"Dist total"}</definedName>
    <definedName name="WWWWW" hidden="1">{"ANAR",#N/A,FALSE,"Dist total";"MARGEN",#N/A,FALSE,"Dist total";"COMENTARIO",#N/A,FALSE,"Ficha CODICE";"CONSEJO",#N/A,FALSE,"Dist p0";"uno",#N/A,FALSE,"Dist total"}</definedName>
    <definedName name="WWWWWW" localSheetId="2" hidden="1">{"CONSEJO",#N/A,FALSE,"Dist p0";"CONSEJO",#N/A,FALSE,"Ficha CODICE"}</definedName>
    <definedName name="WWWWWW" localSheetId="4" hidden="1">{"CONSEJO",#N/A,FALSE,"Dist p0";"CONSEJO",#N/A,FALSE,"Ficha CODICE"}</definedName>
    <definedName name="WWWWWW" localSheetId="3" hidden="1">{"CONSEJO",#N/A,FALSE,"Dist p0";"CONSEJO",#N/A,FALSE,"Ficha CODICE"}</definedName>
    <definedName name="WWWWWW" localSheetId="1" hidden="1">{"CONSEJO",#N/A,FALSE,"Dist p0";"CONSEJO",#N/A,FALSE,"Ficha CODICE"}</definedName>
    <definedName name="WWWWWW" localSheetId="0" hidden="1">{"CONSEJO",#N/A,FALSE,"Dist p0";"CONSEJO",#N/A,FALSE,"Ficha CODICE"}</definedName>
    <definedName name="WWWWWW" hidden="1">{"CONSEJO",#N/A,FALSE,"Dist p0";"CONSEJO",#N/A,FALSE,"Ficha CODICE"}</definedName>
    <definedName name="WWWWWWW" localSheetId="2" hidden="1">{"uno",#N/A,FALSE,"Dist total";"COMENTARIO",#N/A,FALSE,"Ficha CODICE"}</definedName>
    <definedName name="WWWWWWW" localSheetId="4" hidden="1">{"uno",#N/A,FALSE,"Dist total";"COMENTARIO",#N/A,FALSE,"Ficha CODICE"}</definedName>
    <definedName name="WWWWWWW" localSheetId="3" hidden="1">{"uno",#N/A,FALSE,"Dist total";"COMENTARIO",#N/A,FALSE,"Ficha CODICE"}</definedName>
    <definedName name="WWWWWWW" localSheetId="1" hidden="1">{"uno",#N/A,FALSE,"Dist total";"COMENTARIO",#N/A,FALSE,"Ficha CODICE"}</definedName>
    <definedName name="WWWWWWW" localSheetId="0" hidden="1">{"uno",#N/A,FALSE,"Dist total";"COMENTARIO",#N/A,FALSE,"Ficha CODICE"}</definedName>
    <definedName name="WWWWWWW" hidden="1">{"uno",#N/A,FALSE,"Dist total";"COMENTARIO",#N/A,FALSE,"Ficha CODICE"}</definedName>
    <definedName name="WYNIK" localSheetId="2" hidden="1">{#N/A,#N/A,FALSE,"F-01";#N/A,#N/A,FALSE,"F-01";#N/A,#N/A,FALSE,"F-01"}</definedName>
    <definedName name="WYNIK" localSheetId="4" hidden="1">{#N/A,#N/A,FALSE,"F-01";#N/A,#N/A,FALSE,"F-01";#N/A,#N/A,FALSE,"F-01"}</definedName>
    <definedName name="WYNIK" localSheetId="3" hidden="1">{#N/A,#N/A,FALSE,"F-01";#N/A,#N/A,FALSE,"F-01";#N/A,#N/A,FALSE,"F-01"}</definedName>
    <definedName name="WYNIK" localSheetId="1" hidden="1">{#N/A,#N/A,FALSE,"F-01";#N/A,#N/A,FALSE,"F-01";#N/A,#N/A,FALSE,"F-01"}</definedName>
    <definedName name="WYNIK" localSheetId="0" hidden="1">{#N/A,#N/A,FALSE,"F-01";#N/A,#N/A,FALSE,"F-01";#N/A,#N/A,FALSE,"F-01"}</definedName>
    <definedName name="WYNIK" hidden="1">{#N/A,#N/A,FALSE,"F-01";#N/A,#N/A,FALSE,"F-01";#N/A,#N/A,FALSE,"F-01"}</definedName>
    <definedName name="x" hidden="1">"AS2DocumentBrowse"</definedName>
    <definedName name="xcxzc" localSheetId="2" hidden="1">{"NOPCAPEVA",#N/A,FALSE,"Nopat";"FCFCSTAR",#N/A,FALSE,"FCFVAL";"EVAVL",#N/A,FALSE,"EVAVAL";"LEASE",#N/A,FALSE,"OpLease"}</definedName>
    <definedName name="xcxzc" localSheetId="4" hidden="1">{"NOPCAPEVA",#N/A,FALSE,"Nopat";"FCFCSTAR",#N/A,FALSE,"FCFVAL";"EVAVL",#N/A,FALSE,"EVAVAL";"LEASE",#N/A,FALSE,"OpLease"}</definedName>
    <definedName name="xcxzc" localSheetId="3" hidden="1">{"NOPCAPEVA",#N/A,FALSE,"Nopat";"FCFCSTAR",#N/A,FALSE,"FCFVAL";"EVAVL",#N/A,FALSE,"EVAVAL";"LEASE",#N/A,FALSE,"OpLease"}</definedName>
    <definedName name="xcxzc" localSheetId="1" hidden="1">{"NOPCAPEVA",#N/A,FALSE,"Nopat";"FCFCSTAR",#N/A,FALSE,"FCFVAL";"EVAVL",#N/A,FALSE,"EVAVAL";"LEASE",#N/A,FALSE,"OpLease"}</definedName>
    <definedName name="xcxzc" localSheetId="0" hidden="1">{"NOPCAPEVA",#N/A,FALSE,"Nopat";"FCFCSTAR",#N/A,FALSE,"FCFVAL";"EVAVL",#N/A,FALSE,"EVAVAL";"LEASE",#N/A,FALSE,"OpLease"}</definedName>
    <definedName name="xcxzc" hidden="1">{"NOPCAPEVA",#N/A,FALSE,"Nopat";"FCFCSTAR",#N/A,FALSE,"FCFVAL";"EVAVL",#N/A,FALSE,"EVAVAL";"LEASE",#N/A,FALSE,"OpLease"}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2</definedName>
    <definedName name="XRefCopy1" localSheetId="2" hidden="1">#REF!</definedName>
    <definedName name="XRefCopy1" localSheetId="4" hidden="1">#REF!</definedName>
    <definedName name="XRefCopy1" localSheetId="3" hidden="1">#REF!</definedName>
    <definedName name="XRefCopy1" localSheetId="1" hidden="1">#REF!</definedName>
    <definedName name="XRefCopy1" localSheetId="0" hidden="1">#REF!</definedName>
    <definedName name="XRefCopy1" hidden="1">#REF!</definedName>
    <definedName name="XRefCopy10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localSheetId="2" hidden="1">#REF!</definedName>
    <definedName name="XRefCopy2" localSheetId="4" hidden="1">#REF!</definedName>
    <definedName name="XRefCopy2" localSheetId="3" hidden="1">#REF!</definedName>
    <definedName name="XRefCopy2" localSheetId="1" hidden="1">#REF!</definedName>
    <definedName name="XRefCopy2" localSheetId="0" hidden="1">#REF!</definedName>
    <definedName name="XRefCopy2" hidden="1">#REF!</definedName>
    <definedName name="XRefCopy20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7" hidden="1">#REF!</definedName>
    <definedName name="XRefCopy27Row" hidden="1">#REF!</definedName>
    <definedName name="XRefCopy28" hidden="1">#REF!</definedName>
    <definedName name="XRefCopy29" hidden="1">#REF!</definedName>
    <definedName name="XRefCopy29Row" hidden="1">#REF!</definedName>
    <definedName name="XRefCopy2Row" hidden="1">#REF!</definedName>
    <definedName name="XRefCopy30" hidden="1">#REF!</definedName>
    <definedName name="XRefCopy31" hidden="1">#REF!</definedName>
    <definedName name="XRefCopy32" hidden="1">#REF!</definedName>
    <definedName name="XRefCopy33" hidden="1">#REF!</definedName>
    <definedName name="XRefCopy34" hidden="1">#REF!</definedName>
    <definedName name="XRefCopy36" hidden="1">#REF!</definedName>
    <definedName name="XRefCopy58" hidden="1">#REF!</definedName>
    <definedName name="XRefCopy6" hidden="1">#REF!</definedName>
    <definedName name="XRefCopy62" hidden="1">#REF!</definedName>
    <definedName name="XRefCopy63" hidden="1">#REF!</definedName>
    <definedName name="XRefCopy68" hidden="1">#REF!</definedName>
    <definedName name="XRefCopy7" hidden="1">#REF!</definedName>
    <definedName name="XRefCopy70" hidden="1">#REF!</definedName>
    <definedName name="XRefCopy71" hidden="1">#REF!</definedName>
    <definedName name="XRefCopy72" hidden="1">#REF!</definedName>
    <definedName name="XRefCopy73" hidden="1">#REF!</definedName>
    <definedName name="XRefCopyRangeCount" hidden="1">5</definedName>
    <definedName name="XRefPaste1" localSheetId="2" hidden="1">#REF!</definedName>
    <definedName name="XRefPaste1" localSheetId="4" hidden="1">#REF!</definedName>
    <definedName name="XRefPaste1" localSheetId="3" hidden="1">#REF!</definedName>
    <definedName name="XRefPaste1" localSheetId="1" hidden="1">#REF!</definedName>
    <definedName name="XRefPaste1" localSheetId="0" hidden="1">#REF!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localSheetId="2" hidden="1">#REF!</definedName>
    <definedName name="XRefPaste11Row" localSheetId="4" hidden="1">#REF!</definedName>
    <definedName name="XRefPaste11Row" localSheetId="3" hidden="1">#REF!</definedName>
    <definedName name="XRefPaste11Row" localSheetId="1" hidden="1">#REF!</definedName>
    <definedName name="XRefPaste11Row" localSheetId="0" hidden="1">#REF!</definedName>
    <definedName name="XRefPaste11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Row" hidden="1">#REF!</definedName>
    <definedName name="XRefPaste21" hidden="1">#REF!</definedName>
    <definedName name="XRefPaste3" localSheetId="2" hidden="1">#REF!</definedName>
    <definedName name="XRefPaste3" localSheetId="4" hidden="1">#REF!</definedName>
    <definedName name="XRefPaste3" localSheetId="3" hidden="1">#REF!</definedName>
    <definedName name="XRefPaste3" localSheetId="1" hidden="1">#REF!</definedName>
    <definedName name="XRefPaste3" localSheetId="0" hidden="1">#REF!</definedName>
    <definedName name="XRefPaste3" hidden="1">#REF!</definedName>
    <definedName name="XRefPaste3Row" hidden="1">#REF!</definedName>
    <definedName name="XRefPaste6" localSheetId="2" hidden="1">#REF!</definedName>
    <definedName name="XRefPaste6" localSheetId="4" hidden="1">#REF!</definedName>
    <definedName name="XRefPaste6" localSheetId="3" hidden="1">#REF!</definedName>
    <definedName name="XRefPaste6" localSheetId="1" hidden="1">#REF!</definedName>
    <definedName name="XRefPaste6" localSheetId="0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2</definedName>
    <definedName name="xx" localSheetId="2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xx" localSheetId="4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xx" localSheetId="3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xx" localSheetId="1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xx" localSheetId="0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xx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xxxxx" localSheetId="2" hidden="1">{#N/A,#N/A,FALSE,"Calc";#N/A,#N/A,FALSE,"Sensitivity";#N/A,#N/A,FALSE,"LT Earn.Dil.";#N/A,#N/A,FALSE,"Dil. AVP"}</definedName>
    <definedName name="xxxxx" localSheetId="4" hidden="1">{#N/A,#N/A,FALSE,"Calc";#N/A,#N/A,FALSE,"Sensitivity";#N/A,#N/A,FALSE,"LT Earn.Dil.";#N/A,#N/A,FALSE,"Dil. AVP"}</definedName>
    <definedName name="xxxxx" localSheetId="3" hidden="1">{#N/A,#N/A,FALSE,"Calc";#N/A,#N/A,FALSE,"Sensitivity";#N/A,#N/A,FALSE,"LT Earn.Dil.";#N/A,#N/A,FALSE,"Dil. AVP"}</definedName>
    <definedName name="xxxxx" localSheetId="1" hidden="1">{#N/A,#N/A,FALSE,"Calc";#N/A,#N/A,FALSE,"Sensitivity";#N/A,#N/A,FALSE,"LT Earn.Dil.";#N/A,#N/A,FALSE,"Dil. AVP"}</definedName>
    <definedName name="xxxxx" localSheetId="0" hidden="1">{#N/A,#N/A,FALSE,"Calc";#N/A,#N/A,FALSE,"Sensitivity";#N/A,#N/A,FALSE,"LT Earn.Dil.";#N/A,#N/A,FALSE,"Dil. AVP"}</definedName>
    <definedName name="xxxxx" hidden="1">{#N/A,#N/A,FALSE,"Calc";#N/A,#N/A,FALSE,"Sensitivity";#N/A,#N/A,FALSE,"LT Earn.Dil.";#N/A,#N/A,FALSE,"Dil. AVP"}</definedName>
    <definedName name="xxxxxxxxxxxxxxxxxxxxxxxxxx" localSheetId="2" hidden="1">{"uno",#N/A,FALSE,"Dist total";"COMENTARIO",#N/A,FALSE,"Ficha CODICE"}</definedName>
    <definedName name="xxxxxxxxxxxxxxxxxxxxxxxxxx" localSheetId="4" hidden="1">{"uno",#N/A,FALSE,"Dist total";"COMENTARIO",#N/A,FALSE,"Ficha CODICE"}</definedName>
    <definedName name="xxxxxxxxxxxxxxxxxxxxxxxxxx" localSheetId="3" hidden="1">{"uno",#N/A,FALSE,"Dist total";"COMENTARIO",#N/A,FALSE,"Ficha CODICE"}</definedName>
    <definedName name="xxxxxxxxxxxxxxxxxxxxxxxxxx" localSheetId="1" hidden="1">{"uno",#N/A,FALSE,"Dist total";"COMENTARIO",#N/A,FALSE,"Ficha CODICE"}</definedName>
    <definedName name="xxxxxxxxxxxxxxxxxxxxxxxxxx" localSheetId="0" hidden="1">{"uno",#N/A,FALSE,"Dist total";"COMENTARIO",#N/A,FALSE,"Ficha CODICE"}</definedName>
    <definedName name="xxxxxxxxxxxxxxxxxxxxxxxxxx" hidden="1">{"uno",#N/A,FALSE,"Dist total";"COMENTARIO",#N/A,FALSE,"Ficha CODICE"}</definedName>
    <definedName name="y" localSheetId="2" hidden="1">{"CONSEJO",#N/A,FALSE,"Dist p0";"CONSEJO",#N/A,FALSE,"Ficha CODICE"}</definedName>
    <definedName name="y" localSheetId="4" hidden="1">{"CONSEJO",#N/A,FALSE,"Dist p0";"CONSEJO",#N/A,FALSE,"Ficha CODICE"}</definedName>
    <definedName name="y" localSheetId="3" hidden="1">{"CONSEJO",#N/A,FALSE,"Dist p0";"CONSEJO",#N/A,FALSE,"Ficha CODICE"}</definedName>
    <definedName name="y" localSheetId="1" hidden="1">{"CONSEJO",#N/A,FALSE,"Dist p0";"CONSEJO",#N/A,FALSE,"Ficha CODICE"}</definedName>
    <definedName name="y" localSheetId="0" hidden="1">{"CONSEJO",#N/A,FALSE,"Dist p0";"CONSEJO",#N/A,FALSE,"Ficha CODICE"}</definedName>
    <definedName name="y" hidden="1">{"CONSEJO",#N/A,FALSE,"Dist p0";"CONSEJO",#N/A,FALSE,"Ficha CODICE"}</definedName>
    <definedName name="Yearact">#REF!</definedName>
    <definedName name="YEARHIGH" hidden="1">"YEARHIGH"</definedName>
    <definedName name="YEARLOW" hidden="1">"YEARLOW"</definedName>
    <definedName name="yhi" localSheetId="2" hidden="1">{"NOPCAPEVA",#N/A,FALSE,"Nopat";"FCFCSTAR",#N/A,FALSE,"FCFVAL";"EVAVL",#N/A,FALSE,"EVAVAL";"LEASE",#N/A,FALSE,"OpLease"}</definedName>
    <definedName name="yhi" localSheetId="4" hidden="1">{"NOPCAPEVA",#N/A,FALSE,"Nopat";"FCFCSTAR",#N/A,FALSE,"FCFVAL";"EVAVL",#N/A,FALSE,"EVAVAL";"LEASE",#N/A,FALSE,"OpLease"}</definedName>
    <definedName name="yhi" localSheetId="3" hidden="1">{"NOPCAPEVA",#N/A,FALSE,"Nopat";"FCFCSTAR",#N/A,FALSE,"FCFVAL";"EVAVL",#N/A,FALSE,"EVAVAL";"LEASE",#N/A,FALSE,"OpLease"}</definedName>
    <definedName name="yhi" localSheetId="1" hidden="1">{"NOPCAPEVA",#N/A,FALSE,"Nopat";"FCFCSTAR",#N/A,FALSE,"FCFVAL";"EVAVL",#N/A,FALSE,"EVAVAL";"LEASE",#N/A,FALSE,"OpLease"}</definedName>
    <definedName name="yhi" localSheetId="0" hidden="1">{"NOPCAPEVA",#N/A,FALSE,"Nopat";"FCFCSTAR",#N/A,FALSE,"FCFVAL";"EVAVL",#N/A,FALSE,"EVAVAL";"LEASE",#N/A,FALSE,"OpLease"}</definedName>
    <definedName name="yhi" hidden="1">{"NOPCAPEVA",#N/A,FALSE,"Nopat";"FCFCSTAR",#N/A,FALSE,"FCFVAL";"EVAVL",#N/A,FALSE,"EVAVAL";"LEASE",#N/A,FALSE,"OpLease"}</definedName>
    <definedName name="yre" localSheetId="2" hidden="1">{"NOPCAPEVA",#N/A,FALSE,"Nopat";"FCFCSTAR",#N/A,FALSE,"FCFVAL";"EVAVL",#N/A,FALSE,"EVAVAL";"LEASE",#N/A,FALSE,"OpLease"}</definedName>
    <definedName name="yre" localSheetId="4" hidden="1">{"NOPCAPEVA",#N/A,FALSE,"Nopat";"FCFCSTAR",#N/A,FALSE,"FCFVAL";"EVAVL",#N/A,FALSE,"EVAVAL";"LEASE",#N/A,FALSE,"OpLease"}</definedName>
    <definedName name="yre" localSheetId="3" hidden="1">{"NOPCAPEVA",#N/A,FALSE,"Nopat";"FCFCSTAR",#N/A,FALSE,"FCFVAL";"EVAVL",#N/A,FALSE,"EVAVAL";"LEASE",#N/A,FALSE,"OpLease"}</definedName>
    <definedName name="yre" localSheetId="1" hidden="1">{"NOPCAPEVA",#N/A,FALSE,"Nopat";"FCFCSTAR",#N/A,FALSE,"FCFVAL";"EVAVL",#N/A,FALSE,"EVAVAL";"LEASE",#N/A,FALSE,"OpLease"}</definedName>
    <definedName name="yre" localSheetId="0" hidden="1">{"NOPCAPEVA",#N/A,FALSE,"Nopat";"FCFCSTAR",#N/A,FALSE,"FCFVAL";"EVAVL",#N/A,FALSE,"EVAVAL";"LEASE",#N/A,FALSE,"OpLease"}</definedName>
    <definedName name="yre" hidden="1">{"NOPCAPEVA",#N/A,FALSE,"Nopat";"FCFCSTAR",#N/A,FALSE,"FCFVAL";"EVAVL",#N/A,FALSE,"EVAVAL";"LEASE",#N/A,FALSE,"OpLease"}</definedName>
    <definedName name="yrty" localSheetId="2" hidden="1">{"NOPCAPEVA",#N/A,FALSE,"Nopat";"FCFCSTAR",#N/A,FALSE,"FCFVAL";"EVAVL",#N/A,FALSE,"EVAVAL";"LEASE",#N/A,FALSE,"OpLease"}</definedName>
    <definedName name="yrty" localSheetId="4" hidden="1">{"NOPCAPEVA",#N/A,FALSE,"Nopat";"FCFCSTAR",#N/A,FALSE,"FCFVAL";"EVAVL",#N/A,FALSE,"EVAVAL";"LEASE",#N/A,FALSE,"OpLease"}</definedName>
    <definedName name="yrty" localSheetId="3" hidden="1">{"NOPCAPEVA",#N/A,FALSE,"Nopat";"FCFCSTAR",#N/A,FALSE,"FCFVAL";"EVAVL",#N/A,FALSE,"EVAVAL";"LEASE",#N/A,FALSE,"OpLease"}</definedName>
    <definedName name="yrty" localSheetId="1" hidden="1">{"NOPCAPEVA",#N/A,FALSE,"Nopat";"FCFCSTAR",#N/A,FALSE,"FCFVAL";"EVAVL",#N/A,FALSE,"EVAVAL";"LEASE",#N/A,FALSE,"OpLease"}</definedName>
    <definedName name="yrty" localSheetId="0" hidden="1">{"NOPCAPEVA",#N/A,FALSE,"Nopat";"FCFCSTAR",#N/A,FALSE,"FCFVAL";"EVAVL",#N/A,FALSE,"EVAVAL";"LEASE",#N/A,FALSE,"OpLease"}</definedName>
    <definedName name="yrty" hidden="1">{"NOPCAPEVA",#N/A,FALSE,"Nopat";"FCFCSTAR",#N/A,FALSE,"FCFVAL";"EVAVL",#N/A,FALSE,"EVAVAL";"LEASE",#N/A,FALSE,"OpLease"}</definedName>
    <definedName name="yt8jih" localSheetId="2" hidden="1">{"uno",#N/A,FALSE,"Dist total";"COMENTARIO",#N/A,FALSE,"Ficha CODICE"}</definedName>
    <definedName name="yt8jih" localSheetId="4" hidden="1">{"uno",#N/A,FALSE,"Dist total";"COMENTARIO",#N/A,FALSE,"Ficha CODICE"}</definedName>
    <definedName name="yt8jih" localSheetId="3" hidden="1">{"uno",#N/A,FALSE,"Dist total";"COMENTARIO",#N/A,FALSE,"Ficha CODICE"}</definedName>
    <definedName name="yt8jih" localSheetId="1" hidden="1">{"uno",#N/A,FALSE,"Dist total";"COMENTARIO",#N/A,FALSE,"Ficha CODICE"}</definedName>
    <definedName name="yt8jih" localSheetId="0" hidden="1">{"uno",#N/A,FALSE,"Dist total";"COMENTARIO",#N/A,FALSE,"Ficha CODICE"}</definedName>
    <definedName name="yt8jih" hidden="1">{"uno",#N/A,FALSE,"Dist total";"COMENTARIO",#N/A,FALSE,"Ficha CODICE"}</definedName>
    <definedName name="ytr" localSheetId="2" hidden="1">{"AnnInc",#N/A,TRUE,"Inc";"QtrInc1",#N/A,TRUE,"Inc";"Balance",#N/A,TRUE,"Bal";"Cflow",#N/A,TRUE,"Cash"}</definedName>
    <definedName name="ytr" localSheetId="4" hidden="1">{"AnnInc",#N/A,TRUE,"Inc";"QtrInc1",#N/A,TRUE,"Inc";"Balance",#N/A,TRUE,"Bal";"Cflow",#N/A,TRUE,"Cash"}</definedName>
    <definedName name="ytr" localSheetId="3" hidden="1">{"AnnInc",#N/A,TRUE,"Inc";"QtrInc1",#N/A,TRUE,"Inc";"Balance",#N/A,TRUE,"Bal";"Cflow",#N/A,TRUE,"Cash"}</definedName>
    <definedName name="ytr" localSheetId="1" hidden="1">{"AnnInc",#N/A,TRUE,"Inc";"QtrInc1",#N/A,TRUE,"Inc";"Balance",#N/A,TRUE,"Bal";"Cflow",#N/A,TRUE,"Cash"}</definedName>
    <definedName name="ytr" localSheetId="0" hidden="1">{"AnnInc",#N/A,TRUE,"Inc";"QtrInc1",#N/A,TRUE,"Inc";"Balance",#N/A,TRUE,"Bal";"Cflow",#N/A,TRUE,"Cash"}</definedName>
    <definedName name="ytr" hidden="1">{"AnnInc",#N/A,TRUE,"Inc";"QtrInc1",#N/A,TRUE,"Inc";"Balance",#N/A,TRUE,"Bal";"Cflow",#N/A,TRUE,"Cash"}</definedName>
    <definedName name="yuiy" hidden="1">#REF!</definedName>
    <definedName name="yy" localSheetId="2" hidden="1">{"consolidated",#N/A,FALSE,"Sheet1";"cms",#N/A,FALSE,"Sheet1";"fse",#N/A,FALSE,"Sheet1"}</definedName>
    <definedName name="yy" localSheetId="4" hidden="1">{"consolidated",#N/A,FALSE,"Sheet1";"cms",#N/A,FALSE,"Sheet1";"fse",#N/A,FALSE,"Sheet1"}</definedName>
    <definedName name="yy" localSheetId="3" hidden="1">{"consolidated",#N/A,FALSE,"Sheet1";"cms",#N/A,FALSE,"Sheet1";"fse",#N/A,FALSE,"Sheet1"}</definedName>
    <definedName name="yy" localSheetId="1" hidden="1">{"consolidated",#N/A,FALSE,"Sheet1";"cms",#N/A,FALSE,"Sheet1";"fse",#N/A,FALSE,"Sheet1"}</definedName>
    <definedName name="yy" localSheetId="0" hidden="1">{"consolidated",#N/A,FALSE,"Sheet1";"cms",#N/A,FALSE,"Sheet1";"fse",#N/A,FALSE,"Sheet1"}</definedName>
    <definedName name="yy" hidden="1">{"consolidated",#N/A,FALSE,"Sheet1";"cms",#N/A,FALSE,"Sheet1";"fse",#N/A,FALSE,"Sheet1"}</definedName>
    <definedName name="yyyyyyyy" hidden="1">#REF!</definedName>
    <definedName name="yyyyyyyyyy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yyyyyyyyyy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yyyyyyyyyy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yyyyyyyyyy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yyyyyyyyyy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yyyyyyyyyy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yyyyyyyyyyyyyyyyyyy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yyyyyyyyyyyyyyyyyyy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yyyyyyyyyyyyyyyyyyy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yyyyyyyyyyyyyyyyyyy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yyyyyyyyyyyyyyyyyyy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yyyyyyyyyyyyyyyyyyy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zaq" localSheetId="2" hidden="1">{#N/A,#N/A,FALSE,"Calc";#N/A,#N/A,FALSE,"Sensitivity";#N/A,#N/A,FALSE,"LT Earn.Dil.";#N/A,#N/A,FALSE,"Dil. AVP"}</definedName>
    <definedName name="zaq" localSheetId="4" hidden="1">{#N/A,#N/A,FALSE,"Calc";#N/A,#N/A,FALSE,"Sensitivity";#N/A,#N/A,FALSE,"LT Earn.Dil.";#N/A,#N/A,FALSE,"Dil. AVP"}</definedName>
    <definedName name="zaq" localSheetId="3" hidden="1">{#N/A,#N/A,FALSE,"Calc";#N/A,#N/A,FALSE,"Sensitivity";#N/A,#N/A,FALSE,"LT Earn.Dil.";#N/A,#N/A,FALSE,"Dil. AVP"}</definedName>
    <definedName name="zaq" localSheetId="1" hidden="1">{#N/A,#N/A,FALSE,"Calc";#N/A,#N/A,FALSE,"Sensitivity";#N/A,#N/A,FALSE,"LT Earn.Dil.";#N/A,#N/A,FALSE,"Dil. AVP"}</definedName>
    <definedName name="zaq" localSheetId="0" hidden="1">{#N/A,#N/A,FALSE,"Calc";#N/A,#N/A,FALSE,"Sensitivity";#N/A,#N/A,FALSE,"LT Earn.Dil.";#N/A,#N/A,FALSE,"Dil. AVP"}</definedName>
    <definedName name="zaq" hidden="1">{#N/A,#N/A,FALSE,"Calc";#N/A,#N/A,FALSE,"Sensitivity";#N/A,#N/A,FALSE,"LT Earn.Dil.";#N/A,#N/A,FALSE,"Dil. AVP"}</definedName>
    <definedName name="zer" localSheetId="2" hidden="1">{#N/A,#N/A,FALSE,"Calc";#N/A,#N/A,FALSE,"Sensitivity";#N/A,#N/A,FALSE,"LT Earn.Dil.";#N/A,#N/A,FALSE,"Dil. AVP"}</definedName>
    <definedName name="zer" localSheetId="4" hidden="1">{#N/A,#N/A,FALSE,"Calc";#N/A,#N/A,FALSE,"Sensitivity";#N/A,#N/A,FALSE,"LT Earn.Dil.";#N/A,#N/A,FALSE,"Dil. AVP"}</definedName>
    <definedName name="zer" localSheetId="3" hidden="1">{#N/A,#N/A,FALSE,"Calc";#N/A,#N/A,FALSE,"Sensitivity";#N/A,#N/A,FALSE,"LT Earn.Dil.";#N/A,#N/A,FALSE,"Dil. AVP"}</definedName>
    <definedName name="zer" localSheetId="1" hidden="1">{#N/A,#N/A,FALSE,"Calc";#N/A,#N/A,FALSE,"Sensitivity";#N/A,#N/A,FALSE,"LT Earn.Dil.";#N/A,#N/A,FALSE,"Dil. AVP"}</definedName>
    <definedName name="zer" localSheetId="0" hidden="1">{#N/A,#N/A,FALSE,"Calc";#N/A,#N/A,FALSE,"Sensitivity";#N/A,#N/A,FALSE,"LT Earn.Dil.";#N/A,#N/A,FALSE,"Dil. AVP"}</definedName>
    <definedName name="zer" hidden="1">{#N/A,#N/A,FALSE,"Calc";#N/A,#N/A,FALSE,"Sensitivity";#N/A,#N/A,FALSE,"LT Earn.Dil.";#N/A,#N/A,FALSE,"Dil. AVP"}</definedName>
    <definedName name="ZESTAW" localSheetId="2" hidden="1">{#N/A,#N/A,FALSE,"F-01";#N/A,#N/A,FALSE,"F-01";#N/A,#N/A,FALSE,"F-01"}</definedName>
    <definedName name="ZESTAW" localSheetId="4" hidden="1">{#N/A,#N/A,FALSE,"F-01";#N/A,#N/A,FALSE,"F-01";#N/A,#N/A,FALSE,"F-01"}</definedName>
    <definedName name="ZESTAW" localSheetId="3" hidden="1">{#N/A,#N/A,FALSE,"F-01";#N/A,#N/A,FALSE,"F-01";#N/A,#N/A,FALSE,"F-01"}</definedName>
    <definedName name="ZESTAW" localSheetId="1" hidden="1">{#N/A,#N/A,FALSE,"F-01";#N/A,#N/A,FALSE,"F-01";#N/A,#N/A,FALSE,"F-01"}</definedName>
    <definedName name="ZESTAW" localSheetId="0" hidden="1">{#N/A,#N/A,FALSE,"F-01";#N/A,#N/A,FALSE,"F-01";#N/A,#N/A,FALSE,"F-01"}</definedName>
    <definedName name="ZESTAW" hidden="1">{#N/A,#N/A,FALSE,"F-01";#N/A,#N/A,FALSE,"F-01";#N/A,#N/A,FALSE,"F-01"}</definedName>
    <definedName name="zxcv" localSheetId="2" hidden="1">{"NOPCAPEVA",#N/A,FALSE,"Nopat";"FCFCSTAR",#N/A,FALSE,"FCFVAL";"EVAVL",#N/A,FALSE,"EVAVAL";"LEASE",#N/A,FALSE,"OpLease"}</definedName>
    <definedName name="zxcv" localSheetId="4" hidden="1">{"NOPCAPEVA",#N/A,FALSE,"Nopat";"FCFCSTAR",#N/A,FALSE,"FCFVAL";"EVAVL",#N/A,FALSE,"EVAVAL";"LEASE",#N/A,FALSE,"OpLease"}</definedName>
    <definedName name="zxcv" localSheetId="3" hidden="1">{"NOPCAPEVA",#N/A,FALSE,"Nopat";"FCFCSTAR",#N/A,FALSE,"FCFVAL";"EVAVL",#N/A,FALSE,"EVAVAL";"LEASE",#N/A,FALSE,"OpLease"}</definedName>
    <definedName name="zxcv" localSheetId="1" hidden="1">{"NOPCAPEVA",#N/A,FALSE,"Nopat";"FCFCSTAR",#N/A,FALSE,"FCFVAL";"EVAVL",#N/A,FALSE,"EVAVAL";"LEASE",#N/A,FALSE,"OpLease"}</definedName>
    <definedName name="zxcv" localSheetId="0" hidden="1">{"NOPCAPEVA",#N/A,FALSE,"Nopat";"FCFCSTAR",#N/A,FALSE,"FCFVAL";"EVAVL",#N/A,FALSE,"EVAVAL";"LEASE",#N/A,FALSE,"OpLease"}</definedName>
    <definedName name="zxcv" hidden="1">{"NOPCAPEVA",#N/A,FALSE,"Nopat";"FCFCSTAR",#N/A,FALSE,"FCFVAL";"EVAVL",#N/A,FALSE,"EVAVAL";"LEASE",#N/A,FALSE,"OpLease"}</definedName>
    <definedName name="zz" localSheetId="2" hidden="1">{"'CE PRC2 98'!$A$1:$P$42"}</definedName>
    <definedName name="zz" localSheetId="4" hidden="1">{"'CE PRC2 98'!$A$1:$P$42"}</definedName>
    <definedName name="zz" localSheetId="3" hidden="1">{"'CE PRC2 98'!$A$1:$P$42"}</definedName>
    <definedName name="zz" localSheetId="1" hidden="1">{"'CE PRC2 98'!$A$1:$P$42"}</definedName>
    <definedName name="zz" localSheetId="0" hidden="1">{"'CE PRC2 98'!$A$1:$P$42"}</definedName>
    <definedName name="zz" hidden="1">{"'CE PRC2 98'!$A$1:$P$42"}</definedName>
    <definedName name="ZZZ" localSheetId="2" hidden="1">{"ANAR",#N/A,FALSE,"Dist total";"MARGEN",#N/A,FALSE,"Dist total";"COMENTARIO",#N/A,FALSE,"Ficha CODICE";"CONSEJO",#N/A,FALSE,"Dist p0";"uno",#N/A,FALSE,"Dist total"}</definedName>
    <definedName name="ZZZ" localSheetId="4" hidden="1">{"ANAR",#N/A,FALSE,"Dist total";"MARGEN",#N/A,FALSE,"Dist total";"COMENTARIO",#N/A,FALSE,"Ficha CODICE";"CONSEJO",#N/A,FALSE,"Dist p0";"uno",#N/A,FALSE,"Dist total"}</definedName>
    <definedName name="ZZZ" localSheetId="3" hidden="1">{"ANAR",#N/A,FALSE,"Dist total";"MARGEN",#N/A,FALSE,"Dist total";"COMENTARIO",#N/A,FALSE,"Ficha CODICE";"CONSEJO",#N/A,FALSE,"Dist p0";"uno",#N/A,FALSE,"Dist total"}</definedName>
    <definedName name="ZZZ" localSheetId="1" hidden="1">{"ANAR",#N/A,FALSE,"Dist total";"MARGEN",#N/A,FALSE,"Dist total";"COMENTARIO",#N/A,FALSE,"Ficha CODICE";"CONSEJO",#N/A,FALSE,"Dist p0";"uno",#N/A,FALSE,"Dist total"}</definedName>
    <definedName name="ZZZ" localSheetId="0" hidden="1">{"ANAR",#N/A,FALSE,"Dist total";"MARGEN",#N/A,FALSE,"Dist total";"COMENTARIO",#N/A,FALSE,"Ficha CODICE";"CONSEJO",#N/A,FALSE,"Dist p0";"uno",#N/A,FALSE,"Dist total"}</definedName>
    <definedName name="ZZZ" hidden="1">{"ANAR",#N/A,FALSE,"Dist total";"MARGEN",#N/A,FALSE,"Dist total";"COMENTARIO",#N/A,FALSE,"Ficha CODICE";"CONSEJO",#N/A,FALSE,"Dist p0";"uno",#N/A,FALSE,"Dist total"}</definedName>
    <definedName name="ZZZZZ" localSheetId="2" hidden="1">{"CONSEJO",#N/A,FALSE,"Dist p0";"CONSEJO",#N/A,FALSE,"Ficha CODICE"}</definedName>
    <definedName name="ZZZZZ" localSheetId="4" hidden="1">{"CONSEJO",#N/A,FALSE,"Dist p0";"CONSEJO",#N/A,FALSE,"Ficha CODICE"}</definedName>
    <definedName name="ZZZZZ" localSheetId="3" hidden="1">{"CONSEJO",#N/A,FALSE,"Dist p0";"CONSEJO",#N/A,FALSE,"Ficha CODICE"}</definedName>
    <definedName name="ZZZZZ" localSheetId="1" hidden="1">{"CONSEJO",#N/A,FALSE,"Dist p0";"CONSEJO",#N/A,FALSE,"Ficha CODICE"}</definedName>
    <definedName name="ZZZZZ" localSheetId="0" hidden="1">{"CONSEJO",#N/A,FALSE,"Dist p0";"CONSEJO",#N/A,FALSE,"Ficha CODICE"}</definedName>
    <definedName name="ZZZZZ" hidden="1">{"CONSEJO",#N/A,FALSE,"Dist p0";"CONSEJO",#N/A,FALSE,"Ficha CODICE"}</definedName>
    <definedName name="ZZZZZZ" localSheetId="2" hidden="1">{"uno",#N/A,FALSE,"Dist total";"COMENTARIO",#N/A,FALSE,"Ficha CODICE"}</definedName>
    <definedName name="ZZZZZZ" localSheetId="4" hidden="1">{"uno",#N/A,FALSE,"Dist total";"COMENTARIO",#N/A,FALSE,"Ficha CODICE"}</definedName>
    <definedName name="ZZZZZZ" localSheetId="3" hidden="1">{"uno",#N/A,FALSE,"Dist total";"COMENTARIO",#N/A,FALSE,"Ficha CODICE"}</definedName>
    <definedName name="ZZZZZZ" localSheetId="1" hidden="1">{"uno",#N/A,FALSE,"Dist total";"COMENTARIO",#N/A,FALSE,"Ficha CODICE"}</definedName>
    <definedName name="ZZZZZZ" localSheetId="0" hidden="1">{"uno",#N/A,FALSE,"Dist total";"COMENTARIO",#N/A,FALSE,"Ficha CODICE"}</definedName>
    <definedName name="ZZZZZZ" hidden="1">{"uno",#N/A,FALSE,"Dist total";"COMENTARIO",#N/A,FALSE,"Ficha CODICE"}</definedName>
    <definedName name="zzzzzzzzzzzzzzzzzzzzzzzzzz" localSheetId="2" hidden="1">{"ANAR",#N/A,FALSE,"Dist total";"MARGEN",#N/A,FALSE,"Dist total";"COMENTARIO",#N/A,FALSE,"Ficha CODICE";"CONSEJO",#N/A,FALSE,"Dist p0";"uno",#N/A,FALSE,"Dist total"}</definedName>
    <definedName name="zzzzzzzzzzzzzzzzzzzzzzzzzz" localSheetId="4" hidden="1">{"ANAR",#N/A,FALSE,"Dist total";"MARGEN",#N/A,FALSE,"Dist total";"COMENTARIO",#N/A,FALSE,"Ficha CODICE";"CONSEJO",#N/A,FALSE,"Dist p0";"uno",#N/A,FALSE,"Dist total"}</definedName>
    <definedName name="zzzzzzzzzzzzzzzzzzzzzzzzzz" localSheetId="3" hidden="1">{"ANAR",#N/A,FALSE,"Dist total";"MARGEN",#N/A,FALSE,"Dist total";"COMENTARIO",#N/A,FALSE,"Ficha CODICE";"CONSEJO",#N/A,FALSE,"Dist p0";"uno",#N/A,FALSE,"Dist total"}</definedName>
    <definedName name="zzzzzzzzzzzzzzzzzzzzzzzzzz" localSheetId="1" hidden="1">{"ANAR",#N/A,FALSE,"Dist total";"MARGEN",#N/A,FALSE,"Dist total";"COMENTARIO",#N/A,FALSE,"Ficha CODICE";"CONSEJO",#N/A,FALSE,"Dist p0";"uno",#N/A,FALSE,"Dist total"}</definedName>
    <definedName name="zzzzzzzzzzzzzzzzzzzzzzzzzz" localSheetId="0" hidden="1">{"ANAR",#N/A,FALSE,"Dist total";"MARGEN",#N/A,FALSE,"Dist total";"COMENTARIO",#N/A,FALSE,"Ficha CODICE";"CONSEJO",#N/A,FALSE,"Dist p0";"uno",#N/A,FALSE,"Dist total"}</definedName>
    <definedName name="zzzzzzzzzzzzzzzzzzzzzzzzzz" hidden="1">{"ANAR",#N/A,FALSE,"Dist total";"MARGEN",#N/A,FALSE,"Dist total";"COMENTARIO",#N/A,FALSE,"Ficha CODICE";"CONSEJO",#N/A,FALSE,"Dist p0";"uno",#N/A,FALSE,"Dist total"}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9" i="10" l="1"/>
  <c r="BI82" i="18" l="1"/>
  <c r="BG82" i="18"/>
  <c r="BE82" i="18"/>
  <c r="BD82" i="18"/>
  <c r="BE78" i="18"/>
  <c r="BD78" i="18"/>
  <c r="BE64" i="18"/>
  <c r="BD64" i="18"/>
  <c r="BE34" i="18"/>
  <c r="BD34" i="18"/>
  <c r="BE13" i="18"/>
  <c r="BD13" i="18"/>
  <c r="Z84" i="17"/>
  <c r="AF84" i="17"/>
  <c r="AG84" i="17"/>
  <c r="AH84" i="17"/>
  <c r="AE84" i="17"/>
  <c r="AB84" i="17"/>
  <c r="AC84" i="17"/>
  <c r="AA84" i="17"/>
  <c r="V84" i="17"/>
  <c r="W84" i="17"/>
  <c r="X84" i="17"/>
  <c r="U84" i="17"/>
  <c r="Q84" i="17"/>
  <c r="R84" i="17"/>
  <c r="S84" i="17"/>
  <c r="P84" i="17"/>
  <c r="Z82" i="17"/>
  <c r="BF13" i="18" l="1"/>
  <c r="BF78" i="18"/>
  <c r="BE44" i="18"/>
  <c r="BE80" i="18" s="1"/>
  <c r="BE84" i="18" s="1"/>
  <c r="BF82" i="18" s="1"/>
  <c r="BG64" i="18"/>
  <c r="BG13" i="18"/>
  <c r="BG34" i="18"/>
  <c r="BF64" i="18"/>
  <c r="BF34" i="18"/>
  <c r="BF44" i="18" s="1"/>
  <c r="BG78" i="18"/>
  <c r="BI34" i="18"/>
  <c r="BD44" i="18"/>
  <c r="BD80" i="18" s="1"/>
  <c r="BI64" i="18"/>
  <c r="BI78" i="18"/>
  <c r="BG44" i="18" l="1"/>
  <c r="BG80" i="18" s="1"/>
  <c r="BF80" i="18"/>
  <c r="AE82" i="17"/>
  <c r="AG82" i="17" s="1"/>
  <c r="AB82" i="17"/>
  <c r="U82" i="17"/>
  <c r="W82" i="17" s="1"/>
  <c r="AR82" i="17"/>
  <c r="S82" i="17"/>
  <c r="R82" i="17"/>
  <c r="Q82" i="17"/>
  <c r="P82" i="17"/>
  <c r="AR78" i="17"/>
  <c r="AR80" i="17" s="1"/>
  <c r="AQ78" i="17"/>
  <c r="AQ80" i="17" s="1"/>
  <c r="AP78" i="17"/>
  <c r="AP80" i="17" s="1"/>
  <c r="AO78" i="17"/>
  <c r="AM78" i="17"/>
  <c r="AL78" i="17"/>
  <c r="AK78" i="17"/>
  <c r="AH78" i="17"/>
  <c r="AG78" i="17"/>
  <c r="AC78" i="17"/>
  <c r="AB78" i="17"/>
  <c r="AA78" i="17"/>
  <c r="Z78" i="17"/>
  <c r="X78" i="17"/>
  <c r="W78" i="17"/>
  <c r="W80" i="17" s="1"/>
  <c r="V78" i="17"/>
  <c r="V80" i="17" s="1"/>
  <c r="U78" i="17"/>
  <c r="S78" i="17"/>
  <c r="R78" i="17"/>
  <c r="Q78" i="17"/>
  <c r="P78" i="17"/>
  <c r="N78" i="17"/>
  <c r="M78" i="17"/>
  <c r="H78" i="17"/>
  <c r="AM75" i="17"/>
  <c r="AL75" i="17"/>
  <c r="AF70" i="17"/>
  <c r="AF78" i="17" s="1"/>
  <c r="AF80" i="17" s="1"/>
  <c r="AE70" i="17"/>
  <c r="AE78" i="17" s="1"/>
  <c r="AE80" i="17" s="1"/>
  <c r="AM68" i="17"/>
  <c r="AL68" i="17"/>
  <c r="AK68" i="17"/>
  <c r="AR64" i="17"/>
  <c r="AQ64" i="17"/>
  <c r="AO64" i="17"/>
  <c r="AM64" i="17"/>
  <c r="AL64" i="17"/>
  <c r="AK64" i="17"/>
  <c r="AH64" i="17"/>
  <c r="AH80" i="17" s="1"/>
  <c r="AG64" i="17"/>
  <c r="AF64" i="17"/>
  <c r="AE64" i="17"/>
  <c r="AC64" i="17"/>
  <c r="AB64" i="17"/>
  <c r="X64" i="17"/>
  <c r="W64" i="17"/>
  <c r="V64" i="17"/>
  <c r="U64" i="17"/>
  <c r="S64" i="17"/>
  <c r="R64" i="17"/>
  <c r="Q64" i="17"/>
  <c r="P64" i="17"/>
  <c r="N64" i="17"/>
  <c r="M64" i="17"/>
  <c r="H64" i="17"/>
  <c r="Z56" i="17"/>
  <c r="Z64" i="17" s="1"/>
  <c r="Z80" i="17" s="1"/>
  <c r="AP51" i="17"/>
  <c r="AP64" i="17" s="1"/>
  <c r="AA51" i="17"/>
  <c r="AA64" i="17" s="1"/>
  <c r="AP44" i="17"/>
  <c r="X44" i="17"/>
  <c r="X80" i="17" s="1"/>
  <c r="W44" i="17"/>
  <c r="V44" i="17"/>
  <c r="V36" i="17"/>
  <c r="G36" i="17"/>
  <c r="AR34" i="17"/>
  <c r="AR44" i="17" s="1"/>
  <c r="AQ34" i="17"/>
  <c r="AQ44" i="17" s="1"/>
  <c r="AP34" i="17"/>
  <c r="AO34" i="17"/>
  <c r="AO44" i="17" s="1"/>
  <c r="AM34" i="17"/>
  <c r="AM44" i="17" s="1"/>
  <c r="AL34" i="17"/>
  <c r="AL44" i="17" s="1"/>
  <c r="AK34" i="17"/>
  <c r="AK44" i="17" s="1"/>
  <c r="AH34" i="17"/>
  <c r="AH44" i="17" s="1"/>
  <c r="AG34" i="17"/>
  <c r="AF34" i="17"/>
  <c r="AF44" i="17" s="1"/>
  <c r="AE34" i="17"/>
  <c r="AE44" i="17" s="1"/>
  <c r="AC34" i="17"/>
  <c r="AC44" i="17" s="1"/>
  <c r="AC80" i="17" s="1"/>
  <c r="AB34" i="17"/>
  <c r="AA34" i="17"/>
  <c r="Z34" i="17"/>
  <c r="X34" i="17"/>
  <c r="W34" i="17"/>
  <c r="V34" i="17"/>
  <c r="U34" i="17"/>
  <c r="S34" i="17"/>
  <c r="S44" i="17" s="1"/>
  <c r="R34" i="17"/>
  <c r="Q34" i="17"/>
  <c r="Q44" i="17" s="1"/>
  <c r="P34" i="17"/>
  <c r="P44" i="17" s="1"/>
  <c r="N34" i="17"/>
  <c r="N44" i="17" s="1"/>
  <c r="M34" i="17"/>
  <c r="M44" i="17" s="1"/>
  <c r="H34" i="17"/>
  <c r="H44" i="17" s="1"/>
  <c r="AB32" i="17"/>
  <c r="AB13" i="17" s="1"/>
  <c r="AB44" i="17" s="1"/>
  <c r="AB80" i="17" s="1"/>
  <c r="AA32" i="17"/>
  <c r="Z32" i="17"/>
  <c r="Z13" i="17" s="1"/>
  <c r="Z44" i="17" s="1"/>
  <c r="R32" i="17"/>
  <c r="R13" i="17" s="1"/>
  <c r="R44" i="17" s="1"/>
  <c r="AB27" i="17"/>
  <c r="AA27" i="17"/>
  <c r="Z27" i="17"/>
  <c r="AA18" i="17"/>
  <c r="AA13" i="17" s="1"/>
  <c r="AA44" i="17" s="1"/>
  <c r="AL15" i="17"/>
  <c r="AK15" i="17"/>
  <c r="AH15" i="17"/>
  <c r="AG15" i="17"/>
  <c r="AG13" i="17" s="1"/>
  <c r="AR13" i="17"/>
  <c r="AQ13" i="17"/>
  <c r="AP13" i="17"/>
  <c r="AO13" i="17"/>
  <c r="AM13" i="17"/>
  <c r="AL13" i="17"/>
  <c r="AK13" i="17"/>
  <c r="AH13" i="17"/>
  <c r="AF13" i="17"/>
  <c r="AE13" i="17"/>
  <c r="AC13" i="17"/>
  <c r="X13" i="17"/>
  <c r="W13" i="17"/>
  <c r="V13" i="17"/>
  <c r="U13" i="17"/>
  <c r="U44" i="17" s="1"/>
  <c r="S13" i="17"/>
  <c r="Q13" i="17"/>
  <c r="P13" i="17"/>
  <c r="N13" i="17"/>
  <c r="M13" i="17"/>
  <c r="H13" i="17"/>
  <c r="BB5" i="17"/>
  <c r="AW5" i="17"/>
  <c r="BI34" i="17" l="1"/>
  <c r="BI64" i="17"/>
  <c r="BI78" i="17"/>
  <c r="V82" i="17"/>
  <c r="X82" i="17" s="1"/>
  <c r="AA82" i="17"/>
  <c r="AC82" i="17" s="1"/>
  <c r="AO80" i="17"/>
  <c r="AL80" i="17"/>
  <c r="AM80" i="17"/>
  <c r="Q80" i="17"/>
  <c r="H80" i="17"/>
  <c r="N80" i="17"/>
  <c r="P80" i="17"/>
  <c r="R80" i="17"/>
  <c r="AK80" i="17"/>
  <c r="M80" i="17"/>
  <c r="U80" i="17"/>
  <c r="AA80" i="17"/>
  <c r="S80" i="17"/>
  <c r="AG44" i="17"/>
  <c r="AG80" i="17" s="1"/>
  <c r="AF82" i="17"/>
  <c r="AH82" i="17" s="1"/>
  <c r="BI82" i="17" l="1"/>
  <c r="AJ58" i="12" l="1"/>
  <c r="BG57" i="12"/>
  <c r="BF57" i="12"/>
  <c r="AX57" i="12"/>
  <c r="AW57" i="12"/>
  <c r="AV57" i="12"/>
  <c r="AT57" i="12"/>
  <c r="AS57" i="12"/>
  <c r="AR57" i="12"/>
  <c r="AQ57" i="12"/>
  <c r="AO57" i="12"/>
  <c r="AN57" i="12"/>
  <c r="AM57" i="12"/>
  <c r="AL57" i="12"/>
  <c r="AJ57" i="12"/>
  <c r="AI57" i="12"/>
  <c r="AH57" i="12"/>
  <c r="AE57" i="12"/>
  <c r="AD57" i="12"/>
  <c r="AC57" i="12"/>
  <c r="AB57" i="12"/>
  <c r="Y57" i="12"/>
  <c r="X57" i="12"/>
  <c r="W57" i="12"/>
  <c r="V57" i="12"/>
  <c r="P57" i="12"/>
  <c r="N57" i="12"/>
  <c r="M57" i="12"/>
  <c r="H57" i="12"/>
  <c r="G57" i="12"/>
  <c r="AG51" i="12"/>
  <c r="AG57" i="12" s="1"/>
  <c r="AG50" i="12"/>
  <c r="AD50" i="12"/>
  <c r="AC50" i="12"/>
  <c r="AB50" i="12"/>
  <c r="Z50" i="12"/>
  <c r="Z57" i="12" s="1"/>
  <c r="Y50" i="12"/>
  <c r="X50" i="12"/>
  <c r="W50" i="12"/>
  <c r="V50" i="12"/>
  <c r="T50" i="12"/>
  <c r="T57" i="12" s="1"/>
  <c r="S50" i="12"/>
  <c r="S57" i="12" s="1"/>
  <c r="R50" i="12"/>
  <c r="R57" i="12" s="1"/>
  <c r="Q50" i="12"/>
  <c r="Q57" i="12" s="1"/>
  <c r="P50" i="12"/>
  <c r="BG48" i="12"/>
  <c r="BF48" i="12"/>
  <c r="AX48" i="12"/>
  <c r="AW48" i="12"/>
  <c r="AV48" i="12"/>
  <c r="AT48" i="12"/>
  <c r="AS48" i="12"/>
  <c r="AR48" i="12"/>
  <c r="AQ48" i="12"/>
  <c r="AO48" i="12"/>
  <c r="AN48" i="12"/>
  <c r="AM48" i="12"/>
  <c r="AL48" i="12"/>
  <c r="AL58" i="12" s="1"/>
  <c r="AJ48" i="12"/>
  <c r="AI48" i="12"/>
  <c r="AH48" i="12"/>
  <c r="AE48" i="12"/>
  <c r="AD48" i="12"/>
  <c r="Y48" i="12"/>
  <c r="T48" i="12"/>
  <c r="M48" i="12"/>
  <c r="H48" i="12"/>
  <c r="G48" i="12"/>
  <c r="AR47" i="12"/>
  <c r="X45" i="12"/>
  <c r="X48" i="12" s="1"/>
  <c r="W45" i="12"/>
  <c r="W48" i="12" s="1"/>
  <c r="V45" i="12"/>
  <c r="V48" i="12" s="1"/>
  <c r="T45" i="12"/>
  <c r="S45" i="12"/>
  <c r="R45" i="12"/>
  <c r="Q45" i="12"/>
  <c r="P45" i="12"/>
  <c r="N45" i="12"/>
  <c r="N48" i="12" s="1"/>
  <c r="N58" i="12" s="1"/>
  <c r="AG44" i="12"/>
  <c r="AG43" i="12"/>
  <c r="AG48" i="12" s="1"/>
  <c r="AD43" i="12"/>
  <c r="AC43" i="12"/>
  <c r="AC48" i="12" s="1"/>
  <c r="AB43" i="12"/>
  <c r="AB48" i="12" s="1"/>
  <c r="Z43" i="12"/>
  <c r="Z48" i="12" s="1"/>
  <c r="Y43" i="12"/>
  <c r="X43" i="12"/>
  <c r="W43" i="12"/>
  <c r="V43" i="12"/>
  <c r="T43" i="12"/>
  <c r="S43" i="12"/>
  <c r="S48" i="12" s="1"/>
  <c r="R43" i="12"/>
  <c r="R48" i="12" s="1"/>
  <c r="Q43" i="12"/>
  <c r="Q48" i="12" s="1"/>
  <c r="P43" i="12"/>
  <c r="P48" i="12" s="1"/>
  <c r="P58" i="12" s="1"/>
  <c r="BF41" i="12"/>
  <c r="BF58" i="12" s="1"/>
  <c r="AX41" i="12"/>
  <c r="AX58" i="12" s="1"/>
  <c r="AW41" i="12"/>
  <c r="AW58" i="12" s="1"/>
  <c r="AV41" i="12"/>
  <c r="AV58" i="12" s="1"/>
  <c r="AL41" i="12"/>
  <c r="AJ41" i="12"/>
  <c r="AH41" i="12"/>
  <c r="AH58" i="12" s="1"/>
  <c r="AG41" i="12"/>
  <c r="AG58" i="12" s="1"/>
  <c r="AE41" i="12"/>
  <c r="AE58" i="12" s="1"/>
  <c r="AD41" i="12"/>
  <c r="AD58" i="12" s="1"/>
  <c r="T41" i="12"/>
  <c r="S41" i="12"/>
  <c r="Q41" i="12"/>
  <c r="P41" i="12"/>
  <c r="N41" i="12"/>
  <c r="M41" i="12"/>
  <c r="M58" i="12" s="1"/>
  <c r="BG39" i="12"/>
  <c r="BG41" i="12" s="1"/>
  <c r="BG58" i="12" s="1"/>
  <c r="BF39" i="12"/>
  <c r="AX39" i="12"/>
  <c r="AW39" i="12"/>
  <c r="AV39" i="12"/>
  <c r="AT39" i="12"/>
  <c r="AT41" i="12" s="1"/>
  <c r="AT58" i="12" s="1"/>
  <c r="AS39" i="12"/>
  <c r="AS41" i="12" s="1"/>
  <c r="AS58" i="12" s="1"/>
  <c r="AQ39" i="12"/>
  <c r="AQ41" i="12" s="1"/>
  <c r="AQ58" i="12" s="1"/>
  <c r="AO39" i="12"/>
  <c r="AO41" i="12" s="1"/>
  <c r="AO58" i="12" s="1"/>
  <c r="AN39" i="12"/>
  <c r="AN41" i="12" s="1"/>
  <c r="AN58" i="12" s="1"/>
  <c r="AM39" i="12"/>
  <c r="AM41" i="12" s="1"/>
  <c r="AM58" i="12" s="1"/>
  <c r="AL39" i="12"/>
  <c r="AJ39" i="12"/>
  <c r="AI39" i="12"/>
  <c r="AI41" i="12" s="1"/>
  <c r="AI58" i="12" s="1"/>
  <c r="AH39" i="12"/>
  <c r="AG39" i="12"/>
  <c r="AE39" i="12"/>
  <c r="AD39" i="12"/>
  <c r="AC39" i="12"/>
  <c r="AC41" i="12" s="1"/>
  <c r="AC58" i="12" s="1"/>
  <c r="AB39" i="12"/>
  <c r="AB41" i="12" s="1"/>
  <c r="Z39" i="12"/>
  <c r="Z41" i="12" s="1"/>
  <c r="Z58" i="12" s="1"/>
  <c r="Y39" i="12"/>
  <c r="Y41" i="12" s="1"/>
  <c r="Y58" i="12" s="1"/>
  <c r="X39" i="12"/>
  <c r="X41" i="12" s="1"/>
  <c r="W39" i="12"/>
  <c r="W41" i="12" s="1"/>
  <c r="V39" i="12"/>
  <c r="V41" i="12" s="1"/>
  <c r="T39" i="12"/>
  <c r="S39" i="12"/>
  <c r="R39" i="12"/>
  <c r="R41" i="12" s="1"/>
  <c r="Q39" i="12"/>
  <c r="P39" i="12"/>
  <c r="N39" i="12"/>
  <c r="M39" i="12"/>
  <c r="G39" i="12"/>
  <c r="G41" i="12" s="1"/>
  <c r="H38" i="12"/>
  <c r="H39" i="12" s="1"/>
  <c r="H41" i="12" s="1"/>
  <c r="H58" i="12" s="1"/>
  <c r="AR37" i="12"/>
  <c r="AR39" i="12" s="1"/>
  <c r="AR41" i="12" s="1"/>
  <c r="AR58" i="12" s="1"/>
  <c r="AO30" i="12"/>
  <c r="AN30" i="12"/>
  <c r="AM30" i="12"/>
  <c r="W30" i="12"/>
  <c r="V30" i="12"/>
  <c r="T30" i="12"/>
  <c r="S30" i="12"/>
  <c r="BG29" i="12"/>
  <c r="BG30" i="12" s="1"/>
  <c r="BF29" i="12"/>
  <c r="BF30" i="12" s="1"/>
  <c r="AW29" i="12"/>
  <c r="AV29" i="12"/>
  <c r="AV30" i="12" s="1"/>
  <c r="AT29" i="12"/>
  <c r="AT30" i="12" s="1"/>
  <c r="AS29" i="12"/>
  <c r="AS30" i="12" s="1"/>
  <c r="AR29" i="12"/>
  <c r="AR30" i="12" s="1"/>
  <c r="AQ29" i="12"/>
  <c r="AO29" i="12"/>
  <c r="AN29" i="12"/>
  <c r="AM29" i="12"/>
  <c r="AL29" i="12"/>
  <c r="AL30" i="12" s="1"/>
  <c r="AJ29" i="12"/>
  <c r="AJ30" i="12" s="1"/>
  <c r="AI29" i="12"/>
  <c r="AI30" i="12" s="1"/>
  <c r="AH29" i="12"/>
  <c r="AG29" i="12"/>
  <c r="AE29" i="12"/>
  <c r="AE30" i="12" s="1"/>
  <c r="AD29" i="12"/>
  <c r="AD30" i="12" s="1"/>
  <c r="AC29" i="12"/>
  <c r="AC30" i="12" s="1"/>
  <c r="AB29" i="12"/>
  <c r="AB30" i="12" s="1"/>
  <c r="Z29" i="12"/>
  <c r="Z30" i="12" s="1"/>
  <c r="Y29" i="12"/>
  <c r="X29" i="12"/>
  <c r="X30" i="12" s="1"/>
  <c r="W29" i="12"/>
  <c r="V29" i="12"/>
  <c r="T29" i="12"/>
  <c r="S29" i="12"/>
  <c r="R29" i="12"/>
  <c r="R30" i="12" s="1"/>
  <c r="Q29" i="12"/>
  <c r="Q30" i="12" s="1"/>
  <c r="P29" i="12"/>
  <c r="P30" i="12" s="1"/>
  <c r="N29" i="12"/>
  <c r="N30" i="12" s="1"/>
  <c r="M29" i="12"/>
  <c r="M30" i="12" s="1"/>
  <c r="H29" i="12"/>
  <c r="H30" i="12" s="1"/>
  <c r="G29" i="12"/>
  <c r="G30" i="12" s="1"/>
  <c r="S26" i="12"/>
  <c r="BG21" i="12"/>
  <c r="BF21" i="12"/>
  <c r="AX21" i="12"/>
  <c r="AX30" i="12" s="1"/>
  <c r="AW21" i="12"/>
  <c r="AW30" i="12" s="1"/>
  <c r="AV21" i="12"/>
  <c r="AT21" i="12"/>
  <c r="AS21" i="12"/>
  <c r="AR21" i="12"/>
  <c r="AQ21" i="12"/>
  <c r="AQ30" i="12" s="1"/>
  <c r="AO21" i="12"/>
  <c r="AN21" i="12"/>
  <c r="AM21" i="12"/>
  <c r="AL21" i="12"/>
  <c r="AJ21" i="12"/>
  <c r="AI21" i="12"/>
  <c r="AG21" i="12"/>
  <c r="AE21" i="12"/>
  <c r="AD21" i="12"/>
  <c r="AC21" i="12"/>
  <c r="AB21" i="12"/>
  <c r="Z21" i="12"/>
  <c r="Y21" i="12"/>
  <c r="Y30" i="12" s="1"/>
  <c r="X21" i="12"/>
  <c r="W21" i="12"/>
  <c r="V21" i="12"/>
  <c r="T21" i="12"/>
  <c r="S21" i="12"/>
  <c r="R21" i="12"/>
  <c r="Q21" i="12"/>
  <c r="P21" i="12"/>
  <c r="N21" i="12"/>
  <c r="M21" i="12"/>
  <c r="H21" i="12"/>
  <c r="G21" i="12"/>
  <c r="H15" i="12"/>
  <c r="G15" i="12"/>
  <c r="F15" i="12"/>
  <c r="AH11" i="12"/>
  <c r="AH21" i="12" s="1"/>
  <c r="AH30" i="12" s="1"/>
  <c r="AG11" i="12"/>
  <c r="Z97" i="11"/>
  <c r="X97" i="11"/>
  <c r="V97" i="11"/>
  <c r="AC96" i="11"/>
  <c r="AB96" i="11"/>
  <c r="AF92" i="11"/>
  <c r="AB78" i="11"/>
  <c r="AB76" i="11"/>
  <c r="AB75" i="11"/>
  <c r="AB74" i="11"/>
  <c r="AB73" i="11"/>
  <c r="AB72" i="11"/>
  <c r="AB71" i="11"/>
  <c r="AB65" i="11"/>
  <c r="AB64" i="11"/>
  <c r="Z64" i="11"/>
  <c r="Y64" i="11"/>
  <c r="X64" i="11"/>
  <c r="M64" i="11"/>
  <c r="AF51" i="11"/>
  <c r="AC42" i="11"/>
  <c r="AC43" i="11" s="1"/>
  <c r="AB42" i="11"/>
  <c r="AB43" i="11" s="1"/>
  <c r="X41" i="11"/>
  <c r="AF38" i="11"/>
  <c r="AF35" i="11"/>
  <c r="AF28" i="11"/>
  <c r="AC24" i="11"/>
  <c r="AB24" i="11"/>
  <c r="AC23" i="11"/>
  <c r="AB23" i="11"/>
  <c r="AC22" i="11"/>
  <c r="AB22" i="11"/>
  <c r="AC21" i="11"/>
  <c r="AB21" i="11"/>
  <c r="AC20" i="11"/>
  <c r="AB20" i="11"/>
  <c r="AC19" i="11"/>
  <c r="AB19" i="11"/>
  <c r="AC18" i="11"/>
  <c r="AB18" i="11"/>
  <c r="AF16" i="11"/>
  <c r="AD23" i="11"/>
  <c r="AD22" i="11"/>
  <c r="AD18" i="11"/>
  <c r="Y9" i="11"/>
  <c r="X9" i="11"/>
  <c r="V9" i="11"/>
  <c r="AE112" i="10"/>
  <c r="AC112" i="10"/>
  <c r="AC108" i="10"/>
  <c r="AE106" i="10"/>
  <c r="AC106" i="10"/>
  <c r="AE103" i="10"/>
  <c r="AC102" i="10"/>
  <c r="AC96" i="10"/>
  <c r="AB96" i="10"/>
  <c r="AC78" i="10"/>
  <c r="AB78" i="10"/>
  <c r="AC76" i="10"/>
  <c r="AB76" i="10"/>
  <c r="AC75" i="10"/>
  <c r="AB75" i="10"/>
  <c r="AC74" i="10"/>
  <c r="AB74" i="10"/>
  <c r="AC73" i="10"/>
  <c r="AB73" i="10"/>
  <c r="AC72" i="10"/>
  <c r="AB72" i="10"/>
  <c r="AC71" i="10"/>
  <c r="AB71" i="10"/>
  <c r="AD71" i="10"/>
  <c r="AD75" i="10"/>
  <c r="AD74" i="10"/>
  <c r="AD76" i="10"/>
  <c r="AD72" i="10"/>
  <c r="AD73" i="10"/>
  <c r="AC37" i="10"/>
  <c r="AB37" i="10"/>
  <c r="AE78" i="10"/>
  <c r="AD78" i="10"/>
  <c r="AC30" i="10"/>
  <c r="AB30" i="10"/>
  <c r="AC26" i="10"/>
  <c r="AC42" i="10" s="1"/>
  <c r="AB26" i="10"/>
  <c r="AB42" i="10" s="1"/>
  <c r="AC24" i="10"/>
  <c r="AB24" i="10"/>
  <c r="AC23" i="10"/>
  <c r="AB23" i="10"/>
  <c r="AC22" i="10"/>
  <c r="AB22" i="10"/>
  <c r="AC21" i="10"/>
  <c r="AB21" i="10"/>
  <c r="AC20" i="10"/>
  <c r="AB20" i="10"/>
  <c r="AC19" i="10"/>
  <c r="AB19" i="10"/>
  <c r="AC18" i="10"/>
  <c r="AB18" i="10"/>
  <c r="AE23" i="10"/>
  <c r="AD23" i="10"/>
  <c r="AE22" i="10"/>
  <c r="AD22" i="10"/>
  <c r="AE21" i="10"/>
  <c r="AD21" i="10"/>
  <c r="AE20" i="10"/>
  <c r="AD20" i="10"/>
  <c r="AE19" i="10"/>
  <c r="AD19" i="10"/>
  <c r="AD18" i="10"/>
  <c r="Y9" i="10"/>
  <c r="AB58" i="12" l="1"/>
  <c r="V58" i="12"/>
  <c r="W58" i="12"/>
  <c r="Q58" i="12"/>
  <c r="X58" i="12"/>
  <c r="R58" i="12"/>
  <c r="G58" i="12"/>
  <c r="T58" i="12"/>
  <c r="S58" i="12"/>
  <c r="AG30" i="12"/>
  <c r="AC47" i="11"/>
  <c r="AC48" i="11" s="1"/>
  <c r="AB47" i="11"/>
  <c r="AB57" i="11" s="1"/>
  <c r="AD101" i="11"/>
  <c r="AE101" i="11"/>
  <c r="AD104" i="11"/>
  <c r="AD105" i="11" s="1"/>
  <c r="AE104" i="11"/>
  <c r="AD107" i="11"/>
  <c r="AE107" i="11"/>
  <c r="AD112" i="10"/>
  <c r="AD110" i="11"/>
  <c r="AE110" i="11"/>
  <c r="BI57" i="12"/>
  <c r="BI48" i="12"/>
  <c r="AB103" i="10"/>
  <c r="AB101" i="11"/>
  <c r="AB103" i="11" s="1"/>
  <c r="AC101" i="11"/>
  <c r="AC103" i="11" s="1"/>
  <c r="AB112" i="10"/>
  <c r="AB110" i="11"/>
  <c r="AB112" i="11" s="1"/>
  <c r="AC110" i="11"/>
  <c r="AC112" i="11" s="1"/>
  <c r="AB108" i="10"/>
  <c r="AB107" i="11"/>
  <c r="AB109" i="11" s="1"/>
  <c r="AC107" i="11"/>
  <c r="AC108" i="11" s="1"/>
  <c r="AB105" i="10"/>
  <c r="AB104" i="11"/>
  <c r="AB106" i="11" s="1"/>
  <c r="AC104" i="11"/>
  <c r="AC106" i="11" s="1"/>
  <c r="BK29" i="12"/>
  <c r="BK39" i="12"/>
  <c r="BK41" i="12" s="1"/>
  <c r="BK21" i="12"/>
  <c r="BK30" i="12" s="1"/>
  <c r="AE30" i="10"/>
  <c r="AD105" i="10"/>
  <c r="AD37" i="10"/>
  <c r="AE108" i="10"/>
  <c r="AD108" i="10"/>
  <c r="AD26" i="11"/>
  <c r="AD42" i="11" s="1"/>
  <c r="AE37" i="10"/>
  <c r="AD19" i="11"/>
  <c r="BI39" i="12"/>
  <c r="BI41" i="12" s="1"/>
  <c r="AD30" i="10"/>
  <c r="AD96" i="10"/>
  <c r="BH57" i="12"/>
  <c r="BH48" i="12"/>
  <c r="AD24" i="11"/>
  <c r="AD106" i="10"/>
  <c r="BH39" i="12"/>
  <c r="BH41" i="12" s="1"/>
  <c r="BH21" i="12"/>
  <c r="BI21" i="12"/>
  <c r="BH29" i="12"/>
  <c r="BI29" i="12"/>
  <c r="AB109" i="10"/>
  <c r="AE109" i="10"/>
  <c r="AF37" i="11"/>
  <c r="AC105" i="10"/>
  <c r="AF53" i="11"/>
  <c r="AF45" i="11"/>
  <c r="AD109" i="10"/>
  <c r="AD102" i="10"/>
  <c r="AB106" i="10"/>
  <c r="AF30" i="11"/>
  <c r="AD26" i="10"/>
  <c r="AD42" i="10" s="1"/>
  <c r="AE26" i="10"/>
  <c r="AF84" i="11"/>
  <c r="AC109" i="10"/>
  <c r="AF58" i="11"/>
  <c r="AF60" i="11"/>
  <c r="AE96" i="10"/>
  <c r="AF78" i="11"/>
  <c r="AE19" i="11"/>
  <c r="AF11" i="11"/>
  <c r="AF19" i="11" s="1"/>
  <c r="AF61" i="11"/>
  <c r="AF32" i="11"/>
  <c r="AE21" i="11"/>
  <c r="AF33" i="11"/>
  <c r="AF76" i="11"/>
  <c r="AE23" i="11"/>
  <c r="AD21" i="11"/>
  <c r="AF27" i="11"/>
  <c r="AF34" i="11"/>
  <c r="AF50" i="11"/>
  <c r="AF31" i="11"/>
  <c r="AF95" i="11"/>
  <c r="AF88" i="11"/>
  <c r="AF71" i="11"/>
  <c r="AD96" i="11"/>
  <c r="AD20" i="11"/>
  <c r="AC57" i="11"/>
  <c r="AF72" i="11"/>
  <c r="AE20" i="11"/>
  <c r="AF39" i="11"/>
  <c r="AE22" i="11"/>
  <c r="AF29" i="11"/>
  <c r="AF52" i="11"/>
  <c r="AF93" i="11"/>
  <c r="AF54" i="11"/>
  <c r="AF55" i="11"/>
  <c r="AF40" i="11"/>
  <c r="AF36" i="11"/>
  <c r="AF62" i="11"/>
  <c r="AB47" i="10"/>
  <c r="AB43" i="10"/>
  <c r="AC47" i="10"/>
  <c r="AC43" i="10"/>
  <c r="AB102" i="10"/>
  <c r="AB111" i="10"/>
  <c r="AE10" i="10"/>
  <c r="AE111" i="10"/>
  <c r="AC111" i="10"/>
  <c r="AC103" i="10"/>
  <c r="AD103" i="10"/>
  <c r="AD111" i="10"/>
  <c r="AE105" i="10"/>
  <c r="AD24" i="10"/>
  <c r="AE102" i="10"/>
  <c r="BI58" i="12" l="1"/>
  <c r="BH30" i="12"/>
  <c r="AB59" i="11"/>
  <c r="AB48" i="11"/>
  <c r="AB111" i="11"/>
  <c r="AB70" i="11"/>
  <c r="AB108" i="11"/>
  <c r="AC111" i="11"/>
  <c r="AB102" i="11"/>
  <c r="AF94" i="11"/>
  <c r="AF87" i="11"/>
  <c r="AF89" i="11"/>
  <c r="AC102" i="11"/>
  <c r="AF91" i="11"/>
  <c r="AF90" i="11"/>
  <c r="AF85" i="11"/>
  <c r="AF86" i="11"/>
  <c r="AB105" i="11"/>
  <c r="AC105" i="11"/>
  <c r="AC109" i="11"/>
  <c r="BH58" i="12"/>
  <c r="BI30" i="12"/>
  <c r="AF104" i="11"/>
  <c r="AD106" i="11"/>
  <c r="AF75" i="11"/>
  <c r="AF13" i="11"/>
  <c r="AF21" i="11" s="1"/>
  <c r="AF12" i="11"/>
  <c r="AF20" i="11" s="1"/>
  <c r="AB63" i="11"/>
  <c r="AE96" i="11"/>
  <c r="AF96" i="11" s="1"/>
  <c r="AF74" i="11"/>
  <c r="AE26" i="11"/>
  <c r="AF26" i="11" s="1"/>
  <c r="AF73" i="11"/>
  <c r="AD112" i="11"/>
  <c r="AD111" i="11"/>
  <c r="AD43" i="11"/>
  <c r="AD47" i="11"/>
  <c r="AE10" i="11"/>
  <c r="AD103" i="11"/>
  <c r="AD102" i="11"/>
  <c r="AB77" i="11"/>
  <c r="AD108" i="11"/>
  <c r="AD109" i="11"/>
  <c r="AF15" i="11"/>
  <c r="AF23" i="11" s="1"/>
  <c r="AF14" i="11"/>
  <c r="AF22" i="11" s="1"/>
  <c r="AC59" i="11"/>
  <c r="AC63" i="11" s="1"/>
  <c r="AC70" i="11"/>
  <c r="AC77" i="11" s="1"/>
  <c r="AC79" i="11" s="1"/>
  <c r="AC48" i="10"/>
  <c r="AC57" i="10"/>
  <c r="AE42" i="10"/>
  <c r="AE24" i="10"/>
  <c r="AE18" i="10"/>
  <c r="AD47" i="10"/>
  <c r="AD43" i="10"/>
  <c r="AB57" i="10"/>
  <c r="AB48" i="10"/>
  <c r="AE105" i="11" l="1"/>
  <c r="AE106" i="11"/>
  <c r="AB79" i="11"/>
  <c r="AE103" i="11"/>
  <c r="AE102" i="11"/>
  <c r="AF101" i="11"/>
  <c r="AD48" i="11"/>
  <c r="AD57" i="11"/>
  <c r="AE112" i="11"/>
  <c r="AE111" i="11"/>
  <c r="AE24" i="11"/>
  <c r="AE18" i="11"/>
  <c r="AE42" i="11"/>
  <c r="AF10" i="11"/>
  <c r="AF105" i="11"/>
  <c r="AF106" i="11"/>
  <c r="AC80" i="11"/>
  <c r="AC81" i="11"/>
  <c r="AC98" i="11"/>
  <c r="AE108" i="11"/>
  <c r="AE109" i="11"/>
  <c r="AF107" i="11"/>
  <c r="AF110" i="11"/>
  <c r="AD48" i="10"/>
  <c r="AD57" i="10"/>
  <c r="AC59" i="10"/>
  <c r="AC63" i="10" s="1"/>
  <c r="AC70" i="10"/>
  <c r="AC77" i="10" s="1"/>
  <c r="AC79" i="10" s="1"/>
  <c r="AB70" i="10"/>
  <c r="AB77" i="10" s="1"/>
  <c r="AB79" i="10" s="1"/>
  <c r="AB59" i="10"/>
  <c r="AB63" i="10" s="1"/>
  <c r="AE43" i="10"/>
  <c r="AE47" i="10"/>
  <c r="AF18" i="11" l="1"/>
  <c r="AF24" i="11"/>
  <c r="AC99" i="11"/>
  <c r="AC100" i="11"/>
  <c r="AE47" i="11"/>
  <c r="AE43" i="11"/>
  <c r="AF42" i="11"/>
  <c r="AF43" i="11" s="1"/>
  <c r="AD70" i="11"/>
  <c r="AD59" i="11"/>
  <c r="AF112" i="11"/>
  <c r="AF111" i="11"/>
  <c r="AF109" i="11"/>
  <c r="AF108" i="11"/>
  <c r="AF103" i="11"/>
  <c r="AF102" i="11"/>
  <c r="AB81" i="11"/>
  <c r="AB80" i="11"/>
  <c r="AB98" i="11"/>
  <c r="AB80" i="10"/>
  <c r="AB98" i="10"/>
  <c r="AB81" i="10"/>
  <c r="AE48" i="10"/>
  <c r="AE57" i="10"/>
  <c r="AC80" i="10"/>
  <c r="AC98" i="10"/>
  <c r="AC81" i="10"/>
  <c r="AD59" i="10"/>
  <c r="AD63" i="10" s="1"/>
  <c r="AD70" i="10"/>
  <c r="AD77" i="10" s="1"/>
  <c r="AD79" i="10" s="1"/>
  <c r="AB100" i="11" l="1"/>
  <c r="AB99" i="11"/>
  <c r="AB97" i="11"/>
  <c r="AD63" i="11"/>
  <c r="AD77" i="11"/>
  <c r="AE48" i="11"/>
  <c r="AE57" i="11"/>
  <c r="AF47" i="11"/>
  <c r="AF48" i="11" s="1"/>
  <c r="AC99" i="10"/>
  <c r="AC100" i="10"/>
  <c r="AB100" i="10"/>
  <c r="AB99" i="10"/>
  <c r="AD80" i="10"/>
  <c r="AD98" i="10"/>
  <c r="AD81" i="10"/>
  <c r="AE59" i="10"/>
  <c r="AE63" i="10" s="1"/>
  <c r="AE70" i="10"/>
  <c r="AE77" i="10" s="1"/>
  <c r="AE79" i="10" s="1"/>
  <c r="AE70" i="11" l="1"/>
  <c r="AE59" i="11"/>
  <c r="AF57" i="11"/>
  <c r="AD79" i="11"/>
  <c r="AE98" i="10"/>
  <c r="AE81" i="10"/>
  <c r="AE80" i="10"/>
  <c r="AD100" i="10"/>
  <c r="AD99" i="10"/>
  <c r="AD98" i="11" l="1"/>
  <c r="AD81" i="11"/>
  <c r="AD80" i="11"/>
  <c r="AE63" i="11"/>
  <c r="AF63" i="11" s="1"/>
  <c r="AF59" i="11"/>
  <c r="AE77" i="11"/>
  <c r="AF70" i="11"/>
  <c r="AE99" i="10"/>
  <c r="AE100" i="10"/>
  <c r="AE79" i="11" l="1"/>
  <c r="AF77" i="11"/>
  <c r="AD100" i="11"/>
  <c r="AD99" i="11"/>
  <c r="AE98" i="11" l="1"/>
  <c r="AE80" i="11"/>
  <c r="AE81" i="11"/>
  <c r="AF79" i="11"/>
  <c r="AF80" i="11" l="1"/>
  <c r="AF81" i="11"/>
  <c r="AE99" i="11"/>
  <c r="AE100" i="11"/>
  <c r="AF98" i="11"/>
  <c r="AF99" i="11" l="1"/>
  <c r="AF100" i="11"/>
  <c r="AG106" i="10" l="1"/>
  <c r="AG112" i="10" l="1"/>
  <c r="AG109" i="10"/>
  <c r="AH109" i="11"/>
  <c r="AG103" i="10"/>
  <c r="AH103" i="11"/>
  <c r="AH112" i="11"/>
  <c r="AH106" i="11"/>
  <c r="AG22" i="10" l="1"/>
  <c r="AG111" i="10"/>
  <c r="AG19" i="10"/>
  <c r="AG102" i="10"/>
  <c r="AH21" i="11"/>
  <c r="AH108" i="11"/>
  <c r="AH20" i="11"/>
  <c r="AH105" i="11"/>
  <c r="AG21" i="10"/>
  <c r="AG108" i="10"/>
  <c r="AG20" i="10"/>
  <c r="AG105" i="10"/>
  <c r="AH19" i="11"/>
  <c r="AH102" i="11"/>
  <c r="AH22" i="11"/>
  <c r="AH111" i="11"/>
  <c r="AH30" i="11" l="1"/>
  <c r="AG30" i="10"/>
  <c r="AH78" i="11" l="1"/>
  <c r="AG78" i="10"/>
  <c r="AG37" i="10" l="1"/>
  <c r="AH23" i="11" l="1"/>
  <c r="AH10" i="11"/>
  <c r="AH37" i="11"/>
  <c r="AG23" i="10"/>
  <c r="AG10" i="10"/>
  <c r="AG9" i="10" l="1"/>
  <c r="AG18" i="10"/>
  <c r="AG24" i="10"/>
  <c r="AH18" i="11"/>
  <c r="AH24" i="11"/>
  <c r="AH26" i="11" l="1"/>
  <c r="AH42" i="11" s="1"/>
  <c r="AG26" i="10"/>
  <c r="AG42" i="10" s="1"/>
  <c r="AG43" i="10" l="1"/>
  <c r="AG47" i="10"/>
  <c r="AH43" i="11"/>
  <c r="AH47" i="11"/>
  <c r="AH48" i="11" l="1"/>
  <c r="AH57" i="11"/>
  <c r="AG48" i="10"/>
  <c r="AG57" i="10"/>
  <c r="AG59" i="10" l="1"/>
  <c r="AG70" i="10"/>
  <c r="AG77" i="10" s="1"/>
  <c r="AH70" i="11"/>
  <c r="AH77" i="11" s="1"/>
  <c r="AH79" i="11" s="1"/>
  <c r="AH59" i="11"/>
  <c r="AH63" i="11" s="1"/>
  <c r="AG79" i="10" l="1"/>
  <c r="AG63" i="10"/>
  <c r="AH81" i="11"/>
  <c r="AH80" i="11"/>
  <c r="AG81" i="10"/>
  <c r="AG80" i="10"/>
  <c r="BI13" i="18" l="1"/>
  <c r="BI44" i="18" s="1"/>
  <c r="BI80" i="18" s="1"/>
  <c r="BI84" i="18" s="1"/>
  <c r="BI13" i="17"/>
  <c r="BI44" i="17" s="1"/>
  <c r="BI80" i="17" s="1"/>
  <c r="BI84" i="17" s="1"/>
  <c r="AG98" i="10" l="1"/>
  <c r="AG96" i="10"/>
  <c r="AH98" i="11"/>
  <c r="AH96" i="11"/>
  <c r="AH99" i="11" l="1"/>
  <c r="AH100" i="11"/>
  <c r="AG100" i="10"/>
  <c r="AG99" i="10"/>
  <c r="BK48" i="12" l="1"/>
  <c r="BK57" i="12" l="1"/>
  <c r="BK58" i="12" s="1"/>
</calcChain>
</file>

<file path=xl/sharedStrings.xml><?xml version="1.0" encoding="utf-8"?>
<sst xmlns="http://schemas.openxmlformats.org/spreadsheetml/2006/main" count="868" uniqueCount="245">
  <si>
    <t>Compilation of published financial information</t>
  </si>
  <si>
    <t>MSSF 16 | REPORTED</t>
  </si>
  <si>
    <t>MSSF 16 | PROFORMA</t>
  </si>
  <si>
    <t xml:space="preserve">(in PLN’000) </t>
  </si>
  <si>
    <t>1Q2021</t>
  </si>
  <si>
    <t>1H2021</t>
  </si>
  <si>
    <t>3Q2021</t>
  </si>
  <si>
    <t>1Q2022</t>
  </si>
  <si>
    <t>1H2022</t>
  </si>
  <si>
    <t>3Q2022</t>
  </si>
  <si>
    <t>1Q2023</t>
  </si>
  <si>
    <t>1H2023</t>
  </si>
  <si>
    <t>3Q2023</t>
  </si>
  <si>
    <t>1Q2024</t>
  </si>
  <si>
    <t>1H2024</t>
  </si>
  <si>
    <t>reviewed</t>
  </si>
  <si>
    <t>audited</t>
  </si>
  <si>
    <t>Total Sales</t>
  </si>
  <si>
    <t>Sales - Advertising &amp; subscriptions</t>
  </si>
  <si>
    <t>Sales - Travel</t>
  </si>
  <si>
    <t>Sales - Consumer finance</t>
  </si>
  <si>
    <t>Sales - Other</t>
  </si>
  <si>
    <t>Sales - Barter</t>
  </si>
  <si>
    <t>Interco adj.</t>
  </si>
  <si>
    <t>Total Sales YoY</t>
  </si>
  <si>
    <t>Cash Sales YoY</t>
  </si>
  <si>
    <t>Operating costs</t>
  </si>
  <si>
    <t xml:space="preserve">Salary and employee benefit expense </t>
  </si>
  <si>
    <t>External services</t>
  </si>
  <si>
    <t>including barter cost</t>
  </si>
  <si>
    <t>including non barter cost</t>
  </si>
  <si>
    <t>Cost of goods sold</t>
  </si>
  <si>
    <t xml:space="preserve">Materials and energy used </t>
  </si>
  <si>
    <t>Amortisation of programming rights</t>
  </si>
  <si>
    <t>Costs of the employee option scheme</t>
  </si>
  <si>
    <t>Other operating expenses</t>
  </si>
  <si>
    <t>Goodwill impairment</t>
  </si>
  <si>
    <t>Other operating income/gains</t>
  </si>
  <si>
    <t>Gain/loss on disposal of other financial assets</t>
  </si>
  <si>
    <t>EBITDA</t>
  </si>
  <si>
    <t>EBITDA margin</t>
  </si>
  <si>
    <t>Amortization and depreciation</t>
  </si>
  <si>
    <t>Operating profit</t>
  </si>
  <si>
    <t>OP margin</t>
  </si>
  <si>
    <t>Finance income</t>
  </si>
  <si>
    <t>Finance costs</t>
  </si>
  <si>
    <t>Revaluation of liabilities  -  put options for non-controlling interests and liabilities related to business combination</t>
  </si>
  <si>
    <t>Dividends received</t>
  </si>
  <si>
    <t>Profit on the sale of an associated company</t>
  </si>
  <si>
    <t>Share in profits of investments measured under equity accounting method</t>
  </si>
  <si>
    <t>Profit before income tax</t>
  </si>
  <si>
    <t>Income tax</t>
  </si>
  <si>
    <t>Net profit</t>
  </si>
  <si>
    <t>Equity holders of the Parent Company</t>
  </si>
  <si>
    <t>Non-controlling interests</t>
  </si>
  <si>
    <t>Other comprehensive income</t>
  </si>
  <si>
    <t>Comprehensive income</t>
  </si>
  <si>
    <t>Dividend received</t>
  </si>
  <si>
    <t>YOY growth</t>
  </si>
  <si>
    <t>Adjustments including:</t>
  </si>
  <si>
    <t>Transaction advice costs (costs related to public offering and acquisitions of subsidiaries)</t>
  </si>
  <si>
    <t>Employment restructuring costs</t>
  </si>
  <si>
    <t>Other restructuring costs</t>
  </si>
  <si>
    <t>Amortization of programming rights</t>
  </si>
  <si>
    <t>Net result on barter transaction settlement</t>
  </si>
  <si>
    <t>Revaluation and scrapping of non-current assets</t>
  </si>
  <si>
    <t xml:space="preserve">Cancellation of a loan form the PFR Financial Shield </t>
  </si>
  <si>
    <t>Adjustement of VAT tax rate used in previous periods</t>
  </si>
  <si>
    <t>Goodwil impairment</t>
  </si>
  <si>
    <t>Other</t>
  </si>
  <si>
    <t>Total adjustments</t>
  </si>
  <si>
    <t>Adjusted EBITDA</t>
  </si>
  <si>
    <t>Adjusted EBITDA Margin (on non-barter sales)</t>
  </si>
  <si>
    <t>Adjusted EBITDA - Advertising &amp; subscriptions</t>
  </si>
  <si>
    <t>Adjusted EBITDA Margin</t>
  </si>
  <si>
    <t>Adjusted EBITDA - Travel</t>
  </si>
  <si>
    <t>Adjusted EBITDA - Consumer finance</t>
  </si>
  <si>
    <t>Adjusted EBITDA - Other</t>
  </si>
  <si>
    <t>PROFIT &amp; LOSS QUARTERLY</t>
  </si>
  <si>
    <t>2Q2021</t>
  </si>
  <si>
    <t>4Q2021</t>
  </si>
  <si>
    <t>2Q2022</t>
  </si>
  <si>
    <t>4Q2022</t>
  </si>
  <si>
    <t>2Q2023</t>
  </si>
  <si>
    <t>4Q2023</t>
  </si>
  <si>
    <t>2Q2024</t>
  </si>
  <si>
    <t>Adjusted EBITDA - Advertising &amp; subsricptions</t>
  </si>
  <si>
    <t>STATEMENT OF FINANCIAL POSITION</t>
  </si>
  <si>
    <t>31 December</t>
  </si>
  <si>
    <t>31 
March</t>
  </si>
  <si>
    <t>30 
June</t>
  </si>
  <si>
    <t>30 September</t>
  </si>
  <si>
    <t>adjusted</t>
  </si>
  <si>
    <t>Non-current assets</t>
  </si>
  <si>
    <t>Property, plant and equipment</t>
  </si>
  <si>
    <t>Goodwill</t>
  </si>
  <si>
    <t xml:space="preserve">Trademarks </t>
  </si>
  <si>
    <t>Homepage and WP mail</t>
  </si>
  <si>
    <t xml:space="preserve"> - </t>
  </si>
  <si>
    <t xml:space="preserve">Other intangible assets </t>
  </si>
  <si>
    <t>Long term programming rights</t>
  </si>
  <si>
    <t>Investments accounted for using the equity method</t>
  </si>
  <si>
    <t>Shares and other financial assets</t>
  </si>
  <si>
    <t>Long term receivables</t>
  </si>
  <si>
    <t>Deferred tax assets</t>
  </si>
  <si>
    <t>Total Non-current assets</t>
  </si>
  <si>
    <t>Current assets</t>
  </si>
  <si>
    <t>Short term programming assets</t>
  </si>
  <si>
    <t>Short term financial assets</t>
  </si>
  <si>
    <t>Inventory</t>
  </si>
  <si>
    <t>Trade receivables and other assets</t>
  </si>
  <si>
    <t>Cash and cash equivalents</t>
  </si>
  <si>
    <t>Non-current assets held for sale</t>
  </si>
  <si>
    <t>Total Current assets</t>
  </si>
  <si>
    <t>TOTAL ASSETS</t>
  </si>
  <si>
    <t>Equity</t>
  </si>
  <si>
    <t xml:space="preserve">Equity attributable to equity holders of the Parent Company </t>
  </si>
  <si>
    <t>Share capital</t>
  </si>
  <si>
    <t>Supplementary capital</t>
  </si>
  <si>
    <t>Revaluation reserve</t>
  </si>
  <si>
    <t>Other reserves</t>
  </si>
  <si>
    <t>Retained earnings</t>
  </si>
  <si>
    <t>Total Equity attributable to equity holders of the Parent Company</t>
  </si>
  <si>
    <t>Total Equity</t>
  </si>
  <si>
    <t xml:space="preserve">Long-term liabilities </t>
  </si>
  <si>
    <t>Loans</t>
  </si>
  <si>
    <t>Lease liabilities related to right to use of the assets</t>
  </si>
  <si>
    <t>Other liabilities</t>
  </si>
  <si>
    <t>Deferred income tax provision</t>
  </si>
  <si>
    <t xml:space="preserve">Total Long-term liabilities </t>
  </si>
  <si>
    <t>Short-term liabilities</t>
  </si>
  <si>
    <t xml:space="preserve">Loans </t>
  </si>
  <si>
    <t>Trade and other payables</t>
  </si>
  <si>
    <t>Provisions for employee benefits</t>
  </si>
  <si>
    <t xml:space="preserve">Other provisions </t>
  </si>
  <si>
    <t>Current income tax liabilities</t>
  </si>
  <si>
    <t>Liabilities related to assets classified as held for sale</t>
  </si>
  <si>
    <t>Total Short-term liabilities</t>
  </si>
  <si>
    <t>TOTAL EQUITY AND LIABILITIES</t>
  </si>
  <si>
    <t>CASH FLOW STATEMENT YTD</t>
  </si>
  <si>
    <t>MSR 17</t>
  </si>
  <si>
    <t>MSSF 16</t>
  </si>
  <si>
    <t>MSSF16</t>
  </si>
  <si>
    <t>1Q2014</t>
  </si>
  <si>
    <t>1H2104</t>
  </si>
  <si>
    <t>3Q2014</t>
  </si>
  <si>
    <t>1Q2015</t>
  </si>
  <si>
    <t>1H2015</t>
  </si>
  <si>
    <t>3Q2015</t>
  </si>
  <si>
    <t>1Q2016</t>
  </si>
  <si>
    <t>1H2016</t>
  </si>
  <si>
    <t>3Q2016</t>
  </si>
  <si>
    <t>1Q2017</t>
  </si>
  <si>
    <t>1H2017</t>
  </si>
  <si>
    <t>3Q2017</t>
  </si>
  <si>
    <t>1Q2018</t>
  </si>
  <si>
    <t>1H2018</t>
  </si>
  <si>
    <t>3Q2018</t>
  </si>
  <si>
    <t>1Q2019</t>
  </si>
  <si>
    <t>1H2019</t>
  </si>
  <si>
    <t>3Q2019</t>
  </si>
  <si>
    <t>1Q2020</t>
  </si>
  <si>
    <t>1H2020</t>
  </si>
  <si>
    <t>3Q2020</t>
  </si>
  <si>
    <t>Cash flows from operating activities</t>
  </si>
  <si>
    <t>Adjustments for:</t>
  </si>
  <si>
    <t>Share in profits/losses of investments carried under the equity accounting method</t>
  </si>
  <si>
    <t>Payments for the programming rights</t>
  </si>
  <si>
    <t>Losses on sale/scrapping of PPE and intangible assets</t>
  </si>
  <si>
    <t xml:space="preserve">Finance income and costs </t>
  </si>
  <si>
    <t xml:space="preserve">Finance income recognised on refinancing the bank loan </t>
  </si>
  <si>
    <t>Finance income on revaluation of finacial receivables and other financial assets</t>
  </si>
  <si>
    <t>Exchange differences on cash and cash equivalents and financial liabilities</t>
  </si>
  <si>
    <t>Revaluation of contingent liabilities related to mergers &amp; acquisitions</t>
  </si>
  <si>
    <t>Financial income - revaluation of other financial assets and investment liabilities</t>
  </si>
  <si>
    <t xml:space="preserve">Revaluation of liabilities  -  put options for non-controlling interests </t>
  </si>
  <si>
    <t>Cost of the employee option scheme</t>
  </si>
  <si>
    <t>Income from bargain acquisition</t>
  </si>
  <si>
    <t>Other adjustments</t>
  </si>
  <si>
    <t xml:space="preserve">Changes in working capital </t>
  </si>
  <si>
    <t>(Increase)/decrease in inventory</t>
  </si>
  <si>
    <t>(Increase)/decrease in trade receivables and other assets</t>
  </si>
  <si>
    <t>Increase/(decrease) in trade and other payables</t>
  </si>
  <si>
    <t xml:space="preserve">IPO cost recognized in supplementary capital </t>
  </si>
  <si>
    <t>Increase/(decrease) in provisions</t>
  </si>
  <si>
    <t>Income tax paid</t>
  </si>
  <si>
    <t>Income tax return</t>
  </si>
  <si>
    <t>Net cash flows from operating activities</t>
  </si>
  <si>
    <t>Cash flows from investing activities</t>
  </si>
  <si>
    <t>Sale of intangible assets and property, plant and equipment</t>
  </si>
  <si>
    <t>Sale of other financial assets and subsidiaries</t>
  </si>
  <si>
    <t>Sale of subsidiaries</t>
  </si>
  <si>
    <t>Purchase of intangible assets and property, plant and equipment</t>
  </si>
  <si>
    <t>Loans granted</t>
  </si>
  <si>
    <t>Loans to related parties</t>
  </si>
  <si>
    <t>Repayment of contingent liabilities related to mergers &amp; acquisitions</t>
  </si>
  <si>
    <t>Purchase of organized part of the enterprise</t>
  </si>
  <si>
    <t>Purchase of shares in a subsidiary</t>
  </si>
  <si>
    <t>Cash of the aquired subsidiaries as of the acquisition date</t>
  </si>
  <si>
    <t>Repayment of interests from loans granted</t>
  </si>
  <si>
    <t>Repayment of loans granted and investment receivables</t>
  </si>
  <si>
    <t>Exercising of the option to purchase non-controlling interest</t>
  </si>
  <si>
    <t>Purchase of other financial assets</t>
  </si>
  <si>
    <t>Acquisition of investments accounted for using the equity method</t>
  </si>
  <si>
    <t>Net cash flows from investing activities</t>
  </si>
  <si>
    <t>Net cash flows from financing activities</t>
  </si>
  <si>
    <t>Payments due to share capital increase</t>
  </si>
  <si>
    <t>Loans and advances received</t>
  </si>
  <si>
    <t>Interest on bank deposits</t>
  </si>
  <si>
    <t>Repayment of finance leases</t>
  </si>
  <si>
    <t>Repayment of bank commissions</t>
  </si>
  <si>
    <t>Interest paid</t>
  </si>
  <si>
    <t>Repayment of IRS</t>
  </si>
  <si>
    <t>Repayment of loans and advances received</t>
  </si>
  <si>
    <t>Dividends distributed to shareholders</t>
  </si>
  <si>
    <t>Dividends distributed to non-controlling shareholders</t>
  </si>
  <si>
    <t>Net increase/(decrease) in cash and cash equivalents</t>
  </si>
  <si>
    <t>Cash and cash equivalents at the beginning of the period</t>
  </si>
  <si>
    <t>Impact of exchange differences on cash and cash equivalents</t>
  </si>
  <si>
    <t>Cash and cash equivalents at the end of the period</t>
  </si>
  <si>
    <t>CASH FLOW STATEMENT QUARTERLY</t>
  </si>
  <si>
    <t>2Q2104</t>
  </si>
  <si>
    <t>4Q2014</t>
  </si>
  <si>
    <t>2Q2015</t>
  </si>
  <si>
    <t>4Q2015</t>
  </si>
  <si>
    <t>2Q2016</t>
  </si>
  <si>
    <t>4Q2016</t>
  </si>
  <si>
    <t>2Q2017</t>
  </si>
  <si>
    <t>4Q2017</t>
  </si>
  <si>
    <t>2Q2018</t>
  </si>
  <si>
    <t>4Q2018</t>
  </si>
  <si>
    <t>2Q2019</t>
  </si>
  <si>
    <t>4Q2019</t>
  </si>
  <si>
    <t>2Q2020</t>
  </si>
  <si>
    <t>4Q2020</t>
  </si>
  <si>
    <t>Amortisation of right to use of the buildings</t>
  </si>
  <si>
    <t>Finance income recognised on refinancing the bank loan</t>
  </si>
  <si>
    <t>including barter non-barter cost</t>
  </si>
  <si>
    <t>3Q2024</t>
  </si>
  <si>
    <t>4Q2024</t>
  </si>
  <si>
    <t>PROFORMA</t>
  </si>
  <si>
    <t>Other long term provisions</t>
  </si>
  <si>
    <t>1Q2025</t>
  </si>
  <si>
    <t>31 March</t>
  </si>
  <si>
    <t xml:space="preserve">MSSF 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</si>
</sst>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_z_ł_-;\-* #,##0.00\ _z_ł_-;_-* &quot;-&quot;??\ _z_ł_-;_-@_-"/>
    <numFmt numFmtId="165" formatCode="_-* #,##0\ _z_ł_-;\-* #,##0\ _z_ł_-;_-* &quot;-&quot;??\ _z_ł_-;_-@_-"/>
    <numFmt numFmtId="167" formatCode="0.0%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indexed="8"/>
      <name val="Corbe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3" tint="0.3999755851924192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theme="0"/>
      <name val="Corbel"/>
      <family val="2"/>
      <charset val="238"/>
    </font>
    <font>
      <b/>
      <sz val="11"/>
      <color indexed="8"/>
      <name val="Corbel"/>
      <family val="2"/>
      <charset val="238"/>
    </font>
    <font>
      <b/>
      <sz val="10"/>
      <color theme="0"/>
      <name val="Corbel"/>
      <family val="2"/>
      <charset val="238"/>
    </font>
    <font>
      <sz val="9"/>
      <color theme="0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theme="1"/>
      <name val="Corbel"/>
      <family val="2"/>
      <charset val="238"/>
    </font>
    <font>
      <sz val="8"/>
      <color theme="1"/>
      <name val="Corbel"/>
      <family val="2"/>
      <charset val="238"/>
    </font>
    <font>
      <b/>
      <sz val="9"/>
      <color theme="1"/>
      <name val="Corbel"/>
      <family val="2"/>
      <charset val="238"/>
    </font>
    <font>
      <b/>
      <i/>
      <sz val="8"/>
      <color theme="0"/>
      <name val="Corbe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8"/>
      <color theme="1" tint="0.34998626667073579"/>
      <name val="Calibri"/>
      <family val="2"/>
      <charset val="238"/>
      <scheme val="minor"/>
    </font>
    <font>
      <i/>
      <sz val="8"/>
      <color theme="1" tint="0.34998626667073579"/>
      <name val="Corbel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color theme="1" tint="0.34998626667073579"/>
      <name val="Calibri"/>
      <family val="2"/>
      <charset val="238"/>
      <scheme val="minor"/>
    </font>
    <font>
      <i/>
      <sz val="8"/>
      <color theme="1" tint="0.34998626667073579"/>
      <name val="Calibri"/>
      <family val="2"/>
      <charset val="238"/>
      <scheme val="minor"/>
    </font>
    <font>
      <sz val="10"/>
      <color theme="0" tint="-0.14999847407452621"/>
      <name val="Calibri"/>
      <family val="2"/>
      <charset val="238"/>
      <scheme val="minor"/>
    </font>
    <font>
      <i/>
      <sz val="9"/>
      <color theme="0" tint="-0.249977111117893"/>
      <name val="Corbel"/>
      <family val="2"/>
      <charset val="238"/>
    </font>
    <font>
      <sz val="9"/>
      <color theme="0" tint="-0.249977111117893"/>
      <name val="Calibri"/>
      <family val="2"/>
      <charset val="238"/>
      <scheme val="minor"/>
    </font>
    <font>
      <i/>
      <sz val="9"/>
      <color theme="0" tint="-0.249977111117893"/>
      <name val="Calibri"/>
      <family val="2"/>
      <charset val="238"/>
      <scheme val="minor"/>
    </font>
    <font>
      <b/>
      <sz val="9"/>
      <color theme="0" tint="-0.249977111117893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i/>
      <sz val="9"/>
      <color rgb="FF0070C0"/>
      <name val="Corbel"/>
      <family val="2"/>
      <charset val="238"/>
    </font>
    <font>
      <b/>
      <sz val="9"/>
      <color theme="3" tint="0.39997558519241921"/>
      <name val="Calibri"/>
      <family val="2"/>
      <charset val="238"/>
      <scheme val="minor"/>
    </font>
    <font>
      <i/>
      <sz val="9"/>
      <color rgb="FF0070C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0"/>
      <color theme="1"/>
      <name val="Corbel"/>
      <family val="2"/>
      <charset val="238"/>
    </font>
    <font>
      <i/>
      <sz val="9"/>
      <color theme="1"/>
      <name val="Corbel"/>
      <family val="2"/>
      <charset val="238"/>
    </font>
    <font>
      <b/>
      <i/>
      <sz val="9"/>
      <color theme="3" tint="0.3999755851924192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9"/>
      <color rgb="FF0070C0"/>
      <name val="Corbel"/>
      <family val="2"/>
      <charset val="238"/>
    </font>
    <font>
      <b/>
      <sz val="10"/>
      <name val="Calibri"/>
      <family val="2"/>
      <charset val="238"/>
      <scheme val="minor"/>
    </font>
    <font>
      <sz val="10"/>
      <color rgb="FFED1C24"/>
      <name val="Calibri"/>
      <family val="2"/>
      <charset val="238"/>
      <scheme val="minor"/>
    </font>
    <font>
      <sz val="9"/>
      <color rgb="FFED1C24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rgb="FFFFFFFF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i/>
      <sz val="9"/>
      <color rgb="FFFFFFFF"/>
      <name val="Calibri"/>
      <family val="2"/>
      <charset val="238"/>
      <scheme val="minor"/>
    </font>
    <font>
      <sz val="10"/>
      <color rgb="FFFFFFFF"/>
      <name val="Calibri"/>
      <family val="2"/>
      <charset val="238"/>
      <scheme val="minor"/>
    </font>
    <font>
      <b/>
      <sz val="9"/>
      <color rgb="FFFFFFFF"/>
      <name val="Calibri"/>
      <family val="2"/>
      <charset val="238"/>
      <scheme val="minor"/>
    </font>
    <font>
      <i/>
      <sz val="9"/>
      <color theme="3" tint="0.39997558519241921"/>
      <name val="Calibri"/>
      <family val="2"/>
      <charset val="238"/>
      <scheme val="minor"/>
    </font>
    <font>
      <b/>
      <i/>
      <sz val="9"/>
      <color theme="1"/>
      <name val="Corbel"/>
      <family val="2"/>
      <charset val="238"/>
    </font>
    <font>
      <b/>
      <i/>
      <sz val="10"/>
      <color theme="3" tint="0.3999755851924192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D1C24"/>
        <bgColor indexed="64"/>
      </patternFill>
    </fill>
    <fill>
      <patternFill patternType="solid">
        <fgColor rgb="FFD5111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CFB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2" tint="-9.9978637043366805E-2"/>
      </left>
      <right/>
      <top style="thin">
        <color theme="0" tint="-0.249977111117893"/>
      </top>
      <bottom/>
      <diagonal/>
    </border>
    <border>
      <left/>
      <right style="thin">
        <color theme="0" tint="-0.14999847407452621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 style="thin">
        <color theme="2" tint="-9.9978637043366805E-2"/>
      </left>
      <right/>
      <top/>
      <bottom style="medium">
        <color theme="0" tint="-4.9989318521683403E-2"/>
      </bottom>
      <diagonal/>
    </border>
    <border>
      <left/>
      <right style="thin">
        <color theme="0" tint="-0.14999847407452621"/>
      </right>
      <top/>
      <bottom style="medium">
        <color theme="0" tint="-4.9989318521683403E-2"/>
      </bottom>
      <diagonal/>
    </border>
    <border>
      <left/>
      <right style="thin">
        <color theme="0" tint="-0.249977111117893"/>
      </right>
      <top/>
      <bottom style="medium">
        <color theme="0" tint="-4.9989318521683403E-2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2" tint="-9.9978637043366805E-2"/>
      </left>
      <right/>
      <top/>
      <bottom style="thin">
        <color theme="0" tint="-0.249977111117893"/>
      </bottom>
      <diagonal/>
    </border>
    <border>
      <left/>
      <right style="thin">
        <color theme="0" tint="-0.14999847407452621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14999847407452621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 style="thin">
        <color theme="0" tint="-0.14999847407452621"/>
      </right>
      <top/>
      <bottom style="thin">
        <color theme="2" tint="-9.9978637043366805E-2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2" tint="-9.9978637043366805E-2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1499984740745262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/>
      <top style="thin">
        <color theme="0"/>
      </top>
      <bottom/>
      <diagonal/>
    </border>
  </borders>
  <cellStyleXfs count="12">
    <xf numFmtId="0" fontId="0" fillId="0" borderId="0"/>
    <xf numFmtId="0" fontId="4" fillId="0" borderId="0"/>
    <xf numFmtId="164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408">
    <xf numFmtId="0" fontId="0" fillId="0" borderId="0" xfId="0"/>
    <xf numFmtId="3" fontId="7" fillId="0" borderId="0" xfId="1" applyNumberFormat="1" applyFont="1" applyAlignment="1">
      <alignment horizontal="right" vertical="center" wrapText="1"/>
    </xf>
    <xf numFmtId="165" fontId="10" fillId="2" borderId="1" xfId="2" applyNumberFormat="1" applyFont="1" applyFill="1" applyBorder="1" applyAlignment="1">
      <alignment horizontal="center" vertical="center" wrapText="1"/>
    </xf>
    <xf numFmtId="165" fontId="12" fillId="2" borderId="0" xfId="2" applyNumberFormat="1" applyFont="1" applyFill="1" applyBorder="1" applyAlignment="1">
      <alignment horizontal="center" vertical="center" wrapText="1"/>
    </xf>
    <xf numFmtId="165" fontId="13" fillId="2" borderId="0" xfId="2" applyNumberFormat="1" applyFont="1" applyFill="1" applyBorder="1" applyAlignment="1">
      <alignment horizontal="center" vertical="center" wrapText="1"/>
    </xf>
    <xf numFmtId="165" fontId="13" fillId="2" borderId="2" xfId="2" applyNumberFormat="1" applyFont="1" applyFill="1" applyBorder="1" applyAlignment="1">
      <alignment horizontal="center" vertical="center" wrapText="1"/>
    </xf>
    <xf numFmtId="0" fontId="12" fillId="3" borderId="0" xfId="2" applyNumberFormat="1" applyFont="1" applyFill="1" applyBorder="1" applyAlignment="1">
      <alignment horizontal="center" vertical="center" wrapText="1"/>
    </xf>
    <xf numFmtId="0" fontId="13" fillId="2" borderId="0" xfId="2" applyNumberFormat="1" applyFont="1" applyFill="1" applyBorder="1" applyAlignment="1">
      <alignment horizontal="center" vertical="center" wrapText="1"/>
    </xf>
    <xf numFmtId="165" fontId="10" fillId="2" borderId="0" xfId="2" applyNumberFormat="1" applyFont="1" applyFill="1" applyBorder="1" applyAlignment="1">
      <alignment horizontal="center" vertical="center" wrapText="1"/>
    </xf>
    <xf numFmtId="165" fontId="10" fillId="2" borderId="3" xfId="2" applyNumberFormat="1" applyFont="1" applyFill="1" applyBorder="1" applyAlignment="1">
      <alignment horizontal="center" vertical="center" wrapText="1"/>
    </xf>
    <xf numFmtId="165" fontId="10" fillId="3" borderId="0" xfId="2" applyNumberFormat="1" applyFont="1" applyFill="1" applyBorder="1" applyAlignment="1">
      <alignment horizontal="center" vertical="center" wrapText="1"/>
    </xf>
    <xf numFmtId="3" fontId="15" fillId="0" borderId="0" xfId="1" applyNumberFormat="1" applyFont="1" applyAlignment="1">
      <alignment horizontal="right" vertical="center" wrapText="1"/>
    </xf>
    <xf numFmtId="0" fontId="12" fillId="2" borderId="41" xfId="2" applyNumberFormat="1" applyFont="1" applyFill="1" applyBorder="1" applyAlignment="1">
      <alignment horizontal="center" vertical="center" wrapText="1"/>
    </xf>
    <xf numFmtId="165" fontId="12" fillId="2" borderId="1" xfId="2" applyNumberFormat="1" applyFont="1" applyFill="1" applyBorder="1" applyAlignment="1">
      <alignment horizontal="center" vertical="center" wrapText="1"/>
    </xf>
    <xf numFmtId="165" fontId="48" fillId="0" borderId="0" xfId="2" applyNumberFormat="1" applyFont="1" applyFill="1" applyBorder="1" applyAlignment="1">
      <alignment horizontal="center" vertical="center" wrapText="1"/>
    </xf>
    <xf numFmtId="165" fontId="10" fillId="2" borderId="1" xfId="2" quotePrefix="1" applyNumberFormat="1" applyFont="1" applyFill="1" applyBorder="1" applyAlignment="1">
      <alignment horizontal="center" vertical="center" wrapText="1"/>
    </xf>
    <xf numFmtId="0" fontId="12" fillId="2" borderId="0" xfId="2" applyNumberFormat="1" applyFont="1" applyFill="1" applyBorder="1" applyAlignment="1">
      <alignment horizontal="center" vertical="center" wrapText="1"/>
    </xf>
    <xf numFmtId="165" fontId="48" fillId="2" borderId="0" xfId="2" applyNumberFormat="1" applyFont="1" applyFill="1" applyBorder="1" applyAlignment="1">
      <alignment horizontal="center" vertical="center" wrapText="1"/>
    </xf>
    <xf numFmtId="165" fontId="49" fillId="2" borderId="0" xfId="2" applyNumberFormat="1" applyFont="1" applyFill="1" applyBorder="1" applyAlignment="1">
      <alignment horizontal="center" vertical="center" wrapText="1"/>
    </xf>
    <xf numFmtId="0" fontId="10" fillId="2" borderId="41" xfId="2" applyNumberFormat="1" applyFont="1" applyFill="1" applyBorder="1" applyAlignment="1">
      <alignment horizontal="center" vertical="center" wrapText="1"/>
    </xf>
    <xf numFmtId="0" fontId="10" fillId="2" borderId="0" xfId="2" applyNumberFormat="1" applyFont="1" applyFill="1" applyBorder="1" applyAlignment="1">
      <alignment horizontal="center" vertical="center" wrapText="1"/>
    </xf>
    <xf numFmtId="0" fontId="10" fillId="2" borderId="1" xfId="2" applyNumberFormat="1" applyFont="1" applyFill="1" applyBorder="1" applyAlignment="1">
      <alignment horizontal="center" vertical="center" wrapText="1"/>
    </xf>
    <xf numFmtId="0" fontId="5" fillId="0" borderId="0" xfId="4" applyFont="1"/>
    <xf numFmtId="0" fontId="6" fillId="0" borderId="0" xfId="4" applyFont="1"/>
    <xf numFmtId="3" fontId="7" fillId="0" borderId="0" xfId="4" applyNumberFormat="1" applyFont="1" applyAlignment="1">
      <alignment horizontal="right" vertical="center" wrapText="1"/>
    </xf>
    <xf numFmtId="0" fontId="2" fillId="0" borderId="0" xfId="4"/>
    <xf numFmtId="3" fontId="5" fillId="0" borderId="0" xfId="4" applyNumberFormat="1" applyFont="1"/>
    <xf numFmtId="0" fontId="5" fillId="0" borderId="0" xfId="4" applyFont="1" applyAlignment="1">
      <alignment vertical="center"/>
    </xf>
    <xf numFmtId="3" fontId="8" fillId="0" borderId="0" xfId="4" applyNumberFormat="1" applyFont="1" applyAlignment="1">
      <alignment horizontal="right" vertical="center" wrapText="1"/>
    </xf>
    <xf numFmtId="0" fontId="11" fillId="0" borderId="0" xfId="4" applyFont="1"/>
    <xf numFmtId="9" fontId="5" fillId="0" borderId="0" xfId="5" applyFont="1"/>
    <xf numFmtId="165" fontId="10" fillId="2" borderId="0" xfId="2" applyNumberFormat="1" applyFont="1" applyFill="1" applyAlignment="1">
      <alignment horizontal="center" vertical="center" wrapText="1"/>
    </xf>
    <xf numFmtId="3" fontId="5" fillId="0" borderId="17" xfId="4" applyNumberFormat="1" applyFont="1" applyBorder="1" applyAlignment="1">
      <alignment horizontal="right" vertical="center" wrapText="1"/>
    </xf>
    <xf numFmtId="0" fontId="14" fillId="0" borderId="0" xfId="4" quotePrefix="1" applyFont="1" applyAlignment="1">
      <alignment horizontal="right"/>
    </xf>
    <xf numFmtId="0" fontId="14" fillId="4" borderId="4" xfId="4" applyFont="1" applyFill="1" applyBorder="1" applyAlignment="1">
      <alignment vertical="center"/>
    </xf>
    <xf numFmtId="0" fontId="5" fillId="0" borderId="5" xfId="4" applyFont="1" applyBorder="1"/>
    <xf numFmtId="3" fontId="15" fillId="4" borderId="4" xfId="4" applyNumberFormat="1" applyFont="1" applyFill="1" applyBorder="1" applyAlignment="1">
      <alignment horizontal="right" vertical="center" wrapText="1"/>
    </xf>
    <xf numFmtId="3" fontId="15" fillId="4" borderId="5" xfId="4" applyNumberFormat="1" applyFont="1" applyFill="1" applyBorder="1" applyAlignment="1">
      <alignment horizontal="right" vertical="center" wrapText="1"/>
    </xf>
    <xf numFmtId="3" fontId="15" fillId="4" borderId="37" xfId="4" applyNumberFormat="1" applyFont="1" applyFill="1" applyBorder="1" applyAlignment="1">
      <alignment horizontal="right" vertical="center" wrapText="1"/>
    </xf>
    <xf numFmtId="9" fontId="5" fillId="0" borderId="0" xfId="6" applyFont="1"/>
    <xf numFmtId="0" fontId="7" fillId="0" borderId="0" xfId="4" applyFont="1"/>
    <xf numFmtId="3" fontId="7" fillId="0" borderId="0" xfId="4" applyNumberFormat="1" applyFont="1"/>
    <xf numFmtId="0" fontId="16" fillId="0" borderId="0" xfId="4" applyFont="1" applyAlignment="1">
      <alignment horizontal="right"/>
    </xf>
    <xf numFmtId="0" fontId="16" fillId="0" borderId="7" xfId="4" applyFont="1" applyBorder="1" applyAlignment="1">
      <alignment horizontal="left" vertical="center" indent="1"/>
    </xf>
    <xf numFmtId="3" fontId="41" fillId="0" borderId="7" xfId="4" applyNumberFormat="1" applyFont="1" applyBorder="1" applyAlignment="1">
      <alignment horizontal="right" vertical="center" wrapText="1"/>
    </xf>
    <xf numFmtId="3" fontId="41" fillId="0" borderId="0" xfId="4" applyNumberFormat="1" applyFont="1" applyAlignment="1">
      <alignment horizontal="right" vertical="center" wrapText="1"/>
    </xf>
    <xf numFmtId="3" fontId="41" fillId="0" borderId="38" xfId="4" applyNumberFormat="1" applyFont="1" applyBorder="1" applyAlignment="1">
      <alignment horizontal="right" vertical="center" wrapText="1"/>
    </xf>
    <xf numFmtId="3" fontId="5" fillId="0" borderId="7" xfId="4" applyNumberFormat="1" applyFont="1" applyBorder="1" applyAlignment="1">
      <alignment horizontal="right" vertical="center" wrapText="1"/>
    </xf>
    <xf numFmtId="3" fontId="5" fillId="0" borderId="0" xfId="4" applyNumberFormat="1" applyFont="1" applyAlignment="1">
      <alignment horizontal="right" vertical="center" wrapText="1"/>
    </xf>
    <xf numFmtId="3" fontId="5" fillId="0" borderId="38" xfId="4" applyNumberFormat="1" applyFont="1" applyBorder="1" applyAlignment="1">
      <alignment horizontal="right" vertical="center" wrapText="1"/>
    </xf>
    <xf numFmtId="0" fontId="17" fillId="0" borderId="7" xfId="4" applyFont="1" applyBorder="1" applyAlignment="1">
      <alignment horizontal="left" vertical="center" indent="1"/>
    </xf>
    <xf numFmtId="0" fontId="18" fillId="0" borderId="7" xfId="4" applyFont="1" applyBorder="1" applyAlignment="1">
      <alignment vertical="center"/>
    </xf>
    <xf numFmtId="3" fontId="7" fillId="0" borderId="7" xfId="4" applyNumberFormat="1" applyFont="1" applyBorder="1"/>
    <xf numFmtId="3" fontId="7" fillId="0" borderId="38" xfId="4" applyNumberFormat="1" applyFont="1" applyBorder="1"/>
    <xf numFmtId="0" fontId="7" fillId="0" borderId="7" xfId="4" applyFont="1" applyBorder="1"/>
    <xf numFmtId="0" fontId="7" fillId="0" borderId="38" xfId="4" applyFont="1" applyBorder="1"/>
    <xf numFmtId="0" fontId="5" fillId="0" borderId="0" xfId="4" applyFont="1" applyAlignment="1">
      <alignment horizontal="right"/>
    </xf>
    <xf numFmtId="0" fontId="19" fillId="4" borderId="7" xfId="4" applyFont="1" applyFill="1" applyBorder="1" applyAlignment="1">
      <alignment vertical="center"/>
    </xf>
    <xf numFmtId="0" fontId="20" fillId="0" borderId="0" xfId="4" applyFont="1"/>
    <xf numFmtId="3" fontId="21" fillId="4" borderId="7" xfId="7" applyNumberFormat="1" applyFont="1" applyFill="1" applyBorder="1" applyAlignment="1">
      <alignment horizontal="right" vertical="center" wrapText="1"/>
    </xf>
    <xf numFmtId="3" fontId="21" fillId="4" borderId="0" xfId="7" applyNumberFormat="1" applyFont="1" applyFill="1" applyBorder="1" applyAlignment="1">
      <alignment horizontal="right" vertical="center" wrapText="1"/>
    </xf>
    <xf numFmtId="3" fontId="21" fillId="4" borderId="38" xfId="7" applyNumberFormat="1" applyFont="1" applyFill="1" applyBorder="1" applyAlignment="1">
      <alignment horizontal="right" vertical="center" wrapText="1"/>
    </xf>
    <xf numFmtId="9" fontId="21" fillId="4" borderId="7" xfId="7" applyFont="1" applyFill="1" applyBorder="1" applyAlignment="1">
      <alignment horizontal="right" vertical="center" wrapText="1"/>
    </xf>
    <xf numFmtId="9" fontId="21" fillId="4" borderId="0" xfId="7" applyFont="1" applyFill="1" applyBorder="1" applyAlignment="1">
      <alignment horizontal="right" vertical="center" wrapText="1"/>
    </xf>
    <xf numFmtId="9" fontId="21" fillId="4" borderId="38" xfId="7" applyFont="1" applyFill="1" applyBorder="1" applyAlignment="1">
      <alignment horizontal="right" vertical="center" wrapText="1"/>
    </xf>
    <xf numFmtId="9" fontId="21" fillId="4" borderId="0" xfId="8" applyFont="1" applyFill="1" applyAlignment="1">
      <alignment horizontal="right" vertical="center" wrapText="1"/>
    </xf>
    <xf numFmtId="0" fontId="22" fillId="0" borderId="7" xfId="4" applyFont="1" applyBorder="1" applyAlignment="1">
      <alignment horizontal="left" vertical="center" indent="1"/>
    </xf>
    <xf numFmtId="3" fontId="23" fillId="0" borderId="7" xfId="4" applyNumberFormat="1" applyFont="1" applyBorder="1"/>
    <xf numFmtId="3" fontId="23" fillId="0" borderId="0" xfId="4" applyNumberFormat="1" applyFont="1"/>
    <xf numFmtId="3" fontId="23" fillId="0" borderId="38" xfId="4" applyNumberFormat="1" applyFont="1" applyBorder="1"/>
    <xf numFmtId="9" fontId="25" fillId="0" borderId="7" xfId="7" applyFont="1" applyFill="1" applyBorder="1" applyAlignment="1">
      <alignment horizontal="right" vertical="center" wrapText="1"/>
    </xf>
    <xf numFmtId="9" fontId="25" fillId="0" borderId="0" xfId="7" applyFont="1" applyFill="1" applyBorder="1" applyAlignment="1">
      <alignment horizontal="right" vertical="center" wrapText="1"/>
    </xf>
    <xf numFmtId="9" fontId="25" fillId="0" borderId="38" xfId="7" applyFont="1" applyFill="1" applyBorder="1" applyAlignment="1">
      <alignment horizontal="right" vertical="center" wrapText="1"/>
    </xf>
    <xf numFmtId="0" fontId="23" fillId="0" borderId="7" xfId="4" applyFont="1" applyBorder="1"/>
    <xf numFmtId="0" fontId="23" fillId="0" borderId="0" xfId="4" applyFont="1"/>
    <xf numFmtId="9" fontId="25" fillId="0" borderId="0" xfId="8" applyFont="1" applyAlignment="1">
      <alignment horizontal="right" vertical="center" wrapText="1"/>
    </xf>
    <xf numFmtId="9" fontId="21" fillId="0" borderId="7" xfId="7" applyFont="1" applyFill="1" applyBorder="1" applyAlignment="1">
      <alignment horizontal="right" vertical="center" wrapText="1"/>
    </xf>
    <xf numFmtId="9" fontId="21" fillId="0" borderId="0" xfId="7" applyFont="1" applyFill="1" applyBorder="1" applyAlignment="1">
      <alignment horizontal="right" vertical="center" wrapText="1"/>
    </xf>
    <xf numFmtId="0" fontId="5" fillId="0" borderId="10" xfId="4" applyFont="1" applyBorder="1"/>
    <xf numFmtId="0" fontId="5" fillId="0" borderId="0" xfId="4" applyFont="1" applyAlignment="1">
      <alignment horizontal="left" vertical="center" indent="2"/>
    </xf>
    <xf numFmtId="3" fontId="15" fillId="4" borderId="29" xfId="4" applyNumberFormat="1" applyFont="1" applyFill="1" applyBorder="1" applyAlignment="1">
      <alignment horizontal="right" vertical="center" wrapText="1"/>
    </xf>
    <xf numFmtId="0" fontId="18" fillId="0" borderId="0" xfId="4" applyFont="1" applyAlignment="1">
      <alignment horizontal="right"/>
    </xf>
    <xf numFmtId="0" fontId="32" fillId="0" borderId="0" xfId="4" applyFont="1" applyAlignment="1">
      <alignment horizontal="right"/>
    </xf>
    <xf numFmtId="0" fontId="27" fillId="0" borderId="7" xfId="4" applyFont="1" applyBorder="1" applyAlignment="1">
      <alignment horizontal="left" vertical="center" indent="2"/>
    </xf>
    <xf numFmtId="0" fontId="28" fillId="0" borderId="0" xfId="4" applyFont="1"/>
    <xf numFmtId="3" fontId="29" fillId="0" borderId="7" xfId="4" applyNumberFormat="1" applyFont="1" applyBorder="1" applyAlignment="1">
      <alignment horizontal="right" vertical="center" wrapText="1"/>
    </xf>
    <xf numFmtId="3" fontId="29" fillId="0" borderId="0" xfId="4" applyNumberFormat="1" applyFont="1" applyAlignment="1">
      <alignment horizontal="right" vertical="center" wrapText="1"/>
    </xf>
    <xf numFmtId="3" fontId="29" fillId="0" borderId="17" xfId="4" applyNumberFormat="1" applyFont="1" applyBorder="1" applyAlignment="1">
      <alignment horizontal="right" vertical="center" wrapText="1"/>
    </xf>
    <xf numFmtId="0" fontId="8" fillId="0" borderId="0" xfId="4" applyFont="1"/>
    <xf numFmtId="0" fontId="30" fillId="0" borderId="0" xfId="4" applyFont="1"/>
    <xf numFmtId="0" fontId="33" fillId="0" borderId="0" xfId="4" applyFont="1"/>
    <xf numFmtId="0" fontId="16" fillId="0" borderId="21" xfId="4" applyFont="1" applyBorder="1" applyAlignment="1">
      <alignment horizontal="left" vertical="center" indent="1"/>
    </xf>
    <xf numFmtId="0" fontId="5" fillId="0" borderId="20" xfId="4" applyFont="1" applyBorder="1"/>
    <xf numFmtId="3" fontId="5" fillId="0" borderId="21" xfId="4" applyNumberFormat="1" applyFont="1" applyBorder="1" applyAlignment="1">
      <alignment horizontal="right" vertical="center" wrapText="1"/>
    </xf>
    <xf numFmtId="3" fontId="5" fillId="0" borderId="20" xfId="4" applyNumberFormat="1" applyFont="1" applyBorder="1" applyAlignment="1">
      <alignment horizontal="right" vertical="center" wrapText="1"/>
    </xf>
    <xf numFmtId="3" fontId="5" fillId="0" borderId="22" xfId="4" applyNumberFormat="1" applyFont="1" applyBorder="1" applyAlignment="1">
      <alignment horizontal="right" vertical="center" wrapText="1"/>
    </xf>
    <xf numFmtId="0" fontId="42" fillId="0" borderId="0" xfId="4" applyFont="1" applyAlignment="1">
      <alignment horizontal="right"/>
    </xf>
    <xf numFmtId="0" fontId="16" fillId="0" borderId="30" xfId="4" applyFont="1" applyBorder="1" applyAlignment="1">
      <alignment horizontal="left" vertical="center" indent="1"/>
    </xf>
    <xf numFmtId="3" fontId="5" fillId="0" borderId="30" xfId="4" applyNumberFormat="1" applyFont="1" applyBorder="1" applyAlignment="1">
      <alignment horizontal="right" vertical="center" wrapText="1"/>
    </xf>
    <xf numFmtId="3" fontId="5" fillId="0" borderId="10" xfId="4" applyNumberFormat="1" applyFont="1" applyBorder="1" applyAlignment="1">
      <alignment horizontal="right" vertical="center" wrapText="1"/>
    </xf>
    <xf numFmtId="3" fontId="5" fillId="0" borderId="31" xfId="4" applyNumberFormat="1" applyFont="1" applyBorder="1" applyAlignment="1">
      <alignment horizontal="right" vertical="center" wrapText="1"/>
    </xf>
    <xf numFmtId="0" fontId="34" fillId="0" borderId="0" xfId="4" applyFont="1" applyAlignment="1">
      <alignment horizontal="right"/>
    </xf>
    <xf numFmtId="0" fontId="35" fillId="0" borderId="5" xfId="4" applyFont="1" applyBorder="1"/>
    <xf numFmtId="0" fontId="35" fillId="0" borderId="0" xfId="4" applyFont="1"/>
    <xf numFmtId="0" fontId="36" fillId="4" borderId="30" xfId="4" applyFont="1" applyFill="1" applyBorder="1" applyAlignment="1">
      <alignment horizontal="left" vertical="center" indent="1"/>
    </xf>
    <xf numFmtId="0" fontId="36" fillId="0" borderId="10" xfId="4" applyFont="1" applyBorder="1"/>
    <xf numFmtId="9" fontId="36" fillId="4" borderId="10" xfId="7" applyFont="1" applyFill="1" applyBorder="1" applyAlignment="1">
      <alignment horizontal="right" vertical="center" wrapText="1"/>
    </xf>
    <xf numFmtId="9" fontId="36" fillId="4" borderId="31" xfId="7" applyFont="1" applyFill="1" applyBorder="1" applyAlignment="1">
      <alignment horizontal="right" vertical="center" wrapText="1"/>
    </xf>
    <xf numFmtId="9" fontId="36" fillId="4" borderId="10" xfId="8" applyFont="1" applyFill="1" applyBorder="1" applyAlignment="1">
      <alignment horizontal="right" vertical="center" wrapText="1"/>
    </xf>
    <xf numFmtId="0" fontId="36" fillId="0" borderId="0" xfId="4" applyFont="1"/>
    <xf numFmtId="0" fontId="16" fillId="0" borderId="32" xfId="4" applyFont="1" applyBorder="1" applyAlignment="1">
      <alignment horizontal="left" vertical="center" indent="1"/>
    </xf>
    <xf numFmtId="0" fontId="5" fillId="0" borderId="36" xfId="4" applyFont="1" applyBorder="1"/>
    <xf numFmtId="3" fontId="5" fillId="0" borderId="32" xfId="4" applyNumberFormat="1" applyFont="1" applyBorder="1" applyAlignment="1">
      <alignment horizontal="right" vertical="center" wrapText="1"/>
    </xf>
    <xf numFmtId="3" fontId="5" fillId="0" borderId="33" xfId="4" applyNumberFormat="1" applyFont="1" applyBorder="1" applyAlignment="1">
      <alignment horizontal="right" vertical="center" wrapText="1"/>
    </xf>
    <xf numFmtId="3" fontId="5" fillId="0" borderId="36" xfId="4" applyNumberFormat="1" applyFont="1" applyBorder="1" applyAlignment="1">
      <alignment horizontal="right" vertical="center" wrapText="1"/>
    </xf>
    <xf numFmtId="0" fontId="5" fillId="0" borderId="33" xfId="4" applyFont="1" applyBorder="1"/>
    <xf numFmtId="3" fontId="5" fillId="0" borderId="34" xfId="4" applyNumberFormat="1" applyFont="1" applyBorder="1" applyAlignment="1">
      <alignment horizontal="right" vertical="center" wrapText="1"/>
    </xf>
    <xf numFmtId="3" fontId="5" fillId="0" borderId="35" xfId="4" applyNumberFormat="1" applyFont="1" applyBorder="1" applyAlignment="1">
      <alignment horizontal="right" vertical="center" wrapText="1"/>
    </xf>
    <xf numFmtId="0" fontId="18" fillId="0" borderId="0" xfId="4" quotePrefix="1" applyFont="1" applyAlignment="1">
      <alignment horizontal="right" vertical="center"/>
    </xf>
    <xf numFmtId="0" fontId="16" fillId="0" borderId="4" xfId="4" applyFont="1" applyBorder="1" applyAlignment="1">
      <alignment horizontal="left" vertical="center" indent="1"/>
    </xf>
    <xf numFmtId="3" fontId="5" fillId="0" borderId="4" xfId="4" applyNumberFormat="1" applyFont="1" applyBorder="1" applyAlignment="1">
      <alignment horizontal="right" vertical="center" wrapText="1"/>
    </xf>
    <xf numFmtId="3" fontId="5" fillId="0" borderId="5" xfId="4" applyNumberFormat="1" applyFont="1" applyBorder="1" applyAlignment="1">
      <alignment horizontal="right" vertical="center" wrapText="1"/>
    </xf>
    <xf numFmtId="3" fontId="5" fillId="0" borderId="29" xfId="4" applyNumberFormat="1" applyFont="1" applyBorder="1" applyAlignment="1">
      <alignment horizontal="right" vertical="center" wrapText="1"/>
    </xf>
    <xf numFmtId="0" fontId="16" fillId="0" borderId="7" xfId="4" applyFont="1" applyBorder="1" applyAlignment="1">
      <alignment horizontal="left" vertical="center" wrapText="1" indent="1"/>
    </xf>
    <xf numFmtId="0" fontId="16" fillId="0" borderId="0" xfId="4" applyFont="1" applyAlignment="1">
      <alignment horizontal="left" vertical="center" indent="1"/>
    </xf>
    <xf numFmtId="0" fontId="38" fillId="0" borderId="0" xfId="4" quotePrefix="1" applyFont="1" applyAlignment="1">
      <alignment horizontal="right"/>
    </xf>
    <xf numFmtId="0" fontId="14" fillId="4" borderId="7" xfId="9" applyFont="1" applyFill="1" applyBorder="1" applyAlignment="1">
      <alignment vertical="center"/>
    </xf>
    <xf numFmtId="3" fontId="15" fillId="4" borderId="7" xfId="4" applyNumberFormat="1" applyFont="1" applyFill="1" applyBorder="1" applyAlignment="1">
      <alignment horizontal="right" vertical="center" wrapText="1"/>
    </xf>
    <xf numFmtId="3" fontId="15" fillId="4" borderId="0" xfId="4" applyNumberFormat="1" applyFont="1" applyFill="1" applyAlignment="1">
      <alignment horizontal="right" vertical="center" wrapText="1"/>
    </xf>
    <xf numFmtId="3" fontId="15" fillId="4" borderId="17" xfId="4" applyNumberFormat="1" applyFont="1" applyFill="1" applyBorder="1" applyAlignment="1">
      <alignment horizontal="right" vertical="center" wrapText="1"/>
    </xf>
    <xf numFmtId="3" fontId="35" fillId="0" borderId="0" xfId="4" applyNumberFormat="1" applyFont="1"/>
    <xf numFmtId="0" fontId="39" fillId="0" borderId="0" xfId="4" applyFont="1" applyAlignment="1">
      <alignment horizontal="right"/>
    </xf>
    <xf numFmtId="0" fontId="39" fillId="6" borderId="7" xfId="4" applyFont="1" applyFill="1" applyBorder="1" applyAlignment="1">
      <alignment horizontal="left" vertical="center" indent="1"/>
    </xf>
    <xf numFmtId="3" fontId="36" fillId="6" borderId="7" xfId="4" applyNumberFormat="1" applyFont="1" applyFill="1" applyBorder="1" applyAlignment="1">
      <alignment horizontal="right" vertical="center" wrapText="1"/>
    </xf>
    <xf numFmtId="3" fontId="36" fillId="6" borderId="0" xfId="4" applyNumberFormat="1" applyFont="1" applyFill="1" applyAlignment="1">
      <alignment horizontal="right" vertical="center" wrapText="1"/>
    </xf>
    <xf numFmtId="3" fontId="36" fillId="0" borderId="0" xfId="4" applyNumberFormat="1" applyFont="1"/>
    <xf numFmtId="0" fontId="18" fillId="0" borderId="7" xfId="4" applyFont="1" applyBorder="1" applyAlignment="1">
      <alignment horizontal="left" vertical="center" indent="1"/>
    </xf>
    <xf numFmtId="0" fontId="18" fillId="4" borderId="30" xfId="4" applyFont="1" applyFill="1" applyBorder="1" applyAlignment="1">
      <alignment vertical="center"/>
    </xf>
    <xf numFmtId="3" fontId="7" fillId="4" borderId="30" xfId="4" applyNumberFormat="1" applyFont="1" applyFill="1" applyBorder="1" applyAlignment="1">
      <alignment horizontal="right" vertical="center" wrapText="1"/>
    </xf>
    <xf numFmtId="3" fontId="7" fillId="4" borderId="10" xfId="4" applyNumberFormat="1" applyFont="1" applyFill="1" applyBorder="1" applyAlignment="1">
      <alignment horizontal="right" vertical="center" wrapText="1"/>
    </xf>
    <xf numFmtId="3" fontId="7" fillId="4" borderId="31" xfId="4" applyNumberFormat="1" applyFont="1" applyFill="1" applyBorder="1" applyAlignment="1">
      <alignment horizontal="right" vertical="center" wrapText="1"/>
    </xf>
    <xf numFmtId="0" fontId="14" fillId="0" borderId="4" xfId="4" applyFont="1" applyBorder="1" applyAlignment="1">
      <alignment vertical="center"/>
    </xf>
    <xf numFmtId="3" fontId="15" fillId="0" borderId="4" xfId="4" applyNumberFormat="1" applyFont="1" applyBorder="1" applyAlignment="1">
      <alignment horizontal="right" vertical="center" wrapText="1"/>
    </xf>
    <xf numFmtId="3" fontId="15" fillId="0" borderId="5" xfId="4" applyNumberFormat="1" applyFont="1" applyBorder="1" applyAlignment="1">
      <alignment horizontal="right" vertical="center" wrapText="1"/>
    </xf>
    <xf numFmtId="3" fontId="15" fillId="0" borderId="29" xfId="4" applyNumberFormat="1" applyFont="1" applyBorder="1" applyAlignment="1">
      <alignment horizontal="right" vertical="center" wrapText="1"/>
    </xf>
    <xf numFmtId="0" fontId="14" fillId="0" borderId="7" xfId="4" applyFont="1" applyBorder="1" applyAlignment="1">
      <alignment vertical="center"/>
    </xf>
    <xf numFmtId="3" fontId="15" fillId="0" borderId="7" xfId="4" applyNumberFormat="1" applyFont="1" applyBorder="1" applyAlignment="1">
      <alignment horizontal="right" vertical="center" wrapText="1"/>
    </xf>
    <xf numFmtId="3" fontId="15" fillId="0" borderId="0" xfId="4" applyNumberFormat="1" applyFont="1" applyAlignment="1">
      <alignment horizontal="right" vertical="center" wrapText="1"/>
    </xf>
    <xf numFmtId="3" fontId="15" fillId="0" borderId="17" xfId="4" applyNumberFormat="1" applyFont="1" applyBorder="1" applyAlignment="1">
      <alignment horizontal="right" vertical="center" wrapText="1"/>
    </xf>
    <xf numFmtId="0" fontId="16" fillId="0" borderId="30" xfId="4" applyFont="1" applyBorder="1" applyAlignment="1">
      <alignment horizontal="left" vertical="center" wrapText="1" indent="1"/>
    </xf>
    <xf numFmtId="0" fontId="14" fillId="4" borderId="7" xfId="4" applyFont="1" applyFill="1" applyBorder="1" applyAlignment="1">
      <alignment vertical="center"/>
    </xf>
    <xf numFmtId="0" fontId="39" fillId="4" borderId="7" xfId="4" applyFont="1" applyFill="1" applyBorder="1" applyAlignment="1">
      <alignment horizontal="left" vertical="center" indent="1"/>
    </xf>
    <xf numFmtId="9" fontId="36" fillId="4" borderId="7" xfId="7" applyFont="1" applyFill="1" applyBorder="1" applyAlignment="1">
      <alignment horizontal="right" vertical="center" wrapText="1"/>
    </xf>
    <xf numFmtId="9" fontId="36" fillId="4" borderId="0" xfId="7" applyFont="1" applyFill="1" applyBorder="1" applyAlignment="1">
      <alignment horizontal="right" vertical="center" wrapText="1"/>
    </xf>
    <xf numFmtId="9" fontId="36" fillId="4" borderId="17" xfId="7" applyFont="1" applyFill="1" applyBorder="1" applyAlignment="1">
      <alignment horizontal="right" vertical="center" wrapText="1"/>
    </xf>
    <xf numFmtId="9" fontId="36" fillId="4" borderId="0" xfId="8" applyFont="1" applyFill="1" applyAlignment="1">
      <alignment horizontal="right" vertical="center" wrapText="1"/>
    </xf>
    <xf numFmtId="0" fontId="40" fillId="0" borderId="0" xfId="4" applyFont="1"/>
    <xf numFmtId="0" fontId="39" fillId="4" borderId="30" xfId="4" applyFont="1" applyFill="1" applyBorder="1" applyAlignment="1">
      <alignment horizontal="left" vertical="center" indent="1"/>
    </xf>
    <xf numFmtId="0" fontId="35" fillId="0" borderId="10" xfId="4" applyFont="1" applyBorder="1"/>
    <xf numFmtId="9" fontId="36" fillId="4" borderId="30" xfId="7" applyFont="1" applyFill="1" applyBorder="1" applyAlignment="1">
      <alignment horizontal="right" vertical="center" wrapText="1"/>
    </xf>
    <xf numFmtId="0" fontId="18" fillId="0" borderId="4" xfId="4" applyFont="1" applyBorder="1" applyAlignment="1">
      <alignment vertical="center" wrapText="1"/>
    </xf>
    <xf numFmtId="3" fontId="7" fillId="0" borderId="4" xfId="4" applyNumberFormat="1" applyFont="1" applyBorder="1" applyAlignment="1">
      <alignment vertical="center"/>
    </xf>
    <xf numFmtId="3" fontId="7" fillId="0" borderId="5" xfId="4" applyNumberFormat="1" applyFont="1" applyBorder="1" applyAlignment="1">
      <alignment vertical="center"/>
    </xf>
    <xf numFmtId="3" fontId="7" fillId="0" borderId="29" xfId="4" applyNumberFormat="1" applyFont="1" applyBorder="1" applyAlignment="1">
      <alignment vertical="center"/>
    </xf>
    <xf numFmtId="3" fontId="5" fillId="0" borderId="0" xfId="4" applyNumberFormat="1" applyFont="1" applyAlignment="1">
      <alignment horizontal="right" vertical="center"/>
    </xf>
    <xf numFmtId="3" fontId="5" fillId="0" borderId="17" xfId="4" applyNumberFormat="1" applyFont="1" applyBorder="1" applyAlignment="1">
      <alignment horizontal="right" vertical="center"/>
    </xf>
    <xf numFmtId="0" fontId="5" fillId="0" borderId="7" xfId="4" applyFont="1" applyBorder="1"/>
    <xf numFmtId="0" fontId="18" fillId="4" borderId="30" xfId="4" applyFont="1" applyFill="1" applyBorder="1" applyAlignment="1">
      <alignment horizontal="left" vertical="center" indent="1"/>
    </xf>
    <xf numFmtId="0" fontId="16" fillId="0" borderId="0" xfId="4" applyFont="1" applyAlignment="1">
      <alignment horizontal="left" vertical="center" wrapText="1" indent="1"/>
    </xf>
    <xf numFmtId="3" fontId="5" fillId="0" borderId="0" xfId="6" applyNumberFormat="1" applyFont="1" applyAlignment="1">
      <alignment vertical="center"/>
    </xf>
    <xf numFmtId="0" fontId="14" fillId="6" borderId="7" xfId="4" applyFont="1" applyFill="1" applyBorder="1" applyAlignment="1">
      <alignment horizontal="left" vertical="center" indent="1"/>
    </xf>
    <xf numFmtId="3" fontId="43" fillId="6" borderId="0" xfId="4" applyNumberFormat="1" applyFont="1" applyFill="1" applyAlignment="1">
      <alignment horizontal="right" vertical="center" wrapText="1"/>
    </xf>
    <xf numFmtId="0" fontId="44" fillId="0" borderId="0" xfId="4" applyFont="1"/>
    <xf numFmtId="3" fontId="15" fillId="6" borderId="0" xfId="4" applyNumberFormat="1" applyFont="1" applyFill="1" applyAlignment="1">
      <alignment horizontal="right" vertical="center" wrapText="1"/>
    </xf>
    <xf numFmtId="0" fontId="39" fillId="6" borderId="7" xfId="4" applyFont="1" applyFill="1" applyBorder="1" applyAlignment="1">
      <alignment horizontal="left" vertical="center" indent="2"/>
    </xf>
    <xf numFmtId="9" fontId="36" fillId="6" borderId="0" xfId="7" applyFont="1" applyFill="1" applyBorder="1" applyAlignment="1">
      <alignment horizontal="right" vertical="center" wrapText="1"/>
    </xf>
    <xf numFmtId="9" fontId="36" fillId="6" borderId="0" xfId="8" applyFont="1" applyFill="1" applyAlignment="1">
      <alignment horizontal="right" vertical="center" wrapText="1"/>
    </xf>
    <xf numFmtId="0" fontId="45" fillId="0" borderId="0" xfId="4" applyFont="1"/>
    <xf numFmtId="0" fontId="39" fillId="6" borderId="30" xfId="4" applyFont="1" applyFill="1" applyBorder="1" applyAlignment="1">
      <alignment horizontal="left" vertical="center" indent="2"/>
    </xf>
    <xf numFmtId="9" fontId="36" fillId="6" borderId="10" xfId="7" applyFont="1" applyFill="1" applyBorder="1" applyAlignment="1">
      <alignment horizontal="right" vertical="center" wrapText="1"/>
    </xf>
    <xf numFmtId="9" fontId="36" fillId="6" borderId="10" xfId="8" applyFont="1" applyFill="1" applyBorder="1" applyAlignment="1">
      <alignment horizontal="right" vertical="center" wrapText="1"/>
    </xf>
    <xf numFmtId="165" fontId="13" fillId="2" borderId="0" xfId="2" applyNumberFormat="1" applyFont="1" applyFill="1" applyAlignment="1">
      <alignment horizontal="center" vertical="center" wrapText="1"/>
    </xf>
    <xf numFmtId="0" fontId="12" fillId="3" borderId="0" xfId="2" applyNumberFormat="1" applyFont="1" applyFill="1" applyAlignment="1">
      <alignment horizontal="center" vertical="center" wrapText="1"/>
    </xf>
    <xf numFmtId="165" fontId="10" fillId="3" borderId="0" xfId="2" applyNumberFormat="1" applyFont="1" applyFill="1" applyAlignment="1">
      <alignment horizontal="center" vertical="center" wrapText="1"/>
    </xf>
    <xf numFmtId="3" fontId="5" fillId="0" borderId="0" xfId="4" applyNumberFormat="1" applyFont="1" applyAlignment="1">
      <alignment vertical="center"/>
    </xf>
    <xf numFmtId="9" fontId="5" fillId="0" borderId="0" xfId="7" applyFont="1" applyAlignment="1">
      <alignment vertical="center"/>
    </xf>
    <xf numFmtId="3" fontId="2" fillId="0" borderId="0" xfId="4" applyNumberFormat="1"/>
    <xf numFmtId="3" fontId="15" fillId="4" borderId="6" xfId="4" applyNumberFormat="1" applyFont="1" applyFill="1" applyBorder="1" applyAlignment="1">
      <alignment horizontal="right" vertical="center" wrapText="1"/>
    </xf>
    <xf numFmtId="3" fontId="5" fillId="5" borderId="8" xfId="4" applyNumberFormat="1" applyFont="1" applyFill="1" applyBorder="1" applyAlignment="1">
      <alignment horizontal="right" vertical="center" wrapText="1"/>
    </xf>
    <xf numFmtId="3" fontId="7" fillId="5" borderId="8" xfId="4" applyNumberFormat="1" applyFont="1" applyFill="1" applyBorder="1"/>
    <xf numFmtId="3" fontId="21" fillId="4" borderId="9" xfId="7" applyNumberFormat="1" applyFont="1" applyFill="1" applyBorder="1" applyAlignment="1">
      <alignment horizontal="right" vertical="center" wrapText="1"/>
    </xf>
    <xf numFmtId="9" fontId="21" fillId="4" borderId="9" xfId="5" applyFont="1" applyFill="1" applyBorder="1" applyAlignment="1">
      <alignment horizontal="right" vertical="center" wrapText="1"/>
    </xf>
    <xf numFmtId="9" fontId="21" fillId="4" borderId="9" xfId="7" applyFont="1" applyFill="1" applyBorder="1" applyAlignment="1">
      <alignment horizontal="right" vertical="center" wrapText="1"/>
    </xf>
    <xf numFmtId="3" fontId="23" fillId="5" borderId="8" xfId="4" applyNumberFormat="1" applyFont="1" applyFill="1" applyBorder="1"/>
    <xf numFmtId="9" fontId="24" fillId="5" borderId="8" xfId="5" applyFont="1" applyFill="1" applyBorder="1"/>
    <xf numFmtId="9" fontId="24" fillId="5" borderId="8" xfId="7" applyFont="1" applyFill="1" applyBorder="1"/>
    <xf numFmtId="3" fontId="26" fillId="0" borderId="0" xfId="4" applyNumberFormat="1" applyFont="1" applyAlignment="1">
      <alignment horizontal="right" vertical="center" wrapText="1"/>
    </xf>
    <xf numFmtId="0" fontId="26" fillId="0" borderId="0" xfId="4" applyFont="1" applyAlignment="1">
      <alignment horizontal="right" vertical="center" wrapText="1"/>
    </xf>
    <xf numFmtId="0" fontId="14" fillId="4" borderId="11" xfId="4" applyFont="1" applyFill="1" applyBorder="1" applyAlignment="1">
      <alignment vertical="center"/>
    </xf>
    <xf numFmtId="0" fontId="5" fillId="0" borderId="12" xfId="4" applyFont="1" applyBorder="1"/>
    <xf numFmtId="3" fontId="15" fillId="4" borderId="13" xfId="4" applyNumberFormat="1" applyFont="1" applyFill="1" applyBorder="1" applyAlignment="1">
      <alignment horizontal="right" vertical="center" wrapText="1"/>
    </xf>
    <xf numFmtId="3" fontId="15" fillId="4" borderId="12" xfId="4" applyNumberFormat="1" applyFont="1" applyFill="1" applyBorder="1" applyAlignment="1">
      <alignment horizontal="right" vertical="center" wrapText="1"/>
    </xf>
    <xf numFmtId="3" fontId="15" fillId="4" borderId="14" xfId="4" applyNumberFormat="1" applyFont="1" applyFill="1" applyBorder="1" applyAlignment="1">
      <alignment horizontal="right" vertical="center" wrapText="1"/>
    </xf>
    <xf numFmtId="3" fontId="15" fillId="4" borderId="15" xfId="4" applyNumberFormat="1" applyFont="1" applyFill="1" applyBorder="1" applyAlignment="1">
      <alignment horizontal="right" vertical="center" wrapText="1"/>
    </xf>
    <xf numFmtId="0" fontId="16" fillId="0" borderId="16" xfId="4" applyFont="1" applyBorder="1" applyAlignment="1">
      <alignment horizontal="left" vertical="center" indent="1"/>
    </xf>
    <xf numFmtId="3" fontId="5" fillId="5" borderId="18" xfId="4" applyNumberFormat="1" applyFont="1" applyFill="1" applyBorder="1" applyAlignment="1">
      <alignment horizontal="right" vertical="center" wrapText="1"/>
    </xf>
    <xf numFmtId="0" fontId="27" fillId="0" borderId="16" xfId="4" applyFont="1" applyBorder="1" applyAlignment="1">
      <alignment horizontal="left" vertical="center" indent="2"/>
    </xf>
    <xf numFmtId="3" fontId="28" fillId="5" borderId="18" xfId="4" applyNumberFormat="1" applyFont="1" applyFill="1" applyBorder="1" applyAlignment="1">
      <alignment horizontal="right" vertical="center" wrapText="1"/>
    </xf>
    <xf numFmtId="0" fontId="16" fillId="0" borderId="0" xfId="4" applyFont="1" applyAlignment="1">
      <alignment horizontal="right" vertical="center"/>
    </xf>
    <xf numFmtId="0" fontId="31" fillId="0" borderId="0" xfId="4" applyFont="1"/>
    <xf numFmtId="0" fontId="16" fillId="0" borderId="19" xfId="4" applyFont="1" applyBorder="1" applyAlignment="1">
      <alignment horizontal="left" vertical="center" indent="1"/>
    </xf>
    <xf numFmtId="3" fontId="5" fillId="5" borderId="23" xfId="4" applyNumberFormat="1" applyFont="1" applyFill="1" applyBorder="1" applyAlignment="1">
      <alignment horizontal="right" vertical="center" wrapText="1"/>
    </xf>
    <xf numFmtId="0" fontId="16" fillId="0" borderId="24" xfId="4" applyFont="1" applyBorder="1" applyAlignment="1">
      <alignment horizontal="left" vertical="center" indent="1"/>
    </xf>
    <xf numFmtId="0" fontId="5" fillId="0" borderId="25" xfId="4" applyFont="1" applyBorder="1"/>
    <xf numFmtId="3" fontId="5" fillId="0" borderId="26" xfId="4" applyNumberFormat="1" applyFont="1" applyBorder="1" applyAlignment="1">
      <alignment horizontal="right" vertical="center" wrapText="1"/>
    </xf>
    <xf numFmtId="3" fontId="5" fillId="0" borderId="25" xfId="4" applyNumberFormat="1" applyFont="1" applyBorder="1" applyAlignment="1">
      <alignment horizontal="right" vertical="center" wrapText="1"/>
    </xf>
    <xf numFmtId="3" fontId="5" fillId="0" borderId="27" xfId="4" applyNumberFormat="1" applyFont="1" applyBorder="1" applyAlignment="1">
      <alignment horizontal="right" vertical="center" wrapText="1"/>
    </xf>
    <xf numFmtId="3" fontId="5" fillId="5" borderId="28" xfId="4" applyNumberFormat="1" applyFont="1" applyFill="1" applyBorder="1" applyAlignment="1">
      <alignment horizontal="right" vertical="center" wrapText="1"/>
    </xf>
    <xf numFmtId="9" fontId="34" fillId="0" borderId="0" xfId="7" applyFont="1" applyAlignment="1">
      <alignment horizontal="right"/>
    </xf>
    <xf numFmtId="0" fontId="34" fillId="0" borderId="0" xfId="7" applyNumberFormat="1" applyFont="1" applyAlignment="1">
      <alignment horizontal="right"/>
    </xf>
    <xf numFmtId="3" fontId="5" fillId="5" borderId="36" xfId="4" applyNumberFormat="1" applyFont="1" applyFill="1" applyBorder="1" applyAlignment="1">
      <alignment horizontal="right" vertical="center" wrapText="1"/>
    </xf>
    <xf numFmtId="0" fontId="31" fillId="0" borderId="33" xfId="4" applyFont="1" applyBorder="1"/>
    <xf numFmtId="0" fontId="37" fillId="4" borderId="30" xfId="4" applyFont="1" applyFill="1" applyBorder="1" applyAlignment="1">
      <alignment horizontal="left" vertical="center" indent="1"/>
    </xf>
    <xf numFmtId="3" fontId="5" fillId="5" borderId="37" xfId="4" applyNumberFormat="1" applyFont="1" applyFill="1" applyBorder="1" applyAlignment="1">
      <alignment horizontal="right" vertical="center" wrapText="1"/>
    </xf>
    <xf numFmtId="3" fontId="5" fillId="5" borderId="38" xfId="4" applyNumberFormat="1" applyFont="1" applyFill="1" applyBorder="1" applyAlignment="1">
      <alignment horizontal="right" vertical="center" wrapText="1"/>
    </xf>
    <xf numFmtId="3" fontId="5" fillId="5" borderId="39" xfId="4" applyNumberFormat="1" applyFont="1" applyFill="1" applyBorder="1" applyAlignment="1">
      <alignment horizontal="right" vertical="center" wrapText="1"/>
    </xf>
    <xf numFmtId="3" fontId="15" fillId="4" borderId="38" xfId="4" applyNumberFormat="1" applyFont="1" applyFill="1" applyBorder="1" applyAlignment="1">
      <alignment horizontal="right" vertical="center" wrapText="1"/>
    </xf>
    <xf numFmtId="3" fontId="36" fillId="6" borderId="6" xfId="4" applyNumberFormat="1" applyFont="1" applyFill="1" applyBorder="1" applyAlignment="1">
      <alignment horizontal="right" vertical="center" wrapText="1"/>
    </xf>
    <xf numFmtId="3" fontId="36" fillId="6" borderId="40" xfId="4" applyNumberFormat="1" applyFont="1" applyFill="1" applyBorder="1" applyAlignment="1">
      <alignment horizontal="right" vertical="center" wrapText="1"/>
    </xf>
    <xf numFmtId="3" fontId="7" fillId="4" borderId="39" xfId="4" applyNumberFormat="1" applyFont="1" applyFill="1" applyBorder="1" applyAlignment="1">
      <alignment horizontal="right" vertical="center" wrapText="1"/>
    </xf>
    <xf numFmtId="9" fontId="5" fillId="0" borderId="0" xfId="5" applyFont="1" applyAlignment="1">
      <alignment vertical="center"/>
    </xf>
    <xf numFmtId="3" fontId="15" fillId="5" borderId="37" xfId="4" applyNumberFormat="1" applyFont="1" applyFill="1" applyBorder="1" applyAlignment="1">
      <alignment horizontal="right" vertical="center" wrapText="1"/>
    </xf>
    <xf numFmtId="3" fontId="7" fillId="5" borderId="38" xfId="4" applyNumberFormat="1" applyFont="1" applyFill="1" applyBorder="1" applyAlignment="1">
      <alignment horizontal="right" vertical="center" wrapText="1"/>
    </xf>
    <xf numFmtId="3" fontId="15" fillId="5" borderId="38" xfId="4" applyNumberFormat="1" applyFont="1" applyFill="1" applyBorder="1" applyAlignment="1">
      <alignment horizontal="right" vertical="center" wrapText="1"/>
    </xf>
    <xf numFmtId="9" fontId="36" fillId="4" borderId="38" xfId="7" applyFont="1" applyFill="1" applyBorder="1" applyAlignment="1">
      <alignment horizontal="right" vertical="center" wrapText="1"/>
    </xf>
    <xf numFmtId="9" fontId="36" fillId="4" borderId="38" xfId="8" applyFont="1" applyFill="1" applyBorder="1" applyAlignment="1">
      <alignment horizontal="right" vertical="center" wrapText="1"/>
    </xf>
    <xf numFmtId="9" fontId="36" fillId="4" borderId="39" xfId="7" applyFont="1" applyFill="1" applyBorder="1" applyAlignment="1">
      <alignment horizontal="right" vertical="center" wrapText="1"/>
    </xf>
    <xf numFmtId="9" fontId="36" fillId="4" borderId="30" xfId="8" applyFont="1" applyFill="1" applyBorder="1" applyAlignment="1">
      <alignment horizontal="right" vertical="center" wrapText="1"/>
    </xf>
    <xf numFmtId="9" fontId="36" fillId="4" borderId="39" xfId="8" applyFont="1" applyFill="1" applyBorder="1" applyAlignment="1">
      <alignment horizontal="right" vertical="center" wrapText="1"/>
    </xf>
    <xf numFmtId="3" fontId="7" fillId="5" borderId="37" xfId="4" applyNumberFormat="1" applyFont="1" applyFill="1" applyBorder="1" applyAlignment="1">
      <alignment vertical="center"/>
    </xf>
    <xf numFmtId="3" fontId="5" fillId="5" borderId="38" xfId="4" applyNumberFormat="1" applyFont="1" applyFill="1" applyBorder="1" applyAlignment="1">
      <alignment horizontal="right" vertical="center"/>
    </xf>
    <xf numFmtId="3" fontId="5" fillId="8" borderId="17" xfId="4" applyNumberFormat="1" applyFont="1" applyFill="1" applyBorder="1" applyAlignment="1">
      <alignment horizontal="right" vertical="center"/>
    </xf>
    <xf numFmtId="3" fontId="5" fillId="8" borderId="17" xfId="4" applyNumberFormat="1" applyFont="1" applyFill="1" applyBorder="1" applyAlignment="1">
      <alignment horizontal="right" vertical="center" wrapText="1"/>
    </xf>
    <xf numFmtId="9" fontId="5" fillId="0" borderId="0" xfId="7" applyFont="1" applyAlignment="1">
      <alignment horizontal="right" vertical="center" wrapText="1"/>
    </xf>
    <xf numFmtId="0" fontId="5" fillId="0" borderId="0" xfId="7" applyNumberFormat="1" applyFont="1" applyAlignment="1">
      <alignment vertical="center"/>
    </xf>
    <xf numFmtId="9" fontId="0" fillId="0" borderId="0" xfId="7" applyFont="1"/>
    <xf numFmtId="9" fontId="36" fillId="4" borderId="8" xfId="7" applyFont="1" applyFill="1" applyBorder="1" applyAlignment="1">
      <alignment horizontal="right" vertical="center" wrapText="1"/>
    </xf>
    <xf numFmtId="9" fontId="36" fillId="4" borderId="8" xfId="8" applyFont="1" applyFill="1" applyBorder="1" applyAlignment="1">
      <alignment horizontal="right" vertical="center" wrapText="1"/>
    </xf>
    <xf numFmtId="9" fontId="36" fillId="4" borderId="40" xfId="7" applyFont="1" applyFill="1" applyBorder="1" applyAlignment="1">
      <alignment horizontal="right" vertical="center" wrapText="1"/>
    </xf>
    <xf numFmtId="9" fontId="36" fillId="4" borderId="40" xfId="8" applyFont="1" applyFill="1" applyBorder="1" applyAlignment="1">
      <alignment horizontal="right" vertical="center" wrapText="1"/>
    </xf>
    <xf numFmtId="3" fontId="15" fillId="6" borderId="17" xfId="4" applyNumberFormat="1" applyFont="1" applyFill="1" applyBorder="1" applyAlignment="1">
      <alignment horizontal="right" vertical="center" wrapText="1"/>
    </xf>
    <xf numFmtId="9" fontId="36" fillId="6" borderId="17" xfId="7" applyFont="1" applyFill="1" applyBorder="1" applyAlignment="1">
      <alignment horizontal="right" vertical="center" wrapText="1"/>
    </xf>
    <xf numFmtId="9" fontId="36" fillId="6" borderId="17" xfId="8" applyFont="1" applyFill="1" applyBorder="1" applyAlignment="1">
      <alignment horizontal="right" vertical="center" wrapText="1"/>
    </xf>
    <xf numFmtId="9" fontId="36" fillId="6" borderId="31" xfId="7" applyFont="1" applyFill="1" applyBorder="1" applyAlignment="1">
      <alignment horizontal="right" vertical="center" wrapText="1"/>
    </xf>
    <xf numFmtId="9" fontId="36" fillId="6" borderId="31" xfId="8" applyFont="1" applyFill="1" applyBorder="1" applyAlignment="1">
      <alignment horizontal="right" vertical="center" wrapText="1"/>
    </xf>
    <xf numFmtId="0" fontId="46" fillId="0" borderId="0" xfId="4" applyFont="1"/>
    <xf numFmtId="0" fontId="47" fillId="0" borderId="0" xfId="4" applyFont="1" applyAlignment="1">
      <alignment horizontal="center" vertical="center" wrapText="1"/>
    </xf>
    <xf numFmtId="9" fontId="5" fillId="0" borderId="0" xfId="7" applyFont="1" applyBorder="1"/>
    <xf numFmtId="0" fontId="12" fillId="2" borderId="0" xfId="2" applyNumberFormat="1" applyFont="1" applyFill="1" applyAlignment="1">
      <alignment horizontal="center" vertical="center" wrapText="1"/>
    </xf>
    <xf numFmtId="0" fontId="5" fillId="0" borderId="0" xfId="4" applyFont="1" applyAlignment="1">
      <alignment vertical="center" wrapText="1"/>
    </xf>
    <xf numFmtId="0" fontId="5" fillId="0" borderId="0" xfId="4" applyFont="1" applyAlignment="1">
      <alignment horizontal="center" vertical="center" wrapText="1"/>
    </xf>
    <xf numFmtId="0" fontId="18" fillId="0" borderId="0" xfId="4" applyFont="1" applyAlignment="1">
      <alignment vertical="center" wrapText="1"/>
    </xf>
    <xf numFmtId="0" fontId="7" fillId="0" borderId="0" xfId="4" applyFont="1" applyAlignment="1">
      <alignment vertical="center" wrapText="1"/>
    </xf>
    <xf numFmtId="3" fontId="5" fillId="0" borderId="0" xfId="9" applyNumberFormat="1" applyFont="1" applyAlignment="1">
      <alignment horizontal="right" vertical="center" wrapText="1"/>
    </xf>
    <xf numFmtId="0" fontId="50" fillId="0" borderId="0" xfId="4" applyFont="1" applyAlignment="1">
      <alignment horizontal="center" vertical="center" wrapText="1"/>
    </xf>
    <xf numFmtId="0" fontId="8" fillId="0" borderId="0" xfId="4" applyFont="1" applyAlignment="1">
      <alignment horizontal="center" vertical="center" wrapText="1"/>
    </xf>
    <xf numFmtId="0" fontId="33" fillId="0" borderId="0" xfId="4" applyFont="1" applyAlignment="1">
      <alignment horizontal="center" vertical="center" wrapText="1"/>
    </xf>
    <xf numFmtId="0" fontId="40" fillId="0" borderId="0" xfId="4" applyFont="1" applyAlignment="1">
      <alignment horizontal="center" vertical="center" wrapText="1"/>
    </xf>
    <xf numFmtId="0" fontId="7" fillId="0" borderId="0" xfId="4" applyFont="1" applyAlignment="1">
      <alignment horizontal="center" vertical="center" wrapText="1"/>
    </xf>
    <xf numFmtId="0" fontId="16" fillId="0" borderId="0" xfId="4" applyFont="1" applyAlignment="1">
      <alignment horizontal="left" indent="1"/>
    </xf>
    <xf numFmtId="0" fontId="5" fillId="0" borderId="0" xfId="4" applyFont="1" applyAlignment="1">
      <alignment horizontal="right" vertical="center" wrapText="1"/>
    </xf>
    <xf numFmtId="4" fontId="5" fillId="0" borderId="0" xfId="4" applyNumberFormat="1" applyFont="1"/>
    <xf numFmtId="0" fontId="14" fillId="6" borderId="0" xfId="4" applyFont="1" applyFill="1" applyAlignment="1">
      <alignment horizontal="left" vertical="center" wrapText="1" indent="1"/>
    </xf>
    <xf numFmtId="0" fontId="15" fillId="0" borderId="0" xfId="4" applyFont="1" applyAlignment="1">
      <alignment vertical="center" wrapText="1"/>
    </xf>
    <xf numFmtId="0" fontId="51" fillId="0" borderId="0" xfId="4" applyFont="1" applyAlignment="1">
      <alignment horizontal="center" vertical="center" wrapText="1"/>
    </xf>
    <xf numFmtId="3" fontId="15" fillId="6" borderId="0" xfId="9" applyNumberFormat="1" applyFont="1" applyFill="1" applyAlignment="1">
      <alignment horizontal="right" vertical="center" wrapText="1"/>
    </xf>
    <xf numFmtId="0" fontId="18" fillId="7" borderId="0" xfId="4" applyFont="1" applyFill="1" applyAlignment="1">
      <alignment vertical="center" wrapText="1"/>
    </xf>
    <xf numFmtId="0" fontId="7" fillId="0" borderId="0" xfId="4" applyFont="1" applyAlignment="1">
      <alignment horizontal="right" vertical="center" wrapText="1"/>
    </xf>
    <xf numFmtId="0" fontId="7" fillId="0" borderId="0" xfId="9" applyFont="1" applyAlignment="1">
      <alignment horizontal="right" vertical="center" wrapText="1"/>
    </xf>
    <xf numFmtId="0" fontId="16" fillId="7" borderId="0" xfId="4" applyFont="1" applyFill="1" applyAlignment="1">
      <alignment horizontal="left" vertical="center" wrapText="1" indent="1"/>
    </xf>
    <xf numFmtId="0" fontId="14" fillId="4" borderId="0" xfId="4" applyFont="1" applyFill="1" applyAlignment="1">
      <alignment vertical="center" wrapText="1"/>
    </xf>
    <xf numFmtId="0" fontId="16" fillId="0" borderId="0" xfId="4" applyFont="1" applyAlignment="1">
      <alignment vertical="center" wrapText="1"/>
    </xf>
    <xf numFmtId="0" fontId="52" fillId="0" borderId="0" xfId="4" applyFont="1" applyAlignment="1">
      <alignment horizontal="center" vertical="center" wrapText="1"/>
    </xf>
    <xf numFmtId="0" fontId="18" fillId="0" borderId="0" xfId="4" applyFont="1" applyAlignment="1">
      <alignment horizontal="left" vertical="center" wrapText="1" indent="1"/>
    </xf>
    <xf numFmtId="0" fontId="53" fillId="0" borderId="0" xfId="4" applyFont="1" applyAlignment="1">
      <alignment horizontal="center" vertical="center" wrapText="1"/>
    </xf>
    <xf numFmtId="0" fontId="16" fillId="0" borderId="0" xfId="4" applyFont="1" applyAlignment="1">
      <alignment horizontal="left" vertical="center" wrapText="1" indent="2"/>
    </xf>
    <xf numFmtId="0" fontId="14" fillId="6" borderId="0" xfId="4" applyFont="1" applyFill="1" applyAlignment="1">
      <alignment horizontal="left" vertical="center" wrapText="1" indent="2"/>
    </xf>
    <xf numFmtId="0" fontId="54" fillId="0" borderId="0" xfId="4" applyFont="1" applyAlignment="1">
      <alignment horizontal="left" vertical="center" wrapText="1" indent="1"/>
    </xf>
    <xf numFmtId="0" fontId="37" fillId="0" borderId="0" xfId="4" applyFont="1" applyAlignment="1">
      <alignment vertical="center" wrapText="1"/>
    </xf>
    <xf numFmtId="3" fontId="37" fillId="0" borderId="0" xfId="4" applyNumberFormat="1" applyFont="1" applyAlignment="1">
      <alignment horizontal="right" vertical="center" wrapText="1"/>
    </xf>
    <xf numFmtId="3" fontId="37" fillId="0" borderId="0" xfId="9" applyNumberFormat="1" applyFont="1" applyAlignment="1">
      <alignment horizontal="right" vertical="center" wrapText="1"/>
    </xf>
    <xf numFmtId="0" fontId="14" fillId="4" borderId="0" xfId="4" applyFont="1" applyFill="1" applyAlignment="1">
      <alignment horizontal="left" vertical="center" wrapText="1" indent="1"/>
    </xf>
    <xf numFmtId="0" fontId="55" fillId="0" borderId="0" xfId="4" applyFont="1" applyAlignment="1">
      <alignment horizontal="center" vertical="center" wrapText="1"/>
    </xf>
    <xf numFmtId="3" fontId="5" fillId="8" borderId="0" xfId="4" applyNumberFormat="1" applyFont="1" applyFill="1" applyAlignment="1">
      <alignment horizontal="right" vertical="center" wrapText="1"/>
    </xf>
    <xf numFmtId="3" fontId="5" fillId="8" borderId="0" xfId="9" applyNumberFormat="1" applyFont="1" applyFill="1" applyAlignment="1">
      <alignment horizontal="right" vertical="center" wrapText="1"/>
    </xf>
    <xf numFmtId="0" fontId="16" fillId="0" borderId="0" xfId="9" applyFont="1" applyAlignment="1">
      <alignment horizontal="left" vertical="center" wrapText="1" indent="1"/>
    </xf>
    <xf numFmtId="0" fontId="36" fillId="0" borderId="0" xfId="4" applyFont="1" applyAlignment="1">
      <alignment horizontal="center" vertical="center" wrapText="1"/>
    </xf>
    <xf numFmtId="0" fontId="16" fillId="0" borderId="0" xfId="4" applyFont="1"/>
    <xf numFmtId="3" fontId="16" fillId="0" borderId="0" xfId="4" applyNumberFormat="1" applyFont="1"/>
    <xf numFmtId="0" fontId="10" fillId="2" borderId="0" xfId="2" applyNumberFormat="1" applyFont="1" applyFill="1" applyAlignment="1">
      <alignment horizontal="center" vertical="center" wrapText="1"/>
    </xf>
    <xf numFmtId="0" fontId="14" fillId="7" borderId="0" xfId="9" applyFont="1" applyFill="1" applyAlignment="1">
      <alignment vertical="center" wrapText="1"/>
    </xf>
    <xf numFmtId="3" fontId="15" fillId="6" borderId="0" xfId="4" applyNumberFormat="1" applyFont="1" applyFill="1" applyAlignment="1">
      <alignment horizontal="right" vertical="center"/>
    </xf>
    <xf numFmtId="3" fontId="15" fillId="6" borderId="0" xfId="9" applyNumberFormat="1" applyFont="1" applyFill="1" applyAlignment="1">
      <alignment horizontal="right" vertical="center"/>
    </xf>
    <xf numFmtId="0" fontId="5" fillId="0" borderId="0" xfId="9" applyFont="1" applyAlignment="1">
      <alignment horizontal="right" vertical="center" wrapText="1"/>
    </xf>
    <xf numFmtId="0" fontId="18" fillId="6" borderId="0" xfId="4" applyFont="1" applyFill="1" applyAlignment="1">
      <alignment horizontal="left" vertical="center" wrapText="1" indent="1"/>
    </xf>
    <xf numFmtId="3" fontId="7" fillId="6" borderId="0" xfId="4" applyNumberFormat="1" applyFont="1" applyFill="1" applyAlignment="1">
      <alignment horizontal="right" vertical="center" wrapText="1"/>
    </xf>
    <xf numFmtId="0" fontId="16" fillId="7" borderId="0" xfId="4" applyFont="1" applyFill="1" applyAlignment="1">
      <alignment horizontal="left" vertical="center" wrapText="1" indent="2"/>
    </xf>
    <xf numFmtId="0" fontId="16" fillId="0" borderId="0" xfId="4" applyFont="1" applyAlignment="1">
      <alignment horizontal="left" vertical="center" indent="2"/>
    </xf>
    <xf numFmtId="165" fontId="5" fillId="0" borderId="0" xfId="4" applyNumberFormat="1" applyFont="1" applyAlignment="1">
      <alignment horizontal="right" vertical="center" wrapText="1"/>
    </xf>
    <xf numFmtId="0" fontId="5" fillId="0" borderId="0" xfId="4" applyFont="1" applyAlignment="1">
      <alignment horizontal="left" vertical="center" wrapText="1" indent="1"/>
    </xf>
    <xf numFmtId="0" fontId="5" fillId="0" borderId="0" xfId="9" applyFont="1" applyAlignment="1">
      <alignment horizontal="left" vertical="center" wrapText="1" indent="1"/>
    </xf>
    <xf numFmtId="3" fontId="5" fillId="0" borderId="0" xfId="9" applyNumberFormat="1" applyFont="1" applyAlignment="1">
      <alignment horizontal="left" vertical="center" wrapText="1" indent="1"/>
    </xf>
    <xf numFmtId="9" fontId="5" fillId="0" borderId="0" xfId="7" applyFont="1"/>
    <xf numFmtId="0" fontId="7" fillId="7" borderId="0" xfId="4" applyFont="1" applyFill="1" applyAlignment="1">
      <alignment horizontal="right" vertical="center" wrapText="1"/>
    </xf>
    <xf numFmtId="0" fontId="7" fillId="7" borderId="0" xfId="9" applyFont="1" applyFill="1" applyAlignment="1">
      <alignment horizontal="right" vertical="center" wrapText="1"/>
    </xf>
    <xf numFmtId="3" fontId="7" fillId="7" borderId="0" xfId="9" applyNumberFormat="1" applyFont="1" applyFill="1" applyAlignment="1">
      <alignment horizontal="right" vertical="center" wrapText="1"/>
    </xf>
    <xf numFmtId="0" fontId="7" fillId="7" borderId="0" xfId="4" applyFont="1" applyFill="1" applyAlignment="1">
      <alignment vertical="center"/>
    </xf>
    <xf numFmtId="0" fontId="7" fillId="7" borderId="0" xfId="9" applyFont="1" applyFill="1" applyAlignment="1">
      <alignment vertical="center"/>
    </xf>
    <xf numFmtId="3" fontId="7" fillId="7" borderId="0" xfId="9" applyNumberFormat="1" applyFont="1" applyFill="1" applyAlignment="1">
      <alignment vertical="center"/>
    </xf>
    <xf numFmtId="0" fontId="5" fillId="7" borderId="0" xfId="4" applyFont="1" applyFill="1" applyAlignment="1">
      <alignment vertical="center"/>
    </xf>
    <xf numFmtId="0" fontId="5" fillId="0" borderId="0" xfId="9" applyFont="1"/>
    <xf numFmtId="3" fontId="5" fillId="0" borderId="0" xfId="9" applyNumberFormat="1" applyFont="1"/>
    <xf numFmtId="3" fontId="5" fillId="7" borderId="0" xfId="4" applyNumberFormat="1" applyFont="1" applyFill="1" applyAlignment="1">
      <alignment horizontal="right" vertical="center" wrapText="1"/>
    </xf>
    <xf numFmtId="165" fontId="5" fillId="0" borderId="0" xfId="9" applyNumberFormat="1" applyFont="1" applyAlignment="1">
      <alignment horizontal="right" vertical="center" wrapText="1"/>
    </xf>
    <xf numFmtId="0" fontId="5" fillId="7" borderId="0" xfId="4" applyFont="1" applyFill="1" applyAlignment="1">
      <alignment horizontal="right" vertical="center" wrapText="1"/>
    </xf>
    <xf numFmtId="3" fontId="5" fillId="7" borderId="0" xfId="9" applyNumberFormat="1" applyFont="1" applyFill="1" applyAlignment="1">
      <alignment horizontal="right" vertical="center" wrapText="1"/>
    </xf>
    <xf numFmtId="0" fontId="16" fillId="7" borderId="0" xfId="9" applyFont="1" applyFill="1" applyAlignment="1">
      <alignment horizontal="left" vertical="center" wrapText="1" indent="1"/>
    </xf>
    <xf numFmtId="3" fontId="7" fillId="0" borderId="0" xfId="9" applyNumberFormat="1" applyFont="1" applyAlignment="1">
      <alignment horizontal="right" vertical="center" wrapText="1"/>
    </xf>
    <xf numFmtId="0" fontId="7" fillId="0" borderId="0" xfId="4" applyFont="1" applyAlignment="1">
      <alignment vertical="center"/>
    </xf>
    <xf numFmtId="0" fontId="7" fillId="0" borderId="0" xfId="9" applyFont="1" applyAlignment="1">
      <alignment vertical="center"/>
    </xf>
    <xf numFmtId="3" fontId="7" fillId="0" borderId="0" xfId="9" applyNumberFormat="1" applyFont="1" applyAlignment="1">
      <alignment vertical="center"/>
    </xf>
    <xf numFmtId="3" fontId="5" fillId="0" borderId="0" xfId="9" applyNumberFormat="1" applyFont="1" applyAlignment="1">
      <alignment horizontal="right" vertical="center"/>
    </xf>
    <xf numFmtId="0" fontId="5" fillId="0" borderId="0" xfId="4" applyFont="1" applyAlignment="1">
      <alignment horizontal="right" vertical="center"/>
    </xf>
    <xf numFmtId="0" fontId="18" fillId="6" borderId="0" xfId="4" applyFont="1" applyFill="1" applyAlignment="1">
      <alignment vertical="center" wrapText="1"/>
    </xf>
    <xf numFmtId="0" fontId="7" fillId="0" borderId="0" xfId="4" applyFont="1" applyAlignment="1">
      <alignment horizontal="right" vertical="center"/>
    </xf>
    <xf numFmtId="0" fontId="7" fillId="0" borderId="0" xfId="9" applyFont="1" applyAlignment="1">
      <alignment horizontal="right" vertical="center"/>
    </xf>
    <xf numFmtId="0" fontId="16" fillId="7" borderId="0" xfId="4" applyFont="1" applyFill="1" applyAlignment="1">
      <alignment vertical="center" wrapText="1"/>
    </xf>
    <xf numFmtId="0" fontId="14" fillId="0" borderId="0" xfId="4" applyFont="1" applyAlignment="1">
      <alignment vertical="center" wrapText="1"/>
    </xf>
    <xf numFmtId="3" fontId="15" fillId="0" borderId="0" xfId="9" applyNumberFormat="1" applyFont="1" applyAlignment="1">
      <alignment horizontal="right" vertical="center" wrapText="1"/>
    </xf>
    <xf numFmtId="0" fontId="14" fillId="6" borderId="0" xfId="9" applyFont="1" applyFill="1" applyAlignment="1">
      <alignment horizontal="left" vertical="center" wrapText="1" indent="1"/>
    </xf>
    <xf numFmtId="0" fontId="5" fillId="0" borderId="0" xfId="10" applyFont="1"/>
    <xf numFmtId="0" fontId="46" fillId="0" borderId="0" xfId="10" applyFont="1"/>
    <xf numFmtId="3" fontId="5" fillId="0" borderId="0" xfId="10" applyNumberFormat="1" applyFont="1"/>
    <xf numFmtId="0" fontId="47" fillId="0" borderId="0" xfId="10" applyFont="1" applyAlignment="1">
      <alignment horizontal="center" vertical="center" wrapText="1"/>
    </xf>
    <xf numFmtId="0" fontId="5" fillId="0" borderId="0" xfId="10" applyFont="1" applyAlignment="1">
      <alignment vertical="center"/>
    </xf>
    <xf numFmtId="3" fontId="5" fillId="0" borderId="0" xfId="10" applyNumberFormat="1" applyFont="1" applyAlignment="1">
      <alignment vertical="center"/>
    </xf>
    <xf numFmtId="0" fontId="6" fillId="0" borderId="0" xfId="10" applyFont="1"/>
    <xf numFmtId="9" fontId="5" fillId="0" borderId="0" xfId="11" applyFont="1" applyBorder="1"/>
    <xf numFmtId="3" fontId="8" fillId="0" borderId="0" xfId="10" applyNumberFormat="1" applyFont="1" applyAlignment="1">
      <alignment horizontal="right" vertical="center" wrapText="1"/>
    </xf>
    <xf numFmtId="0" fontId="11" fillId="0" borderId="0" xfId="10" applyFont="1"/>
    <xf numFmtId="0" fontId="16" fillId="0" borderId="0" xfId="10" applyFont="1"/>
    <xf numFmtId="3" fontId="16" fillId="0" borderId="0" xfId="10" applyNumberFormat="1" applyFont="1"/>
    <xf numFmtId="3" fontId="5" fillId="0" borderId="0" xfId="10" applyNumberFormat="1" applyFont="1" applyAlignment="1">
      <alignment horizontal="center" vertical="center" wrapText="1"/>
    </xf>
    <xf numFmtId="3" fontId="15" fillId="6" borderId="0" xfId="10" applyNumberFormat="1" applyFont="1" applyFill="1" applyAlignment="1">
      <alignment horizontal="right" vertical="center"/>
    </xf>
    <xf numFmtId="0" fontId="35" fillId="0" borderId="0" xfId="10" applyFont="1"/>
    <xf numFmtId="0" fontId="51" fillId="0" borderId="0" xfId="10" applyFont="1" applyAlignment="1">
      <alignment horizontal="center" vertical="center" wrapText="1"/>
    </xf>
    <xf numFmtId="0" fontId="16" fillId="0" borderId="0" xfId="10" applyFont="1" applyAlignment="1">
      <alignment vertical="center" wrapText="1"/>
    </xf>
    <xf numFmtId="0" fontId="5" fillId="0" borderId="0" xfId="10" applyFont="1" applyAlignment="1">
      <alignment horizontal="right" vertical="center" wrapText="1"/>
    </xf>
    <xf numFmtId="0" fontId="50" fillId="0" borderId="0" xfId="10" applyFont="1" applyAlignment="1">
      <alignment horizontal="center" vertical="center" wrapText="1"/>
    </xf>
    <xf numFmtId="0" fontId="18" fillId="6" borderId="0" xfId="10" applyFont="1" applyFill="1" applyAlignment="1">
      <alignment horizontal="left" vertical="center" wrapText="1" indent="1"/>
    </xf>
    <xf numFmtId="3" fontId="7" fillId="6" borderId="0" xfId="10" applyNumberFormat="1" applyFont="1" applyFill="1" applyAlignment="1">
      <alignment horizontal="right" vertical="center" wrapText="1"/>
    </xf>
    <xf numFmtId="0" fontId="8" fillId="0" borderId="0" xfId="10" applyFont="1" applyAlignment="1">
      <alignment horizontal="center" vertical="center" wrapText="1"/>
    </xf>
    <xf numFmtId="0" fontId="16" fillId="7" borderId="0" xfId="10" applyFont="1" applyFill="1" applyAlignment="1">
      <alignment horizontal="left" vertical="center" wrapText="1" indent="2"/>
    </xf>
    <xf numFmtId="0" fontId="33" fillId="0" borderId="0" xfId="10" applyFont="1" applyAlignment="1">
      <alignment horizontal="center" vertical="center" wrapText="1"/>
    </xf>
    <xf numFmtId="3" fontId="5" fillId="0" borderId="0" xfId="10" applyNumberFormat="1" applyFont="1" applyAlignment="1">
      <alignment horizontal="right" vertical="center" wrapText="1"/>
    </xf>
    <xf numFmtId="0" fontId="40" fillId="0" borderId="0" xfId="10" applyFont="1" applyAlignment="1">
      <alignment horizontal="center" vertical="center" wrapText="1"/>
    </xf>
    <xf numFmtId="0" fontId="7" fillId="0" borderId="0" xfId="10" applyFont="1" applyAlignment="1">
      <alignment horizontal="center" vertical="center" wrapText="1"/>
    </xf>
    <xf numFmtId="0" fontId="16" fillId="0" borderId="0" xfId="10" applyFont="1" applyAlignment="1">
      <alignment horizontal="left" vertical="center" indent="2"/>
    </xf>
    <xf numFmtId="0" fontId="16" fillId="0" borderId="0" xfId="10" applyFont="1" applyAlignment="1">
      <alignment horizontal="left" vertical="center" wrapText="1" indent="2"/>
    </xf>
    <xf numFmtId="165" fontId="5" fillId="0" borderId="0" xfId="10" applyNumberFormat="1" applyFont="1" applyAlignment="1">
      <alignment horizontal="right" vertical="center" wrapText="1"/>
    </xf>
    <xf numFmtId="0" fontId="18" fillId="0" borderId="0" xfId="10" applyFont="1" applyAlignment="1">
      <alignment vertical="center" wrapText="1"/>
    </xf>
    <xf numFmtId="0" fontId="14" fillId="6" borderId="0" xfId="10" applyFont="1" applyFill="1" applyAlignment="1">
      <alignment horizontal="left" vertical="center" wrapText="1" indent="1"/>
    </xf>
    <xf numFmtId="3" fontId="15" fillId="6" borderId="0" xfId="10" applyNumberFormat="1" applyFont="1" applyFill="1" applyAlignment="1">
      <alignment horizontal="right" vertical="center" wrapText="1"/>
    </xf>
    <xf numFmtId="0" fontId="52" fillId="0" borderId="0" xfId="10" applyFont="1" applyAlignment="1">
      <alignment horizontal="center" vertical="center" wrapText="1"/>
    </xf>
    <xf numFmtId="0" fontId="53" fillId="0" borderId="0" xfId="10" applyFont="1" applyAlignment="1">
      <alignment horizontal="center" vertical="center" wrapText="1"/>
    </xf>
    <xf numFmtId="0" fontId="5" fillId="0" borderId="0" xfId="10" applyFont="1" applyAlignment="1">
      <alignment horizontal="left" vertical="center" wrapText="1" indent="1"/>
    </xf>
    <xf numFmtId="0" fontId="14" fillId="4" borderId="0" xfId="10" applyFont="1" applyFill="1" applyAlignment="1">
      <alignment vertical="center" wrapText="1"/>
    </xf>
    <xf numFmtId="3" fontId="15" fillId="4" borderId="0" xfId="10" applyNumberFormat="1" applyFont="1" applyFill="1" applyAlignment="1">
      <alignment horizontal="right" vertical="center" wrapText="1"/>
    </xf>
    <xf numFmtId="0" fontId="18" fillId="7" borderId="0" xfId="10" applyFont="1" applyFill="1" applyAlignment="1">
      <alignment vertical="center" wrapText="1"/>
    </xf>
    <xf numFmtId="0" fontId="7" fillId="7" borderId="0" xfId="10" applyFont="1" applyFill="1" applyAlignment="1">
      <alignment horizontal="right" vertical="center" wrapText="1"/>
    </xf>
    <xf numFmtId="0" fontId="7" fillId="7" borderId="0" xfId="10" applyFont="1" applyFill="1" applyAlignment="1">
      <alignment vertical="center"/>
    </xf>
    <xf numFmtId="0" fontId="16" fillId="7" borderId="0" xfId="10" applyFont="1" applyFill="1" applyAlignment="1">
      <alignment horizontal="left" vertical="center" wrapText="1" indent="1"/>
    </xf>
    <xf numFmtId="0" fontId="5" fillId="7" borderId="0" xfId="10" applyFont="1" applyFill="1" applyAlignment="1">
      <alignment vertical="center"/>
    </xf>
    <xf numFmtId="3" fontId="5" fillId="7" borderId="0" xfId="10" applyNumberFormat="1" applyFont="1" applyFill="1" applyAlignment="1">
      <alignment horizontal="right" vertical="center" wrapText="1"/>
    </xf>
    <xf numFmtId="0" fontId="5" fillId="7" borderId="0" xfId="10" applyFont="1" applyFill="1" applyAlignment="1">
      <alignment horizontal="right" vertical="center" wrapText="1"/>
    </xf>
    <xf numFmtId="0" fontId="16" fillId="0" borderId="0" xfId="10" applyFont="1" applyAlignment="1">
      <alignment horizontal="left" indent="1"/>
    </xf>
    <xf numFmtId="0" fontId="7" fillId="0" borderId="0" xfId="10" applyFont="1" applyAlignment="1">
      <alignment horizontal="right" vertical="center" wrapText="1"/>
    </xf>
    <xf numFmtId="0" fontId="7" fillId="0" borderId="0" xfId="10" applyFont="1" applyAlignment="1">
      <alignment vertical="center"/>
    </xf>
    <xf numFmtId="0" fontId="16" fillId="0" borderId="0" xfId="10" applyFont="1" applyAlignment="1">
      <alignment horizontal="left" vertical="center" wrapText="1" indent="1"/>
    </xf>
    <xf numFmtId="3" fontId="5" fillId="0" borderId="0" xfId="10" applyNumberFormat="1" applyFont="1" applyAlignment="1">
      <alignment horizontal="right" vertical="center"/>
    </xf>
    <xf numFmtId="0" fontId="5" fillId="0" borderId="0" xfId="10" applyFont="1" applyAlignment="1">
      <alignment horizontal="right" vertical="center"/>
    </xf>
    <xf numFmtId="0" fontId="18" fillId="6" borderId="0" xfId="10" applyFont="1" applyFill="1" applyAlignment="1">
      <alignment vertical="center" wrapText="1"/>
    </xf>
    <xf numFmtId="0" fontId="7" fillId="0" borderId="0" xfId="10" applyFont="1" applyAlignment="1">
      <alignment horizontal="right" vertical="center"/>
    </xf>
    <xf numFmtId="3" fontId="7" fillId="0" borderId="0" xfId="10" applyNumberFormat="1" applyFont="1" applyAlignment="1">
      <alignment horizontal="right" vertical="center" wrapText="1"/>
    </xf>
    <xf numFmtId="0" fontId="16" fillId="7" borderId="0" xfId="10" applyFont="1" applyFill="1" applyAlignment="1">
      <alignment vertical="center" wrapText="1"/>
    </xf>
    <xf numFmtId="0" fontId="14" fillId="0" borderId="0" xfId="10" applyFont="1" applyAlignment="1">
      <alignment vertical="center" wrapText="1"/>
    </xf>
    <xf numFmtId="3" fontId="15" fillId="0" borderId="0" xfId="10" applyNumberFormat="1" applyFont="1" applyAlignment="1">
      <alignment horizontal="right" vertical="center" wrapText="1"/>
    </xf>
    <xf numFmtId="3" fontId="36" fillId="0" borderId="0" xfId="10" applyNumberFormat="1" applyFont="1"/>
    <xf numFmtId="0" fontId="5" fillId="0" borderId="0" xfId="10" applyFont="1" applyAlignment="1">
      <alignment horizontal="center" vertical="center" wrapText="1"/>
    </xf>
    <xf numFmtId="0" fontId="36" fillId="0" borderId="0" xfId="10" applyFont="1" applyAlignment="1">
      <alignment horizontal="center" vertical="center" wrapText="1"/>
    </xf>
    <xf numFmtId="3" fontId="5" fillId="9" borderId="0" xfId="4" applyNumberFormat="1" applyFont="1" applyFill="1" applyAlignment="1">
      <alignment horizontal="right" vertical="center" wrapText="1"/>
    </xf>
    <xf numFmtId="165" fontId="10" fillId="2" borderId="1" xfId="2" applyNumberFormat="1" applyFont="1" applyFill="1" applyBorder="1" applyAlignment="1">
      <alignment horizontal="center" vertical="center" wrapText="1"/>
    </xf>
    <xf numFmtId="165" fontId="10" fillId="2" borderId="0" xfId="2" applyNumberFormat="1" applyFont="1" applyFill="1" applyBorder="1" applyAlignment="1">
      <alignment horizontal="center" vertical="center" wrapText="1"/>
    </xf>
    <xf numFmtId="0" fontId="10" fillId="2" borderId="1" xfId="2" applyNumberFormat="1" applyFont="1" applyFill="1" applyBorder="1" applyAlignment="1">
      <alignment horizontal="center" vertical="center" wrapText="1"/>
    </xf>
    <xf numFmtId="9" fontId="21" fillId="4" borderId="0" xfId="7" applyNumberFormat="1" applyFont="1" applyFill="1" applyBorder="1" applyAlignment="1">
      <alignment horizontal="right" vertical="center" wrapText="1"/>
    </xf>
    <xf numFmtId="9" fontId="36" fillId="4" borderId="0" xfId="8" applyNumberFormat="1" applyFont="1" applyFill="1" applyAlignment="1">
      <alignment horizontal="right" vertical="center" wrapText="1"/>
    </xf>
    <xf numFmtId="167" fontId="36" fillId="4" borderId="10" xfId="8" applyNumberFormat="1" applyFont="1" applyFill="1" applyBorder="1" applyAlignment="1">
      <alignment horizontal="right" vertical="center" wrapText="1"/>
    </xf>
    <xf numFmtId="165" fontId="10" fillId="2" borderId="1" xfId="2" applyNumberFormat="1" applyFont="1" applyFill="1" applyBorder="1" applyAlignment="1">
      <alignment vertical="center" wrapText="1"/>
    </xf>
  </cellXfs>
  <cellStyles count="12">
    <cellStyle name="Dziesiętny 10" xfId="2" xr:uid="{69D23904-4978-46DC-B588-68DBA2CD1DCE}"/>
    <cellStyle name="Normalny" xfId="0" builtinId="0"/>
    <cellStyle name="Normalny 2" xfId="1" xr:uid="{34EA5FA5-0815-4EB7-A63B-0F8FCFDF3CBF}"/>
    <cellStyle name="Normalny 2 2" xfId="4" xr:uid="{63709DA1-75B0-47CC-B344-6FB76123E4B8}"/>
    <cellStyle name="Normalny 2 3" xfId="10" xr:uid="{8DEA82B8-365F-4173-8C41-71B445E86039}"/>
    <cellStyle name="Normalny 4" xfId="9" xr:uid="{9AEB3EC3-076A-4B79-8E67-956DC1E5A06F}"/>
    <cellStyle name="Procentowy 2" xfId="3" xr:uid="{9CE42620-A8B4-47C9-A6AF-4D14E5712D41}"/>
    <cellStyle name="Procentowy 2 2" xfId="7" xr:uid="{58294E80-980B-44C0-9B46-21B91A63DA0E}"/>
    <cellStyle name="Procentowy 2 3" xfId="8" xr:uid="{4A996236-78A5-4842-9AF0-5BA981B8CF96}"/>
    <cellStyle name="Procentowy 2 4" xfId="11" xr:uid="{98A507D2-4304-4605-A7BC-DF36521EB73F}"/>
    <cellStyle name="Procentowy 3" xfId="6" xr:uid="{15D254B9-D903-4BBC-8F3A-B42F1B8DCBB0}"/>
    <cellStyle name="Procentowy 4" xfId="5" xr:uid="{0C88D2FC-4479-44E8-91E9-F7608429C4B3}"/>
  </cellStyles>
  <dxfs count="0"/>
  <tableStyles count="1" defaultTableStyle="TableStyleMedium2" defaultPivotStyle="PivotStyleLight16">
    <tableStyle name="Invisible" pivot="0" table="0" count="0" xr9:uid="{B29F2B10-A279-44D4-8954-F17EC1C5587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99394</xdr:colOff>
      <xdr:row>0</xdr:row>
      <xdr:rowOff>77893</xdr:rowOff>
    </xdr:from>
    <xdr:to>
      <xdr:col>1</xdr:col>
      <xdr:colOff>1831311</xdr:colOff>
      <xdr:row>2</xdr:row>
      <xdr:rowOff>55828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4167FC7-BCBE-4DEB-97EF-6CC53C86A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311" y="77893"/>
          <a:ext cx="1731917" cy="3511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27214</xdr:colOff>
      <xdr:row>0</xdr:row>
      <xdr:rowOff>108858</xdr:rowOff>
    </xdr:from>
    <xdr:to>
      <xdr:col>1</xdr:col>
      <xdr:colOff>1772466</xdr:colOff>
      <xdr:row>2</xdr:row>
      <xdr:rowOff>98555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544DA12-A5EB-426B-8EEA-59A39CE89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107" y="108858"/>
          <a:ext cx="1737632" cy="3491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36286</xdr:colOff>
      <xdr:row>0</xdr:row>
      <xdr:rowOff>36286</xdr:rowOff>
    </xdr:from>
    <xdr:to>
      <xdr:col>1</xdr:col>
      <xdr:colOff>1807573</xdr:colOff>
      <xdr:row>2</xdr:row>
      <xdr:rowOff>130779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CD38498-8D46-44F6-AFDD-DAF4D1825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546" y="36286"/>
          <a:ext cx="1771287" cy="3992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36285</xdr:colOff>
      <xdr:row>0</xdr:row>
      <xdr:rowOff>36287</xdr:rowOff>
    </xdr:from>
    <xdr:to>
      <xdr:col>1</xdr:col>
      <xdr:colOff>1807572</xdr:colOff>
      <xdr:row>2</xdr:row>
      <xdr:rowOff>130780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748344B-590A-40C5-8CA3-AE9D7DFD3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545" y="36287"/>
          <a:ext cx="1771287" cy="3992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36285</xdr:colOff>
      <xdr:row>0</xdr:row>
      <xdr:rowOff>36287</xdr:rowOff>
    </xdr:from>
    <xdr:to>
      <xdr:col>1</xdr:col>
      <xdr:colOff>1810747</xdr:colOff>
      <xdr:row>2</xdr:row>
      <xdr:rowOff>131142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859C9A0-C9A7-4F3F-9B0C-347847313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735" y="36287"/>
          <a:ext cx="1770652" cy="39584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AA614-33E9-4906-9F34-C26CD3FB02A1}">
  <sheetPr>
    <tabColor theme="4" tint="-0.499984740745262"/>
    <pageSetUpPr fitToPage="1"/>
  </sheetPr>
  <dimension ref="A1:EJ157"/>
  <sheetViews>
    <sheetView showGridLines="0" showZeros="0" tabSelected="1" zoomScale="90" zoomScaleNormal="90" zoomScaleSheetLayoutView="70" workbookViewId="0">
      <pane xSplit="3" ySplit="8" topLeftCell="K10" activePane="bottomRight" state="frozen"/>
      <selection activeCell="W130" sqref="W130"/>
      <selection pane="topRight" activeCell="W130" sqref="W130"/>
      <selection pane="bottomLeft" activeCell="W130" sqref="W130"/>
      <selection pane="bottomRight" activeCell="AG6" sqref="AG6"/>
    </sheetView>
  </sheetViews>
  <sheetFormatPr defaultColWidth="0" defaultRowHeight="0" customHeight="1" zeroHeight="1" outlineLevelRow="1" x14ac:dyDescent="0.3"/>
  <cols>
    <col min="1" max="1" width="2.6640625" style="22" customWidth="1"/>
    <col min="2" max="2" width="56.109375" style="22" customWidth="1"/>
    <col min="3" max="3" width="0.88671875" style="22" customWidth="1"/>
    <col min="4" max="7" width="9.44140625" style="22" bestFit="1" customWidth="1"/>
    <col min="8" max="9" width="0.88671875" style="22" customWidth="1"/>
    <col min="10" max="13" width="9.44140625" style="22" bestFit="1" customWidth="1"/>
    <col min="14" max="15" width="0.88671875" style="22" customWidth="1"/>
    <col min="16" max="19" width="9.44140625" style="22" bestFit="1" customWidth="1"/>
    <col min="20" max="21" width="1.44140625" style="22" customWidth="1"/>
    <col min="22" max="24" width="9.44140625" style="22" bestFit="1" customWidth="1"/>
    <col min="25" max="25" width="10.109375" style="22" customWidth="1"/>
    <col min="26" max="26" width="2.109375" style="22" customWidth="1"/>
    <col min="27" max="27" width="1.21875" style="22" customWidth="1"/>
    <col min="28" max="29" width="8" style="25" bestFit="1" customWidth="1"/>
    <col min="30" max="30" width="8.88671875" style="25" bestFit="1" customWidth="1"/>
    <col min="31" max="31" width="9.44140625" style="25" bestFit="1" customWidth="1"/>
    <col min="32" max="32" width="3.109375" style="25" customWidth="1"/>
    <col min="33" max="33" width="8.88671875" style="25" customWidth="1"/>
    <col min="34" max="34" width="3.109375" style="22" customWidth="1"/>
    <col min="35" max="35" width="8.88671875" style="22" hidden="1" customWidth="1"/>
    <col min="36" max="62" width="0" style="22" hidden="1" customWidth="1"/>
    <col min="63" max="63" width="8.5546875" style="22" hidden="1" customWidth="1"/>
    <col min="64" max="86" width="0" style="22" hidden="1" customWidth="1"/>
    <col min="87" max="87" width="8.5546875" style="22" hidden="1" customWidth="1"/>
    <col min="88" max="89" width="0" style="22" hidden="1" customWidth="1"/>
    <col min="90" max="90" width="8.88671875" style="22" hidden="1" customWidth="1"/>
    <col min="91" max="100" width="0" style="22" hidden="1" customWidth="1"/>
    <col min="101" max="101" width="8.88671875" style="22" hidden="1" customWidth="1"/>
    <col min="102" max="122" width="0" style="22" hidden="1" customWidth="1"/>
    <col min="123" max="140" width="0" style="22" hidden="1"/>
    <col min="141" max="16384" width="8.88671875" style="22" hidden="1"/>
  </cols>
  <sheetData>
    <row r="1" spans="1:44" ht="14.4" x14ac:dyDescent="0.3">
      <c r="B1" s="23"/>
      <c r="D1" s="24"/>
      <c r="E1" s="24"/>
      <c r="F1" s="24"/>
      <c r="G1" s="24"/>
      <c r="J1" s="24"/>
      <c r="K1" s="24"/>
      <c r="L1" s="24"/>
      <c r="M1" s="24"/>
      <c r="P1" s="24"/>
      <c r="Q1" s="24"/>
      <c r="R1" s="24"/>
      <c r="S1" s="24"/>
      <c r="V1" s="24"/>
      <c r="W1" s="24"/>
      <c r="X1" s="24"/>
      <c r="Y1" s="24"/>
    </row>
    <row r="2" spans="1:44" ht="14.4" x14ac:dyDescent="0.3"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44" ht="14.4" x14ac:dyDescent="0.3">
      <c r="D3" s="27"/>
      <c r="E3" s="27"/>
      <c r="F3" s="27"/>
      <c r="G3" s="27"/>
      <c r="J3" s="27"/>
      <c r="K3" s="27"/>
      <c r="L3" s="27"/>
      <c r="M3" s="27"/>
      <c r="P3" s="27"/>
      <c r="Q3" s="27"/>
      <c r="R3" s="27"/>
      <c r="S3" s="27"/>
      <c r="V3" s="27"/>
      <c r="W3" s="27"/>
      <c r="X3" s="27"/>
      <c r="Y3" s="27"/>
    </row>
    <row r="4" spans="1:44" ht="12" customHeight="1" x14ac:dyDescent="0.3">
      <c r="B4" s="23" t="s">
        <v>0</v>
      </c>
      <c r="D4" s="28"/>
      <c r="E4" s="28"/>
      <c r="F4" s="28"/>
      <c r="G4" s="28"/>
      <c r="J4" s="28"/>
      <c r="K4" s="28"/>
      <c r="L4" s="28"/>
      <c r="M4" s="28"/>
      <c r="V4" s="28"/>
      <c r="W4" s="28"/>
      <c r="X4" s="28"/>
      <c r="Y4" s="28"/>
    </row>
    <row r="5" spans="1:44" ht="14.4" x14ac:dyDescent="0.3">
      <c r="B5" s="29" t="s">
        <v>78</v>
      </c>
      <c r="M5" s="30"/>
      <c r="P5" s="402" t="s">
        <v>240</v>
      </c>
      <c r="Q5" s="402"/>
      <c r="R5" s="402"/>
      <c r="S5" s="402"/>
      <c r="Y5" s="30"/>
    </row>
    <row r="6" spans="1:44" ht="12" customHeight="1" x14ac:dyDescent="0.3">
      <c r="B6" s="2"/>
      <c r="D6" s="401" t="s">
        <v>1</v>
      </c>
      <c r="E6" s="401"/>
      <c r="F6" s="401"/>
      <c r="G6" s="401"/>
      <c r="J6" s="401" t="s">
        <v>1</v>
      </c>
      <c r="K6" s="401"/>
      <c r="L6" s="401"/>
      <c r="M6" s="401"/>
      <c r="P6" s="401" t="s">
        <v>2</v>
      </c>
      <c r="Q6" s="401"/>
      <c r="R6" s="401"/>
      <c r="S6" s="401"/>
      <c r="V6" s="401" t="s">
        <v>1</v>
      </c>
      <c r="W6" s="401"/>
      <c r="X6" s="401"/>
      <c r="Y6" s="401"/>
      <c r="AB6" s="403" t="s">
        <v>1</v>
      </c>
      <c r="AC6" s="403"/>
      <c r="AD6" s="403"/>
      <c r="AE6" s="403"/>
      <c r="AG6" s="21" t="s">
        <v>1</v>
      </c>
    </row>
    <row r="7" spans="1:44" ht="20.399999999999999" customHeight="1" x14ac:dyDescent="0.3">
      <c r="B7" s="3" t="s">
        <v>3</v>
      </c>
      <c r="D7" s="7" t="s">
        <v>4</v>
      </c>
      <c r="E7" s="7" t="s">
        <v>5</v>
      </c>
      <c r="F7" s="7" t="s">
        <v>6</v>
      </c>
      <c r="G7" s="12">
        <v>2021</v>
      </c>
      <c r="J7" s="7" t="s">
        <v>7</v>
      </c>
      <c r="K7" s="7" t="s">
        <v>8</v>
      </c>
      <c r="L7" s="7" t="s">
        <v>9</v>
      </c>
      <c r="M7" s="12">
        <v>2022</v>
      </c>
      <c r="P7" s="7" t="s">
        <v>7</v>
      </c>
      <c r="Q7" s="7" t="s">
        <v>8</v>
      </c>
      <c r="R7" s="7" t="s">
        <v>9</v>
      </c>
      <c r="S7" s="12">
        <v>2022</v>
      </c>
      <c r="V7" s="7" t="s">
        <v>10</v>
      </c>
      <c r="W7" s="7" t="s">
        <v>11</v>
      </c>
      <c r="X7" s="7" t="s">
        <v>12</v>
      </c>
      <c r="Y7" s="12">
        <v>2023</v>
      </c>
      <c r="AB7" s="7" t="s">
        <v>13</v>
      </c>
      <c r="AC7" s="7" t="s">
        <v>14</v>
      </c>
      <c r="AD7" s="7" t="s">
        <v>238</v>
      </c>
      <c r="AE7" s="12">
        <v>2024</v>
      </c>
      <c r="AG7" s="7" t="s">
        <v>242</v>
      </c>
    </row>
    <row r="8" spans="1:44" ht="13.8" customHeight="1" x14ac:dyDescent="0.3">
      <c r="B8" s="8"/>
      <c r="D8" s="4"/>
      <c r="E8" s="4" t="s">
        <v>15</v>
      </c>
      <c r="F8" s="4"/>
      <c r="G8" s="8" t="s">
        <v>16</v>
      </c>
      <c r="J8" s="8"/>
      <c r="K8" s="4" t="s">
        <v>15</v>
      </c>
      <c r="L8" s="4"/>
      <c r="M8" s="8" t="s">
        <v>16</v>
      </c>
      <c r="P8" s="8"/>
      <c r="Q8" s="4"/>
      <c r="R8" s="8"/>
      <c r="S8" s="8"/>
      <c r="V8" s="8"/>
      <c r="W8" s="4" t="s">
        <v>15</v>
      </c>
      <c r="X8" s="4"/>
      <c r="Y8" s="8" t="s">
        <v>16</v>
      </c>
      <c r="AB8" s="8"/>
      <c r="AC8" s="4" t="s">
        <v>15</v>
      </c>
      <c r="AD8" s="4"/>
      <c r="AE8" s="31" t="s">
        <v>16</v>
      </c>
      <c r="AG8" s="4"/>
    </row>
    <row r="9" spans="1:44" ht="14.4" hidden="1" x14ac:dyDescent="0.3">
      <c r="D9" s="27"/>
      <c r="E9" s="27"/>
      <c r="F9" s="27"/>
      <c r="G9" s="27"/>
      <c r="J9" s="27"/>
      <c r="K9" s="27"/>
      <c r="L9" s="27"/>
      <c r="M9" s="27"/>
      <c r="P9" s="27"/>
      <c r="Q9" s="27"/>
      <c r="R9" s="27"/>
      <c r="S9" s="27"/>
      <c r="V9" s="27"/>
      <c r="W9" s="27"/>
      <c r="X9" s="27"/>
      <c r="Y9" s="32">
        <f>X10-L10</f>
        <v>324644</v>
      </c>
      <c r="AB9" s="184">
        <f>AB10-AB15</f>
        <v>344740</v>
      </c>
      <c r="AC9" s="27"/>
      <c r="AG9" s="184">
        <f>AG10-AG15</f>
        <v>368154</v>
      </c>
    </row>
    <row r="10" spans="1:44" s="40" customFormat="1" ht="11.4" customHeight="1" x14ac:dyDescent="0.3">
      <c r="A10" s="33"/>
      <c r="B10" s="34" t="s">
        <v>17</v>
      </c>
      <c r="C10" s="35"/>
      <c r="D10" s="36">
        <v>178930</v>
      </c>
      <c r="E10" s="37">
        <v>397113</v>
      </c>
      <c r="F10" s="37">
        <v>622217.45230999996</v>
      </c>
      <c r="G10" s="38">
        <v>872239</v>
      </c>
      <c r="H10" s="35"/>
      <c r="I10" s="35"/>
      <c r="J10" s="36">
        <v>213153</v>
      </c>
      <c r="K10" s="37">
        <v>479764</v>
      </c>
      <c r="L10" s="37">
        <v>750667</v>
      </c>
      <c r="M10" s="38">
        <v>1077720</v>
      </c>
      <c r="N10" s="35"/>
      <c r="O10" s="35"/>
      <c r="P10" s="36">
        <v>252098.25073200546</v>
      </c>
      <c r="Q10" s="37">
        <v>570291.76478228823</v>
      </c>
      <c r="R10" s="37">
        <v>935809.75170932664</v>
      </c>
      <c r="S10" s="38">
        <v>1271598.5271659058</v>
      </c>
      <c r="T10" s="22"/>
      <c r="U10" s="22"/>
      <c r="V10" s="36">
        <v>310455</v>
      </c>
      <c r="W10" s="37">
        <v>670016</v>
      </c>
      <c r="X10" s="37">
        <v>1075311</v>
      </c>
      <c r="Y10" s="38">
        <v>1436803</v>
      </c>
      <c r="Z10" s="39"/>
      <c r="AA10" s="39"/>
      <c r="AB10" s="36">
        <v>349782</v>
      </c>
      <c r="AC10" s="37">
        <v>730624</v>
      </c>
      <c r="AD10" s="37">
        <v>1168106</v>
      </c>
      <c r="AE10" s="37">
        <f>SUM(AE11:AE16)</f>
        <v>1568308</v>
      </c>
      <c r="AF10" s="25"/>
      <c r="AG10" s="37">
        <f>SUM(AG11:AG16)</f>
        <v>371953</v>
      </c>
      <c r="AI10" s="41"/>
      <c r="AJ10" s="41"/>
      <c r="AK10" s="41"/>
      <c r="AL10" s="41"/>
      <c r="AM10" s="41"/>
      <c r="AO10" s="41"/>
      <c r="AP10" s="41"/>
      <c r="AQ10" s="41"/>
      <c r="AR10" s="41"/>
    </row>
    <row r="11" spans="1:44" ht="11.4" customHeight="1" x14ac:dyDescent="0.3">
      <c r="A11" s="42"/>
      <c r="B11" s="43" t="s">
        <v>18</v>
      </c>
      <c r="D11" s="44">
        <v>114098.12695999999</v>
      </c>
      <c r="E11" s="45">
        <v>241104.26046999998</v>
      </c>
      <c r="F11" s="45">
        <v>359097.81695999997</v>
      </c>
      <c r="G11" s="46">
        <v>521358.67027</v>
      </c>
      <c r="J11" s="44">
        <v>126485.51476000001</v>
      </c>
      <c r="K11" s="45">
        <v>262966.25926000002</v>
      </c>
      <c r="L11" s="45">
        <v>391813.88631000003</v>
      </c>
      <c r="M11" s="46">
        <v>595053.92933000007</v>
      </c>
      <c r="P11" s="47">
        <v>152016.49413000001</v>
      </c>
      <c r="Q11" s="48">
        <v>315590.40616736165</v>
      </c>
      <c r="R11" s="48">
        <v>474237.99716999999</v>
      </c>
      <c r="S11" s="49">
        <v>678911.45268999995</v>
      </c>
      <c r="V11" s="44">
        <v>158333.77090000003</v>
      </c>
      <c r="W11" s="45">
        <v>326852.84015</v>
      </c>
      <c r="X11" s="45">
        <v>483106.44464</v>
      </c>
      <c r="Y11" s="49">
        <v>686814</v>
      </c>
      <c r="AB11" s="44">
        <v>161332</v>
      </c>
      <c r="AC11" s="45">
        <v>335417</v>
      </c>
      <c r="AD11" s="45">
        <v>502843</v>
      </c>
      <c r="AE11" s="45">
        <v>718565</v>
      </c>
      <c r="AG11" s="45">
        <v>154963</v>
      </c>
      <c r="AI11" s="26"/>
      <c r="AJ11" s="26"/>
      <c r="AK11" s="26"/>
      <c r="AL11" s="26"/>
      <c r="AM11" s="26"/>
      <c r="AO11" s="26"/>
      <c r="AP11" s="26"/>
      <c r="AQ11" s="26"/>
      <c r="AR11" s="26"/>
    </row>
    <row r="12" spans="1:44" ht="11.4" customHeight="1" x14ac:dyDescent="0.3">
      <c r="A12" s="42"/>
      <c r="B12" s="43" t="s">
        <v>19</v>
      </c>
      <c r="D12" s="44">
        <v>13950</v>
      </c>
      <c r="E12" s="45">
        <v>48970.958259999999</v>
      </c>
      <c r="F12" s="45">
        <v>98837.661120000004</v>
      </c>
      <c r="G12" s="46">
        <v>127833.75225000001</v>
      </c>
      <c r="J12" s="44">
        <v>35326.223460000001</v>
      </c>
      <c r="K12" s="45">
        <v>105490.79260000002</v>
      </c>
      <c r="L12" s="45">
        <v>181629.755</v>
      </c>
      <c r="M12" s="46">
        <v>242769.50147616706</v>
      </c>
      <c r="P12" s="47">
        <v>51607.674932005451</v>
      </c>
      <c r="Q12" s="48">
        <v>148995.10226492648</v>
      </c>
      <c r="R12" s="48">
        <v>292612.23130932677</v>
      </c>
      <c r="S12" s="49">
        <v>363014.09883868753</v>
      </c>
      <c r="V12" s="44">
        <v>92476.69045098999</v>
      </c>
      <c r="W12" s="45">
        <v>214913.52782359999</v>
      </c>
      <c r="X12" s="45">
        <v>400703.87490039802</v>
      </c>
      <c r="Y12" s="49">
        <v>494744</v>
      </c>
      <c r="AB12" s="44">
        <v>125952</v>
      </c>
      <c r="AC12" s="45">
        <v>270412</v>
      </c>
      <c r="AD12" s="45">
        <v>478798</v>
      </c>
      <c r="AE12" s="45">
        <v>595376</v>
      </c>
      <c r="AG12" s="45">
        <v>147755</v>
      </c>
      <c r="AI12" s="26"/>
      <c r="AJ12" s="26"/>
      <c r="AK12" s="26"/>
      <c r="AL12" s="26"/>
      <c r="AM12" s="26"/>
      <c r="AO12" s="26"/>
      <c r="AP12" s="26"/>
      <c r="AQ12" s="26"/>
      <c r="AR12" s="26"/>
    </row>
    <row r="13" spans="1:44" ht="11.4" customHeight="1" x14ac:dyDescent="0.3">
      <c r="A13" s="42"/>
      <c r="B13" s="43" t="s">
        <v>20</v>
      </c>
      <c r="D13" s="44">
        <v>28774.08916</v>
      </c>
      <c r="E13" s="45">
        <v>61375.442620000002</v>
      </c>
      <c r="F13" s="45">
        <v>97579.831099999996</v>
      </c>
      <c r="G13" s="46">
        <v>131782.50466999999</v>
      </c>
      <c r="J13" s="44">
        <v>32113.318489999998</v>
      </c>
      <c r="K13" s="45">
        <v>74420.396100000013</v>
      </c>
      <c r="L13" s="45">
        <v>124960.64994999999</v>
      </c>
      <c r="M13" s="46">
        <v>171032.51623634552</v>
      </c>
      <c r="P13" s="47">
        <v>32113.318489999998</v>
      </c>
      <c r="Q13" s="48">
        <v>74420.396100000013</v>
      </c>
      <c r="R13" s="48">
        <v>124960.64995000001</v>
      </c>
      <c r="S13" s="49">
        <v>171032.51623634552</v>
      </c>
      <c r="V13" s="44">
        <v>49087.492351359018</v>
      </c>
      <c r="W13" s="45">
        <v>105236.56183014152</v>
      </c>
      <c r="X13" s="45">
        <v>152864.78716000001</v>
      </c>
      <c r="Y13" s="49">
        <v>199457</v>
      </c>
      <c r="AB13" s="44">
        <v>47541</v>
      </c>
      <c r="AC13" s="45">
        <v>96735</v>
      </c>
      <c r="AD13" s="45">
        <v>145084</v>
      </c>
      <c r="AE13" s="45">
        <v>194506</v>
      </c>
      <c r="AG13" s="45">
        <v>56171</v>
      </c>
      <c r="AI13" s="26"/>
      <c r="AJ13" s="26"/>
      <c r="AK13" s="26"/>
      <c r="AL13" s="26"/>
      <c r="AM13" s="26"/>
      <c r="AO13" s="26"/>
      <c r="AP13" s="26"/>
      <c r="AQ13" s="26"/>
      <c r="AR13" s="26"/>
    </row>
    <row r="14" spans="1:44" ht="11.4" customHeight="1" x14ac:dyDescent="0.3">
      <c r="A14" s="42"/>
      <c r="B14" s="43" t="s">
        <v>21</v>
      </c>
      <c r="D14" s="44">
        <v>20492</v>
      </c>
      <c r="E14" s="45">
        <v>39824.079190000004</v>
      </c>
      <c r="F14" s="45">
        <v>56022.554680000001</v>
      </c>
      <c r="G14" s="46">
        <v>75538.382640000011</v>
      </c>
      <c r="J14" s="44">
        <v>16265.34129</v>
      </c>
      <c r="K14" s="45">
        <v>28998.983540000001</v>
      </c>
      <c r="L14" s="45">
        <v>39931.59302</v>
      </c>
      <c r="M14" s="46">
        <v>49220.500840000001</v>
      </c>
      <c r="P14" s="47">
        <v>13397.88077</v>
      </c>
      <c r="Q14" s="48">
        <v>23398.067289999999</v>
      </c>
      <c r="R14" s="48">
        <v>31667.677189999999</v>
      </c>
      <c r="S14" s="49">
        <v>38996.197460000003</v>
      </c>
      <c r="V14" s="44">
        <v>9051.2710299999999</v>
      </c>
      <c r="W14" s="45">
        <v>18126.131020000001</v>
      </c>
      <c r="X14" s="45">
        <v>27906.784459999999</v>
      </c>
      <c r="Y14" s="49">
        <v>39219</v>
      </c>
      <c r="AB14" s="44">
        <v>11520</v>
      </c>
      <c r="AC14" s="45">
        <v>21762</v>
      </c>
      <c r="AD14" s="45">
        <v>32052</v>
      </c>
      <c r="AE14" s="45">
        <v>44295</v>
      </c>
      <c r="AG14" s="45">
        <v>12126</v>
      </c>
      <c r="AI14" s="26"/>
      <c r="AJ14" s="26"/>
      <c r="AK14" s="26"/>
      <c r="AL14" s="26"/>
      <c r="AM14" s="26"/>
      <c r="AO14" s="26"/>
      <c r="AP14" s="26"/>
      <c r="AQ14" s="26"/>
      <c r="AR14" s="26"/>
    </row>
    <row r="15" spans="1:44" ht="11.4" customHeight="1" x14ac:dyDescent="0.3">
      <c r="A15" s="42"/>
      <c r="B15" s="43" t="s">
        <v>22</v>
      </c>
      <c r="D15" s="44">
        <v>2772</v>
      </c>
      <c r="E15" s="45">
        <v>9706</v>
      </c>
      <c r="F15" s="45">
        <v>17119</v>
      </c>
      <c r="G15" s="46">
        <v>24781</v>
      </c>
      <c r="J15" s="44">
        <v>4927</v>
      </c>
      <c r="K15" s="45">
        <v>12169</v>
      </c>
      <c r="L15" s="45">
        <v>19021</v>
      </c>
      <c r="M15" s="46">
        <v>29567</v>
      </c>
      <c r="P15" s="47">
        <v>4927</v>
      </c>
      <c r="Q15" s="48">
        <v>12169</v>
      </c>
      <c r="R15" s="48">
        <v>19021</v>
      </c>
      <c r="S15" s="49">
        <v>29567</v>
      </c>
      <c r="V15" s="44">
        <v>4847.0731699999997</v>
      </c>
      <c r="W15" s="45">
        <v>11638</v>
      </c>
      <c r="X15" s="45">
        <v>20071.984909999999</v>
      </c>
      <c r="Y15" s="49">
        <v>27591</v>
      </c>
      <c r="AB15" s="44">
        <v>5042</v>
      </c>
      <c r="AC15" s="45">
        <v>11630</v>
      </c>
      <c r="AD15" s="45">
        <v>19384</v>
      </c>
      <c r="AE15" s="45">
        <v>27182</v>
      </c>
      <c r="AG15" s="45">
        <v>3799</v>
      </c>
      <c r="AI15" s="26"/>
      <c r="AJ15" s="26"/>
      <c r="AK15" s="26"/>
      <c r="AL15" s="26"/>
      <c r="AM15" s="26"/>
      <c r="AO15" s="26"/>
      <c r="AP15" s="26"/>
      <c r="AQ15" s="26"/>
      <c r="AR15" s="26"/>
    </row>
    <row r="16" spans="1:44" ht="11.4" customHeight="1" x14ac:dyDescent="0.3">
      <c r="A16" s="42"/>
      <c r="B16" s="50" t="s">
        <v>23</v>
      </c>
      <c r="D16" s="44">
        <v>-1156.2809899999997</v>
      </c>
      <c r="E16" s="45">
        <v>-3867.341870000002</v>
      </c>
      <c r="F16" s="45">
        <v>-6438.8705499999996</v>
      </c>
      <c r="G16" s="46">
        <v>-9054.6183699999983</v>
      </c>
      <c r="J16" s="44">
        <v>-1964.1175899999994</v>
      </c>
      <c r="K16" s="45">
        <v>-4281.2070399999993</v>
      </c>
      <c r="L16" s="45">
        <v>-6689.8039100000015</v>
      </c>
      <c r="M16" s="46">
        <v>-9922.7380591270412</v>
      </c>
      <c r="P16" s="47">
        <v>-1964.1175899999994</v>
      </c>
      <c r="Q16" s="48">
        <v>-4281.2070399999993</v>
      </c>
      <c r="R16" s="48">
        <v>-6689.8039100000015</v>
      </c>
      <c r="S16" s="49">
        <v>-9922.7380591270412</v>
      </c>
      <c r="V16" s="44">
        <v>-3341.2617699999992</v>
      </c>
      <c r="W16" s="45">
        <v>-6751.5129199999992</v>
      </c>
      <c r="X16" s="45">
        <v>-9342.6578199999967</v>
      </c>
      <c r="Y16" s="49">
        <v>-11022</v>
      </c>
      <c r="AB16" s="44">
        <v>-1605</v>
      </c>
      <c r="AC16" s="45">
        <v>-5332</v>
      </c>
      <c r="AD16" s="45">
        <v>-10055</v>
      </c>
      <c r="AE16" s="45">
        <v>-11616</v>
      </c>
      <c r="AG16" s="45">
        <v>-2861</v>
      </c>
      <c r="AI16" s="26"/>
      <c r="AJ16" s="26"/>
      <c r="AK16" s="26"/>
      <c r="AL16" s="26"/>
      <c r="AM16" s="26"/>
      <c r="AO16" s="26"/>
      <c r="AP16" s="26"/>
      <c r="AQ16" s="26"/>
      <c r="AR16" s="26"/>
    </row>
    <row r="17" spans="1:44" s="40" customFormat="1" ht="11.4" customHeight="1" x14ac:dyDescent="0.3">
      <c r="A17" s="33"/>
      <c r="B17" s="51"/>
      <c r="C17" s="22"/>
      <c r="D17" s="52"/>
      <c r="E17" s="41"/>
      <c r="F17" s="41"/>
      <c r="G17" s="53"/>
      <c r="J17" s="54"/>
      <c r="M17" s="55"/>
      <c r="N17" s="22"/>
      <c r="O17" s="22"/>
      <c r="P17" s="54"/>
      <c r="S17" s="55"/>
      <c r="V17" s="54"/>
      <c r="Y17" s="55"/>
      <c r="AB17" s="54"/>
      <c r="AF17" s="25"/>
      <c r="AI17" s="41"/>
      <c r="AJ17" s="41"/>
      <c r="AK17" s="41"/>
      <c r="AL17" s="41"/>
      <c r="AM17" s="41"/>
      <c r="AO17" s="41"/>
      <c r="AP17" s="41"/>
      <c r="AQ17" s="41"/>
      <c r="AR17" s="41"/>
    </row>
    <row r="18" spans="1:44" ht="11.4" customHeight="1" x14ac:dyDescent="0.3">
      <c r="A18" s="56"/>
      <c r="B18" s="57" t="s">
        <v>24</v>
      </c>
      <c r="C18" s="58"/>
      <c r="D18" s="59"/>
      <c r="E18" s="60"/>
      <c r="F18" s="60"/>
      <c r="G18" s="61"/>
      <c r="H18" s="58"/>
      <c r="I18" s="58"/>
      <c r="J18" s="62">
        <v>0.19126474040127417</v>
      </c>
      <c r="K18" s="63">
        <v>0.20812967593606868</v>
      </c>
      <c r="L18" s="63">
        <v>0.20643835561527157</v>
      </c>
      <c r="M18" s="64">
        <v>0.23557878058651349</v>
      </c>
      <c r="P18" s="62"/>
      <c r="Q18" s="63"/>
      <c r="R18" s="63"/>
      <c r="S18" s="64"/>
      <c r="V18" s="62">
        <v>0.45648900085853827</v>
      </c>
      <c r="W18" s="63">
        <v>0.39655330537514288</v>
      </c>
      <c r="X18" s="63">
        <v>0.43247405307546494</v>
      </c>
      <c r="Y18" s="64">
        <v>0.33318765542070294</v>
      </c>
      <c r="AB18" s="62" t="str">
        <f>IFERROR(AB10/U10-1,"n/a")</f>
        <v>n/a</v>
      </c>
      <c r="AC18" s="63">
        <f>IFERROR(AC10/V10-1,"n/a")</f>
        <v>1.3533974328002447</v>
      </c>
      <c r="AD18" s="63">
        <f>IFERROR(AD10/X10-1,"n/a")</f>
        <v>8.629596460930844E-2</v>
      </c>
      <c r="AE18" s="65">
        <f>IFERROR(AE10/Y10-1,"n/a")</f>
        <v>9.1526117359164827E-2</v>
      </c>
      <c r="AG18" s="404">
        <f>IFERROR(AG10/AB10-1,"n/a")</f>
        <v>6.3385194206677209E-2</v>
      </c>
      <c r="AI18" s="26"/>
      <c r="AJ18" s="26"/>
      <c r="AK18" s="26"/>
      <c r="AL18" s="26"/>
      <c r="AM18" s="26"/>
      <c r="AO18" s="26"/>
      <c r="AP18" s="26"/>
      <c r="AQ18" s="26"/>
      <c r="AR18" s="26"/>
    </row>
    <row r="19" spans="1:44" ht="14.4" hidden="1" x14ac:dyDescent="0.3">
      <c r="A19" s="56"/>
      <c r="B19" s="66" t="s">
        <v>18</v>
      </c>
      <c r="C19" s="58"/>
      <c r="D19" s="67"/>
      <c r="E19" s="68"/>
      <c r="F19" s="68"/>
      <c r="G19" s="69"/>
      <c r="H19" s="58"/>
      <c r="I19" s="58"/>
      <c r="J19" s="70">
        <v>0.10856784532793196</v>
      </c>
      <c r="K19" s="71">
        <v>9.0674460697554915E-2</v>
      </c>
      <c r="L19" s="71">
        <v>9.1106288606717767E-2</v>
      </c>
      <c r="M19" s="72">
        <v>0.14135232281038879</v>
      </c>
      <c r="P19" s="73"/>
      <c r="Q19" s="74"/>
      <c r="R19" s="74"/>
      <c r="S19" s="72"/>
      <c r="V19" s="70">
        <v>0.25179370302149229</v>
      </c>
      <c r="W19" s="71">
        <v>0.24294592420251915</v>
      </c>
      <c r="X19" s="71">
        <v>0.23299980301813505</v>
      </c>
      <c r="Y19" s="72">
        <v>0.15420462944143076</v>
      </c>
      <c r="AB19" s="70" t="str">
        <f>IFERROR(AB11/U11-1,"n/a")</f>
        <v>n/a</v>
      </c>
      <c r="AC19" s="71">
        <f>IFERROR(AC11/W11-1,"n/a")</f>
        <v>2.6201882920979802E-2</v>
      </c>
      <c r="AD19" s="71">
        <f t="shared" ref="AD19:AE23" si="0">IFERROR(AD11/X11-1,"n/a")</f>
        <v>4.0853430085593834E-2</v>
      </c>
      <c r="AE19" s="75">
        <f t="shared" si="0"/>
        <v>4.6229401264388903E-2</v>
      </c>
      <c r="AG19" s="75">
        <f>IFERROR(AG11/AB11-1,"n/a")</f>
        <v>-3.9477598988421403E-2</v>
      </c>
      <c r="AI19" s="26"/>
      <c r="AJ19" s="26"/>
      <c r="AK19" s="26"/>
      <c r="AL19" s="26"/>
      <c r="AM19" s="26"/>
      <c r="AO19" s="26"/>
      <c r="AP19" s="26"/>
      <c r="AQ19" s="26"/>
      <c r="AR19" s="26"/>
    </row>
    <row r="20" spans="1:44" ht="11.4" customHeight="1" x14ac:dyDescent="0.3">
      <c r="A20" s="56"/>
      <c r="B20" s="66" t="s">
        <v>19</v>
      </c>
      <c r="C20" s="58"/>
      <c r="D20" s="67"/>
      <c r="E20" s="68"/>
      <c r="F20" s="68"/>
      <c r="G20" s="69"/>
      <c r="H20" s="58"/>
      <c r="I20" s="58"/>
      <c r="J20" s="70">
        <v>1.5323457677419356</v>
      </c>
      <c r="K20" s="71">
        <v>1.1541500584881552</v>
      </c>
      <c r="L20" s="71">
        <v>0.83765735592914448</v>
      </c>
      <c r="M20" s="72">
        <v>0.89910330568558461</v>
      </c>
      <c r="P20" s="73"/>
      <c r="Q20" s="74"/>
      <c r="R20" s="74"/>
      <c r="S20" s="72"/>
      <c r="V20" s="70">
        <v>1.6177915835159014</v>
      </c>
      <c r="W20" s="71">
        <v>1.037272851276311</v>
      </c>
      <c r="X20" s="71">
        <v>1.2061576579255862</v>
      </c>
      <c r="Y20" s="72">
        <v>1.0379166122255663</v>
      </c>
      <c r="AB20" s="70" t="str">
        <f>IFERROR(AB12/U12-1,"n/a")</f>
        <v>n/a</v>
      </c>
      <c r="AC20" s="71">
        <f>IFERROR(AC12/W12-1,"n/a")</f>
        <v>0.25823629037420526</v>
      </c>
      <c r="AD20" s="71">
        <f t="shared" si="0"/>
        <v>0.19489236314226721</v>
      </c>
      <c r="AE20" s="75">
        <f t="shared" si="0"/>
        <v>0.20340216354316576</v>
      </c>
      <c r="AG20" s="75">
        <f t="shared" ref="AG20:AG23" si="1">IFERROR(AG12/AB12-1,"n/a")</f>
        <v>0.1731056275406504</v>
      </c>
      <c r="AI20" s="26"/>
      <c r="AJ20" s="26"/>
      <c r="AK20" s="26"/>
      <c r="AL20" s="26"/>
      <c r="AM20" s="26"/>
      <c r="AO20" s="26"/>
      <c r="AP20" s="26"/>
      <c r="AQ20" s="26"/>
      <c r="AR20" s="26"/>
    </row>
    <row r="21" spans="1:44" ht="11.4" customHeight="1" x14ac:dyDescent="0.3">
      <c r="A21" s="56"/>
      <c r="B21" s="66" t="s">
        <v>20</v>
      </c>
      <c r="C21" s="58"/>
      <c r="D21" s="67"/>
      <c r="E21" s="68"/>
      <c r="F21" s="68"/>
      <c r="G21" s="69"/>
      <c r="H21" s="58"/>
      <c r="I21" s="58"/>
      <c r="J21" s="70">
        <v>0.11604987082065454</v>
      </c>
      <c r="K21" s="71">
        <v>0.21254353407708271</v>
      </c>
      <c r="L21" s="71">
        <v>0.28059916215616409</v>
      </c>
      <c r="M21" s="72">
        <v>0.29783931990541923</v>
      </c>
      <c r="P21" s="73"/>
      <c r="Q21" s="74"/>
      <c r="R21" s="74"/>
      <c r="S21" s="72"/>
      <c r="V21" s="70">
        <v>0.52857115550498879</v>
      </c>
      <c r="W21" s="71">
        <v>0.41408225896477724</v>
      </c>
      <c r="X21" s="71">
        <v>0.22330339367765117</v>
      </c>
      <c r="Y21" s="72">
        <v>0.16619344899525079</v>
      </c>
      <c r="AB21" s="70" t="str">
        <f>IFERROR(AB13/U13-1,"n/a")</f>
        <v>n/a</v>
      </c>
      <c r="AC21" s="71">
        <f>IFERROR(AC13/W13-1,"n/a")</f>
        <v>-8.0785248798450726E-2</v>
      </c>
      <c r="AD21" s="71">
        <f t="shared" si="0"/>
        <v>-5.0899800435112885E-2</v>
      </c>
      <c r="AE21" s="75">
        <f t="shared" si="0"/>
        <v>-2.4822392796442383E-2</v>
      </c>
      <c r="AG21" s="75">
        <f t="shared" si="1"/>
        <v>0.18152752361119884</v>
      </c>
      <c r="AI21" s="26"/>
      <c r="AJ21" s="26"/>
      <c r="AK21" s="26"/>
      <c r="AL21" s="26"/>
      <c r="AM21" s="26"/>
      <c r="AO21" s="26"/>
      <c r="AP21" s="26"/>
      <c r="AQ21" s="26"/>
      <c r="AR21" s="26"/>
    </row>
    <row r="22" spans="1:44" ht="11.4" customHeight="1" x14ac:dyDescent="0.3">
      <c r="A22" s="56"/>
      <c r="B22" s="66" t="s">
        <v>21</v>
      </c>
      <c r="C22" s="58"/>
      <c r="D22" s="67"/>
      <c r="E22" s="68"/>
      <c r="F22" s="68"/>
      <c r="G22" s="69"/>
      <c r="H22" s="58"/>
      <c r="I22" s="58"/>
      <c r="J22" s="70">
        <v>-0.2062589649619363</v>
      </c>
      <c r="K22" s="71">
        <v>-0.27182287375317971</v>
      </c>
      <c r="L22" s="71">
        <v>-0.28722291855327442</v>
      </c>
      <c r="M22" s="72">
        <v>-0.34840409445123388</v>
      </c>
      <c r="P22" s="73"/>
      <c r="Q22" s="74"/>
      <c r="R22" s="74"/>
      <c r="S22" s="72"/>
      <c r="V22" s="70">
        <v>-0.44352406330602123</v>
      </c>
      <c r="W22" s="71">
        <v>-0.37493909070993592</v>
      </c>
      <c r="X22" s="71">
        <v>-0.30113520775335201</v>
      </c>
      <c r="Y22" s="72">
        <v>-0.20319786815074592</v>
      </c>
      <c r="AB22" s="70" t="str">
        <f>IFERROR(AB14/U14-1,"n/a")</f>
        <v>n/a</v>
      </c>
      <c r="AC22" s="71">
        <f>IFERROR(AC14/W14-1,"n/a")</f>
        <v>0.20058715100250879</v>
      </c>
      <c r="AD22" s="71">
        <f t="shared" si="0"/>
        <v>0.14853791363679036</v>
      </c>
      <c r="AE22" s="75">
        <f t="shared" si="0"/>
        <v>0.12942706341314159</v>
      </c>
      <c r="AG22" s="75">
        <f t="shared" si="1"/>
        <v>5.2604166666666563E-2</v>
      </c>
      <c r="AI22" s="26"/>
      <c r="AJ22" s="26"/>
      <c r="AK22" s="26"/>
      <c r="AL22" s="26"/>
      <c r="AM22" s="26"/>
      <c r="AO22" s="26"/>
      <c r="AP22" s="26"/>
      <c r="AQ22" s="26"/>
      <c r="AR22" s="26"/>
    </row>
    <row r="23" spans="1:44" ht="11.4" customHeight="1" x14ac:dyDescent="0.3">
      <c r="A23" s="56"/>
      <c r="B23" s="66" t="s">
        <v>22</v>
      </c>
      <c r="C23" s="58"/>
      <c r="D23" s="67"/>
      <c r="E23" s="68"/>
      <c r="F23" s="68"/>
      <c r="G23" s="69"/>
      <c r="H23" s="58"/>
      <c r="I23" s="58"/>
      <c r="J23" s="70">
        <v>0.77741702741702734</v>
      </c>
      <c r="K23" s="71">
        <v>0.25376056047805484</v>
      </c>
      <c r="L23" s="71">
        <v>0.11110462059699744</v>
      </c>
      <c r="M23" s="72">
        <v>0.19313183487349184</v>
      </c>
      <c r="P23" s="73"/>
      <c r="Q23" s="74"/>
      <c r="R23" s="74"/>
      <c r="S23" s="72"/>
      <c r="V23" s="70">
        <v>-1.6222210269941195E-2</v>
      </c>
      <c r="W23" s="71">
        <v>-4.3635467170679565E-2</v>
      </c>
      <c r="X23" s="71">
        <v>5.5253925135376747E-2</v>
      </c>
      <c r="Y23" s="72">
        <v>-6.6831264585517691E-2</v>
      </c>
      <c r="AB23" s="70" t="str">
        <f>IFERROR(AB15/U15-1,"n/a")</f>
        <v>n/a</v>
      </c>
      <c r="AC23" s="71">
        <f>IFERROR(AC15/W15-1,"n/a")</f>
        <v>-6.8740333390615582E-4</v>
      </c>
      <c r="AD23" s="71">
        <f t="shared" si="0"/>
        <v>-3.4275878199631404E-2</v>
      </c>
      <c r="AE23" s="75">
        <f t="shared" si="0"/>
        <v>-1.4823674386575281E-2</v>
      </c>
      <c r="AG23" s="75">
        <f t="shared" si="1"/>
        <v>-0.24652915509718365</v>
      </c>
      <c r="AI23" s="26"/>
      <c r="AJ23" s="26"/>
      <c r="AK23" s="26"/>
      <c r="AL23" s="26"/>
      <c r="AM23" s="26"/>
      <c r="AO23" s="26"/>
      <c r="AP23" s="26"/>
      <c r="AQ23" s="26"/>
      <c r="AR23" s="26"/>
    </row>
    <row r="24" spans="1:44" ht="11.4" customHeight="1" x14ac:dyDescent="0.3">
      <c r="A24" s="56"/>
      <c r="B24" s="57" t="s">
        <v>25</v>
      </c>
      <c r="C24" s="78"/>
      <c r="D24" s="59"/>
      <c r="E24" s="60"/>
      <c r="F24" s="60"/>
      <c r="G24" s="61"/>
      <c r="H24" s="58"/>
      <c r="I24" s="58"/>
      <c r="J24" s="62">
        <v>0.1820411221744116</v>
      </c>
      <c r="K24" s="63">
        <v>0.20698645094177448</v>
      </c>
      <c r="L24" s="63">
        <v>0.2091354674712802</v>
      </c>
      <c r="M24" s="64">
        <v>0.23681999579920188</v>
      </c>
      <c r="P24" s="62"/>
      <c r="Q24" s="63"/>
      <c r="R24" s="63"/>
      <c r="S24" s="64"/>
      <c r="V24" s="62">
        <v>0.46767419452902148</v>
      </c>
      <c r="W24" s="63">
        <v>0.40800906767608724</v>
      </c>
      <c r="X24" s="63">
        <v>0.44228085042493204</v>
      </c>
      <c r="Y24" s="64">
        <v>0.34447165633261556</v>
      </c>
      <c r="AB24" s="62" t="str">
        <f>IFERROR((AB10-AB15)/(U10-U15)-1,"n/a")</f>
        <v>n/a</v>
      </c>
      <c r="AC24" s="63">
        <f>IFERROR((AC10-AC15)/(W10-W15)-1,"n/a")</f>
        <v>9.2068690023056732E-2</v>
      </c>
      <c r="AD24" s="63">
        <f>IFERROR((AD10-AD15)/(X10-X15)-1,"n/a")</f>
        <v>8.8589394036029834E-2</v>
      </c>
      <c r="AE24" s="65">
        <f>IFERROR((AE10-AE15)/(Y10-Y15)-1,"n/a")</f>
        <v>9.3608342818539692E-2</v>
      </c>
      <c r="AG24" s="65">
        <f>IFERROR((AG10-AG15)/(AB10-AB15)-1,"n/a")</f>
        <v>6.7917851134188023E-2</v>
      </c>
      <c r="AI24" s="26"/>
      <c r="AJ24" s="26"/>
      <c r="AK24" s="26"/>
      <c r="AL24" s="26"/>
      <c r="AM24" s="26"/>
      <c r="AO24" s="26"/>
      <c r="AP24" s="26"/>
      <c r="AQ24" s="26"/>
      <c r="AR24" s="26"/>
    </row>
    <row r="25" spans="1:44" ht="11.4" customHeight="1" x14ac:dyDescent="0.3">
      <c r="A25" s="56"/>
      <c r="B25" s="79"/>
      <c r="D25" s="48"/>
      <c r="E25" s="26"/>
      <c r="F25" s="26"/>
      <c r="G25" s="26"/>
      <c r="AB25" s="22"/>
      <c r="AC25" s="22"/>
      <c r="AD25" s="22"/>
      <c r="AI25" s="26"/>
      <c r="AJ25" s="26"/>
      <c r="AK25" s="26"/>
      <c r="AL25" s="26"/>
      <c r="AM25" s="26"/>
      <c r="AO25" s="26"/>
      <c r="AP25" s="26"/>
      <c r="AQ25" s="26"/>
      <c r="AR25" s="26"/>
    </row>
    <row r="26" spans="1:44" ht="11.4" customHeight="1" x14ac:dyDescent="0.3">
      <c r="A26" s="33"/>
      <c r="B26" s="34" t="s">
        <v>26</v>
      </c>
      <c r="C26" s="35"/>
      <c r="D26" s="36">
        <v>-122093</v>
      </c>
      <c r="E26" s="37">
        <v>-264458.86473000003</v>
      </c>
      <c r="F26" s="37">
        <v>-404824</v>
      </c>
      <c r="G26" s="80">
        <v>-562136</v>
      </c>
      <c r="H26" s="35"/>
      <c r="I26" s="35"/>
      <c r="J26" s="36">
        <v>-145805</v>
      </c>
      <c r="K26" s="37">
        <v>-325116</v>
      </c>
      <c r="L26" s="37">
        <v>-506707</v>
      </c>
      <c r="M26" s="80">
        <v>-737624</v>
      </c>
      <c r="N26" s="35"/>
      <c r="O26" s="35"/>
      <c r="P26" s="36">
        <v>-181896.4979850284</v>
      </c>
      <c r="Q26" s="37">
        <v>-405000.46938757109</v>
      </c>
      <c r="R26" s="37">
        <v>-638256.48225249304</v>
      </c>
      <c r="S26" s="80">
        <v>-871849.02999147214</v>
      </c>
      <c r="V26" s="36">
        <v>-234830</v>
      </c>
      <c r="W26" s="37">
        <v>-497648</v>
      </c>
      <c r="X26" s="37">
        <v>-756670</v>
      </c>
      <c r="Y26" s="80">
        <v>-1009647</v>
      </c>
      <c r="AB26" s="36">
        <f>SUM(AB27:AB28,AB31:AB35,AB38:AB40)</f>
        <v>-268659</v>
      </c>
      <c r="AC26" s="36">
        <f>SUM(AC27:AC28,AC31:AC35,AC38:AC40)</f>
        <v>-564136</v>
      </c>
      <c r="AD26" s="36">
        <f>SUM(AD27:AD28,AD31:AD35,AD38:AD40)</f>
        <v>-849028</v>
      </c>
      <c r="AE26" s="37">
        <f>SUM(AE27:AE28,AE31:AE35,AE38:AE40)</f>
        <v>-1129684</v>
      </c>
      <c r="AG26" s="37">
        <f>SUM(AG27:AG28,AG31:AG35,AG38:AG40)</f>
        <v>-292640</v>
      </c>
      <c r="AI26" s="26"/>
      <c r="AJ26" s="26"/>
      <c r="AK26" s="26"/>
      <c r="AL26" s="26"/>
      <c r="AM26" s="26"/>
      <c r="AO26" s="26"/>
      <c r="AP26" s="26"/>
      <c r="AQ26" s="26"/>
      <c r="AR26" s="26"/>
    </row>
    <row r="27" spans="1:44" ht="11.4" customHeight="1" x14ac:dyDescent="0.3">
      <c r="A27" s="42"/>
      <c r="B27" s="43" t="s">
        <v>27</v>
      </c>
      <c r="D27" s="47">
        <v>-56765</v>
      </c>
      <c r="E27" s="48">
        <v>-118854.75379999999</v>
      </c>
      <c r="F27" s="48">
        <v>-183337</v>
      </c>
      <c r="G27" s="32">
        <v>-247747</v>
      </c>
      <c r="J27" s="47">
        <v>-63276</v>
      </c>
      <c r="K27" s="48">
        <v>-134940</v>
      </c>
      <c r="L27" s="48">
        <v>-203622</v>
      </c>
      <c r="M27" s="32">
        <v>-288806</v>
      </c>
      <c r="P27" s="47">
        <v>-73459.798478274926</v>
      </c>
      <c r="Q27" s="48">
        <v>-154831.22374325458</v>
      </c>
      <c r="R27" s="48">
        <v>-237381.88274988293</v>
      </c>
      <c r="S27" s="32">
        <v>-322816.85646542319</v>
      </c>
      <c r="V27" s="47">
        <v>-87283</v>
      </c>
      <c r="W27" s="48">
        <v>-180489</v>
      </c>
      <c r="X27" s="48">
        <v>-271877</v>
      </c>
      <c r="Y27" s="32">
        <v>-362323</v>
      </c>
      <c r="AB27" s="47">
        <v>-90520</v>
      </c>
      <c r="AC27" s="48">
        <v>-196700</v>
      </c>
      <c r="AD27" s="48">
        <v>-292869</v>
      </c>
      <c r="AE27" s="32">
        <v>-383251</v>
      </c>
      <c r="AG27" s="32">
        <v>-102831</v>
      </c>
      <c r="AJ27" s="26"/>
      <c r="AK27" s="26"/>
      <c r="AL27" s="26"/>
      <c r="AM27" s="26"/>
      <c r="AO27" s="26"/>
      <c r="AP27" s="26"/>
      <c r="AQ27" s="26"/>
      <c r="AR27" s="26"/>
    </row>
    <row r="28" spans="1:44" s="40" customFormat="1" ht="11.4" customHeight="1" x14ac:dyDescent="0.3">
      <c r="A28" s="81"/>
      <c r="B28" s="43" t="s">
        <v>28</v>
      </c>
      <c r="C28" s="22"/>
      <c r="D28" s="47">
        <v>-40442</v>
      </c>
      <c r="E28" s="48">
        <v>-97847.338399999993</v>
      </c>
      <c r="F28" s="48">
        <v>-161141</v>
      </c>
      <c r="G28" s="32">
        <v>-226023</v>
      </c>
      <c r="H28" s="22"/>
      <c r="I28" s="22"/>
      <c r="J28" s="47">
        <v>-53864</v>
      </c>
      <c r="K28" s="48">
        <v>-130221</v>
      </c>
      <c r="L28" s="48">
        <v>-207914</v>
      </c>
      <c r="M28" s="32">
        <v>-316644</v>
      </c>
      <c r="N28" s="22"/>
      <c r="O28" s="22"/>
      <c r="P28" s="47">
        <v>-79665.179356412482</v>
      </c>
      <c r="Q28" s="48">
        <v>-189538.2565666468</v>
      </c>
      <c r="R28" s="48">
        <v>-305478.53007225355</v>
      </c>
      <c r="S28" s="32">
        <v>-419350.17792660027</v>
      </c>
      <c r="T28" s="22"/>
      <c r="U28" s="22"/>
      <c r="V28" s="47">
        <v>-111745</v>
      </c>
      <c r="W28" s="48">
        <v>-239581</v>
      </c>
      <c r="X28" s="48">
        <v>-371806</v>
      </c>
      <c r="Y28" s="32">
        <v>-493691</v>
      </c>
      <c r="Z28" s="22"/>
      <c r="AA28" s="22"/>
      <c r="AB28" s="47">
        <v>-132094</v>
      </c>
      <c r="AC28" s="48">
        <v>-286710</v>
      </c>
      <c r="AD28" s="48">
        <v>-436441</v>
      </c>
      <c r="AE28" s="32">
        <v>-588405</v>
      </c>
      <c r="AF28" s="25"/>
      <c r="AG28" s="32">
        <v>-153464</v>
      </c>
      <c r="AJ28" s="41"/>
      <c r="AK28" s="41"/>
      <c r="AL28" s="41"/>
      <c r="AM28" s="41"/>
      <c r="AO28" s="41"/>
      <c r="AP28" s="41"/>
      <c r="AQ28" s="41"/>
      <c r="AR28" s="41"/>
    </row>
    <row r="29" spans="1:44" s="88" customFormat="1" ht="11.4" customHeight="1" outlineLevel="1" x14ac:dyDescent="0.3">
      <c r="A29" s="82"/>
      <c r="B29" s="83" t="s">
        <v>29</v>
      </c>
      <c r="C29" s="84"/>
      <c r="D29" s="85">
        <v>-3095</v>
      </c>
      <c r="E29" s="86">
        <v>-9462</v>
      </c>
      <c r="F29" s="86">
        <v>-16782</v>
      </c>
      <c r="G29" s="87">
        <v>-23353</v>
      </c>
      <c r="J29" s="85">
        <v>-4565</v>
      </c>
      <c r="K29" s="86">
        <v>-11346</v>
      </c>
      <c r="L29" s="86">
        <v>-19830</v>
      </c>
      <c r="M29" s="87">
        <v>-29259</v>
      </c>
      <c r="P29" s="85">
        <v>-4565</v>
      </c>
      <c r="Q29" s="86">
        <v>-6781</v>
      </c>
      <c r="R29" s="86">
        <v>-8484</v>
      </c>
      <c r="S29" s="87">
        <v>-9429</v>
      </c>
      <c r="T29" s="22"/>
      <c r="U29" s="22"/>
      <c r="V29" s="85">
        <v>-3441</v>
      </c>
      <c r="W29" s="86">
        <v>-10838</v>
      </c>
      <c r="X29" s="86">
        <v>-19537</v>
      </c>
      <c r="Y29" s="87">
        <v>-27518</v>
      </c>
      <c r="Z29" s="22"/>
      <c r="AA29" s="22"/>
      <c r="AB29" s="85">
        <v>-5097</v>
      </c>
      <c r="AC29" s="86">
        <v>-12243</v>
      </c>
      <c r="AD29" s="86">
        <v>-18128</v>
      </c>
      <c r="AE29" s="87">
        <v>-25522</v>
      </c>
      <c r="AF29" s="25"/>
      <c r="AG29" s="87">
        <v>-4252</v>
      </c>
      <c r="AJ29" s="26"/>
      <c r="AK29" s="26"/>
      <c r="AL29" s="26"/>
      <c r="AM29" s="26"/>
      <c r="AO29" s="26"/>
      <c r="AP29" s="26"/>
      <c r="AQ29" s="26"/>
      <c r="AR29" s="26"/>
    </row>
    <row r="30" spans="1:44" s="90" customFormat="1" ht="11.4" customHeight="1" outlineLevel="1" x14ac:dyDescent="0.3">
      <c r="A30" s="82"/>
      <c r="B30" s="83" t="s">
        <v>30</v>
      </c>
      <c r="C30" s="89"/>
      <c r="D30" s="85">
        <v>-37347</v>
      </c>
      <c r="E30" s="86">
        <v>-88385.338399999993</v>
      </c>
      <c r="F30" s="86">
        <v>-144359</v>
      </c>
      <c r="G30" s="87">
        <v>-202670</v>
      </c>
      <c r="J30" s="85">
        <v>-49299</v>
      </c>
      <c r="K30" s="86">
        <v>-118875</v>
      </c>
      <c r="L30" s="86">
        <v>-188084</v>
      </c>
      <c r="M30" s="87">
        <v>-287385</v>
      </c>
      <c r="P30" s="85">
        <v>-75100.179356412482</v>
      </c>
      <c r="Q30" s="86">
        <v>-182757.2565666468</v>
      </c>
      <c r="R30" s="86">
        <v>-296994.53007225355</v>
      </c>
      <c r="S30" s="87">
        <v>-409921.17792660027</v>
      </c>
      <c r="T30" s="22"/>
      <c r="U30" s="22"/>
      <c r="V30" s="85">
        <v>-108304</v>
      </c>
      <c r="W30" s="86">
        <v>-228743</v>
      </c>
      <c r="X30" s="86">
        <v>-352269</v>
      </c>
      <c r="Y30" s="87">
        <v>-466173</v>
      </c>
      <c r="Z30" s="22"/>
      <c r="AA30" s="22"/>
      <c r="AB30" s="85">
        <f>AB28-AB29</f>
        <v>-126997</v>
      </c>
      <c r="AC30" s="86">
        <f>AC28-AC29</f>
        <v>-274467</v>
      </c>
      <c r="AD30" s="86">
        <f>AD28-AD29</f>
        <v>-418313</v>
      </c>
      <c r="AE30" s="87">
        <f>AE28-AE29</f>
        <v>-562883</v>
      </c>
      <c r="AF30" s="25"/>
      <c r="AG30" s="87">
        <f>AG28-AG29</f>
        <v>-149212</v>
      </c>
      <c r="AJ30" s="26"/>
      <c r="AK30" s="26"/>
      <c r="AL30" s="26"/>
      <c r="AM30" s="26"/>
      <c r="AO30" s="26"/>
      <c r="AP30" s="26"/>
      <c r="AQ30" s="26"/>
      <c r="AR30" s="26"/>
    </row>
    <row r="31" spans="1:44" ht="11.4" customHeight="1" x14ac:dyDescent="0.3">
      <c r="A31" s="42"/>
      <c r="B31" s="43" t="s">
        <v>31</v>
      </c>
      <c r="D31" s="47">
        <v>-21223</v>
      </c>
      <c r="E31" s="48">
        <v>-42410.386480000001</v>
      </c>
      <c r="F31" s="48">
        <v>-64490</v>
      </c>
      <c r="G31" s="32">
        <v>-84238</v>
      </c>
      <c r="J31" s="47">
        <v>-20649</v>
      </c>
      <c r="K31" s="48">
        <v>-41526</v>
      </c>
      <c r="L31" s="48">
        <v>-71471</v>
      </c>
      <c r="M31" s="32">
        <v>-96430</v>
      </c>
      <c r="P31" s="47">
        <v>-20655.733359599999</v>
      </c>
      <c r="Q31" s="48">
        <v>-41585.6401377</v>
      </c>
      <c r="R31" s="48">
        <v>-71531.075737699997</v>
      </c>
      <c r="S31" s="32">
        <v>-96492.234050999992</v>
      </c>
      <c r="V31" s="47">
        <v>-27001</v>
      </c>
      <c r="W31" s="48">
        <v>-59587</v>
      </c>
      <c r="X31" s="48">
        <v>-86401</v>
      </c>
      <c r="Y31" s="32">
        <v>-113417</v>
      </c>
      <c r="AB31" s="47">
        <v>-27421</v>
      </c>
      <c r="AC31" s="48">
        <v>-50857</v>
      </c>
      <c r="AD31" s="48">
        <v>-79288</v>
      </c>
      <c r="AE31" s="32">
        <v>-103835</v>
      </c>
      <c r="AG31" s="32">
        <v>-27794</v>
      </c>
      <c r="AJ31" s="26"/>
      <c r="AK31" s="26"/>
      <c r="AL31" s="26"/>
      <c r="AM31" s="26"/>
      <c r="AO31" s="26"/>
      <c r="AP31" s="26"/>
      <c r="AQ31" s="26"/>
      <c r="AR31" s="26"/>
    </row>
    <row r="32" spans="1:44" ht="11.4" customHeight="1" x14ac:dyDescent="0.3">
      <c r="A32" s="42"/>
      <c r="B32" s="43" t="s">
        <v>32</v>
      </c>
      <c r="D32" s="47">
        <v>-1214</v>
      </c>
      <c r="E32" s="48">
        <v>-2509.0505599999997</v>
      </c>
      <c r="F32" s="48">
        <v>-3985</v>
      </c>
      <c r="G32" s="32">
        <v>-5701</v>
      </c>
      <c r="J32" s="47">
        <v>-1719</v>
      </c>
      <c r="K32" s="48">
        <v>-3623</v>
      </c>
      <c r="L32" s="48">
        <v>-5913</v>
      </c>
      <c r="M32" s="32">
        <v>-8433</v>
      </c>
      <c r="P32" s="47">
        <v>-1990.8810654827998</v>
      </c>
      <c r="Q32" s="48">
        <v>-4071.2178721518571</v>
      </c>
      <c r="R32" s="48">
        <v>-6615.8902979616996</v>
      </c>
      <c r="S32" s="32">
        <v>-9167.6574147354004</v>
      </c>
      <c r="V32" s="47">
        <v>-4454</v>
      </c>
      <c r="W32" s="48">
        <v>-8702</v>
      </c>
      <c r="X32" s="48">
        <v>-12849</v>
      </c>
      <c r="Y32" s="32">
        <v>-16902</v>
      </c>
      <c r="AB32" s="47">
        <v>-3866</v>
      </c>
      <c r="AC32" s="48">
        <v>-7926</v>
      </c>
      <c r="AD32" s="48">
        <v>-11921</v>
      </c>
      <c r="AE32" s="32">
        <v>-16512</v>
      </c>
      <c r="AG32" s="32">
        <v>-2855</v>
      </c>
      <c r="AJ32" s="26"/>
      <c r="AK32" s="26"/>
      <c r="AL32" s="26"/>
      <c r="AM32" s="26"/>
      <c r="AO32" s="26"/>
      <c r="AP32" s="26"/>
      <c r="AQ32" s="26"/>
      <c r="AR32" s="26"/>
    </row>
    <row r="33" spans="1:44" ht="11.4" customHeight="1" x14ac:dyDescent="0.3">
      <c r="A33" s="42"/>
      <c r="B33" s="43" t="s">
        <v>33</v>
      </c>
      <c r="D33" s="47">
        <v>-1031</v>
      </c>
      <c r="E33" s="48">
        <v>-2099</v>
      </c>
      <c r="F33" s="48">
        <v>-3320</v>
      </c>
      <c r="G33" s="32">
        <v>-4592</v>
      </c>
      <c r="J33" s="47">
        <v>-1297</v>
      </c>
      <c r="K33" s="48">
        <v>-2682</v>
      </c>
      <c r="L33" s="48">
        <v>-4132</v>
      </c>
      <c r="M33" s="32">
        <v>-5680</v>
      </c>
      <c r="P33" s="47">
        <v>-1297</v>
      </c>
      <c r="Q33" s="48">
        <v>-2682</v>
      </c>
      <c r="R33" s="48">
        <v>-4132</v>
      </c>
      <c r="S33" s="32">
        <v>-5680</v>
      </c>
      <c r="V33" s="47">
        <v>-1561</v>
      </c>
      <c r="W33" s="48">
        <v>-3136</v>
      </c>
      <c r="X33" s="48">
        <v>-4858</v>
      </c>
      <c r="Y33" s="32">
        <v>-6735</v>
      </c>
      <c r="AB33" s="47">
        <v>-2050</v>
      </c>
      <c r="AC33" s="48">
        <v>-4102</v>
      </c>
      <c r="AD33" s="48">
        <v>-6126</v>
      </c>
      <c r="AE33" s="32">
        <v>-8150</v>
      </c>
      <c r="AG33" s="32">
        <v>-2021</v>
      </c>
      <c r="AJ33" s="26"/>
      <c r="AK33" s="26"/>
      <c r="AL33" s="26"/>
      <c r="AM33" s="26"/>
      <c r="AO33" s="26"/>
      <c r="AP33" s="26"/>
      <c r="AQ33" s="26"/>
      <c r="AR33" s="26"/>
    </row>
    <row r="34" spans="1:44" ht="11.4" customHeight="1" thickBot="1" x14ac:dyDescent="0.35">
      <c r="A34" s="42"/>
      <c r="B34" s="91" t="s">
        <v>34</v>
      </c>
      <c r="C34" s="92"/>
      <c r="D34" s="93">
        <v>-713</v>
      </c>
      <c r="E34" s="94">
        <v>-1193.4000000000001</v>
      </c>
      <c r="F34" s="94">
        <v>-1607</v>
      </c>
      <c r="G34" s="95">
        <v>-2236</v>
      </c>
      <c r="H34" s="92"/>
      <c r="I34" s="92"/>
      <c r="J34" s="93">
        <v>-629</v>
      </c>
      <c r="K34" s="94">
        <v>-1259</v>
      </c>
      <c r="L34" s="94">
        <v>-1888</v>
      </c>
      <c r="M34" s="95">
        <v>-2479</v>
      </c>
      <c r="N34" s="92"/>
      <c r="O34" s="92"/>
      <c r="P34" s="93">
        <v>-629</v>
      </c>
      <c r="Q34" s="94">
        <v>-1259</v>
      </c>
      <c r="R34" s="94">
        <v>-1888</v>
      </c>
      <c r="S34" s="95">
        <v>-2479</v>
      </c>
      <c r="V34" s="93">
        <v>-176</v>
      </c>
      <c r="W34" s="94">
        <v>-377</v>
      </c>
      <c r="X34" s="94">
        <v>-551</v>
      </c>
      <c r="Y34" s="95">
        <v>-708</v>
      </c>
      <c r="AB34" s="93">
        <v>-8722</v>
      </c>
      <c r="AC34" s="94">
        <v>-8823</v>
      </c>
      <c r="AD34" s="94">
        <v>-8997</v>
      </c>
      <c r="AE34" s="95">
        <v>-10505</v>
      </c>
      <c r="AG34" s="95">
        <v>0</v>
      </c>
      <c r="AJ34" s="26"/>
      <c r="AK34" s="26"/>
      <c r="AL34" s="26"/>
      <c r="AM34" s="26"/>
      <c r="AO34" s="26"/>
      <c r="AP34" s="26"/>
      <c r="AQ34" s="26"/>
      <c r="AR34" s="26"/>
    </row>
    <row r="35" spans="1:44" ht="11.4" customHeight="1" x14ac:dyDescent="0.3">
      <c r="A35" s="42"/>
      <c r="B35" s="43" t="s">
        <v>35</v>
      </c>
      <c r="D35" s="47">
        <v>-2642</v>
      </c>
      <c r="E35" s="48">
        <v>-5521.3354899999995</v>
      </c>
      <c r="F35" s="48">
        <v>-9020</v>
      </c>
      <c r="G35" s="32">
        <v>-14510</v>
      </c>
      <c r="J35" s="47">
        <v>-3185</v>
      </c>
      <c r="K35" s="48">
        <v>-8663</v>
      </c>
      <c r="L35" s="48">
        <v>-11860</v>
      </c>
      <c r="M35" s="32">
        <v>-22066</v>
      </c>
      <c r="P35" s="47">
        <v>-3858.6363438937001</v>
      </c>
      <c r="Q35" s="48">
        <v>-10416.363741847108</v>
      </c>
      <c r="R35" s="48">
        <v>-13753.197232787452</v>
      </c>
      <c r="S35" s="32">
        <v>-21383.032670076598</v>
      </c>
      <c r="V35" s="47">
        <v>-5087</v>
      </c>
      <c r="W35" s="48">
        <v>-11352</v>
      </c>
      <c r="X35" s="48">
        <v>-17564</v>
      </c>
      <c r="Y35" s="32">
        <v>-29428</v>
      </c>
      <c r="AB35" s="47">
        <v>-6946</v>
      </c>
      <c r="AC35" s="48">
        <v>-16669</v>
      </c>
      <c r="AD35" s="48">
        <v>-24564</v>
      </c>
      <c r="AE35" s="32">
        <v>-33086</v>
      </c>
      <c r="AG35" s="32">
        <v>-7157</v>
      </c>
      <c r="AJ35" s="26"/>
      <c r="AK35" s="26"/>
      <c r="AL35" s="26"/>
      <c r="AM35" s="26"/>
      <c r="AO35" s="26"/>
      <c r="AP35" s="26"/>
      <c r="AQ35" s="26"/>
      <c r="AR35" s="26"/>
    </row>
    <row r="36" spans="1:44" s="88" customFormat="1" ht="11.4" customHeight="1" outlineLevel="1" x14ac:dyDescent="0.3">
      <c r="A36" s="82"/>
      <c r="B36" s="83" t="s">
        <v>29</v>
      </c>
      <c r="C36" s="84"/>
      <c r="D36" s="85">
        <v>0</v>
      </c>
      <c r="E36" s="86">
        <v>0</v>
      </c>
      <c r="F36" s="86">
        <v>0</v>
      </c>
      <c r="G36" s="87">
        <v>-410</v>
      </c>
      <c r="J36" s="85">
        <v>99</v>
      </c>
      <c r="K36" s="86">
        <v>25</v>
      </c>
      <c r="L36" s="86">
        <v>-173</v>
      </c>
      <c r="M36" s="87">
        <v>-510</v>
      </c>
      <c r="P36" s="85">
        <v>99</v>
      </c>
      <c r="Q36" s="86">
        <v>25</v>
      </c>
      <c r="R36" s="86">
        <v>-173</v>
      </c>
      <c r="S36" s="87">
        <v>-510</v>
      </c>
      <c r="T36" s="22"/>
      <c r="U36" s="22"/>
      <c r="V36" s="85">
        <v>-51</v>
      </c>
      <c r="W36" s="86">
        <v>-387</v>
      </c>
      <c r="X36" s="86">
        <v>-307</v>
      </c>
      <c r="Y36" s="87">
        <v>117</v>
      </c>
      <c r="Z36" s="22"/>
      <c r="AA36" s="22"/>
      <c r="AB36" s="85">
        <v>-290</v>
      </c>
      <c r="AC36" s="86">
        <v>-362</v>
      </c>
      <c r="AD36" s="86">
        <v>-563</v>
      </c>
      <c r="AE36" s="87">
        <v>-658</v>
      </c>
      <c r="AF36" s="25"/>
      <c r="AG36" s="87">
        <v>89</v>
      </c>
      <c r="AJ36" s="26"/>
      <c r="AK36" s="26"/>
      <c r="AL36" s="26"/>
      <c r="AM36" s="26"/>
      <c r="AO36" s="26"/>
      <c r="AP36" s="26"/>
      <c r="AQ36" s="26"/>
      <c r="AR36" s="26"/>
    </row>
    <row r="37" spans="1:44" s="90" customFormat="1" ht="11.4" customHeight="1" outlineLevel="1" x14ac:dyDescent="0.3">
      <c r="A37" s="96"/>
      <c r="B37" s="83" t="s">
        <v>237</v>
      </c>
      <c r="C37" s="89"/>
      <c r="D37" s="85">
        <v>-2642</v>
      </c>
      <c r="E37" s="86">
        <v>-5521.3354899999995</v>
      </c>
      <c r="F37" s="86">
        <v>-9020</v>
      </c>
      <c r="G37" s="87">
        <v>-14100</v>
      </c>
      <c r="J37" s="85">
        <v>-3284</v>
      </c>
      <c r="K37" s="86">
        <v>-8688</v>
      </c>
      <c r="L37" s="86">
        <v>-11687</v>
      </c>
      <c r="M37" s="87">
        <v>-21556</v>
      </c>
      <c r="P37" s="85">
        <v>-3957.6363438937001</v>
      </c>
      <c r="Q37" s="86">
        <v>-10441.363741847108</v>
      </c>
      <c r="R37" s="86">
        <v>-13580.197232787452</v>
      </c>
      <c r="S37" s="87">
        <v>-20873.032670076598</v>
      </c>
      <c r="T37" s="22"/>
      <c r="U37" s="22"/>
      <c r="V37" s="85">
        <v>-5036</v>
      </c>
      <c r="W37" s="86">
        <v>-10965</v>
      </c>
      <c r="X37" s="86">
        <v>-17257</v>
      </c>
      <c r="Y37" s="87">
        <v>-29545</v>
      </c>
      <c r="Z37" s="22"/>
      <c r="AA37" s="22"/>
      <c r="AB37" s="85">
        <f>AB35-AB36</f>
        <v>-6656</v>
      </c>
      <c r="AC37" s="86">
        <f>AC35-AC36</f>
        <v>-16307</v>
      </c>
      <c r="AD37" s="86">
        <f>AD35-AD36</f>
        <v>-24001</v>
      </c>
      <c r="AE37" s="87">
        <f>AE35-AE36</f>
        <v>-32428</v>
      </c>
      <c r="AF37" s="25"/>
      <c r="AG37" s="87">
        <f>AG35-AG36</f>
        <v>-7246</v>
      </c>
      <c r="AJ37" s="26"/>
      <c r="AK37" s="26"/>
      <c r="AL37" s="26"/>
      <c r="AM37" s="26"/>
      <c r="AO37" s="26"/>
      <c r="AP37" s="26"/>
      <c r="AQ37" s="26"/>
      <c r="AR37" s="26"/>
    </row>
    <row r="38" spans="1:44" s="90" customFormat="1" ht="11.4" customHeight="1" x14ac:dyDescent="0.3">
      <c r="A38" s="96"/>
      <c r="B38" s="43" t="s">
        <v>36</v>
      </c>
      <c r="D38" s="47"/>
      <c r="E38" s="48"/>
      <c r="F38" s="48"/>
      <c r="G38" s="32"/>
      <c r="J38" s="47">
        <v>-2783</v>
      </c>
      <c r="K38" s="48">
        <v>-5651</v>
      </c>
      <c r="L38" s="48">
        <v>-5651</v>
      </c>
      <c r="M38" s="32">
        <v>-5651</v>
      </c>
      <c r="P38" s="47">
        <v>-2783</v>
      </c>
      <c r="Q38" s="48">
        <v>-5651</v>
      </c>
      <c r="R38" s="48">
        <v>-5651</v>
      </c>
      <c r="S38" s="32">
        <v>-5651</v>
      </c>
      <c r="T38" s="22"/>
      <c r="U38" s="22"/>
      <c r="V38" s="47">
        <v>0</v>
      </c>
      <c r="W38" s="48">
        <v>0</v>
      </c>
      <c r="X38" s="48">
        <v>0</v>
      </c>
      <c r="Y38" s="32">
        <v>0</v>
      </c>
      <c r="Z38" s="22"/>
      <c r="AA38" s="22"/>
      <c r="AB38" s="47">
        <v>0</v>
      </c>
      <c r="AC38" s="48">
        <v>0</v>
      </c>
      <c r="AD38" s="48">
        <v>0</v>
      </c>
      <c r="AE38" s="32">
        <v>0</v>
      </c>
      <c r="AF38" s="25"/>
      <c r="AG38" s="32"/>
      <c r="AJ38" s="26"/>
      <c r="AK38" s="26"/>
      <c r="AL38" s="26"/>
      <c r="AM38" s="26"/>
      <c r="AO38" s="26"/>
      <c r="AP38" s="26"/>
      <c r="AQ38" s="26"/>
      <c r="AR38" s="26"/>
    </row>
    <row r="39" spans="1:44" ht="11.4" customHeight="1" x14ac:dyDescent="0.3">
      <c r="A39" s="42"/>
      <c r="B39" s="43" t="s">
        <v>37</v>
      </c>
      <c r="D39" s="47">
        <v>1937</v>
      </c>
      <c r="E39" s="48">
        <v>5976.4</v>
      </c>
      <c r="F39" s="48">
        <v>22076</v>
      </c>
      <c r="G39" s="32">
        <v>22911</v>
      </c>
      <c r="J39" s="47">
        <v>1597</v>
      </c>
      <c r="K39" s="48">
        <v>3449</v>
      </c>
      <c r="L39" s="48">
        <v>5744</v>
      </c>
      <c r="M39" s="32">
        <v>8565</v>
      </c>
      <c r="P39" s="47">
        <v>2442.7306186355004</v>
      </c>
      <c r="Q39" s="48">
        <v>5034.2326740292792</v>
      </c>
      <c r="R39" s="48">
        <v>8175.0938380924999</v>
      </c>
      <c r="S39" s="32">
        <v>11170.928536363299</v>
      </c>
      <c r="V39" s="47">
        <v>2477</v>
      </c>
      <c r="W39" s="48">
        <v>5576</v>
      </c>
      <c r="X39" s="48">
        <v>9236</v>
      </c>
      <c r="Y39" s="32">
        <v>13557</v>
      </c>
      <c r="AB39" s="47">
        <v>2960</v>
      </c>
      <c r="AC39" s="48">
        <v>7651</v>
      </c>
      <c r="AD39" s="48">
        <v>11178</v>
      </c>
      <c r="AE39" s="32">
        <v>14060</v>
      </c>
      <c r="AG39" s="32">
        <v>3482</v>
      </c>
      <c r="AJ39" s="26"/>
      <c r="AK39" s="26"/>
      <c r="AL39" s="26"/>
      <c r="AM39" s="26"/>
      <c r="AO39" s="26"/>
      <c r="AP39" s="26"/>
      <c r="AQ39" s="26"/>
      <c r="AR39" s="26"/>
    </row>
    <row r="40" spans="1:44" ht="11.4" customHeight="1" x14ac:dyDescent="0.3">
      <c r="A40" s="42"/>
      <c r="B40" s="97" t="s">
        <v>38</v>
      </c>
      <c r="C40" s="78"/>
      <c r="D40" s="98"/>
      <c r="E40" s="99"/>
      <c r="F40" s="99"/>
      <c r="G40" s="100"/>
      <c r="H40" s="78"/>
      <c r="I40" s="78"/>
      <c r="J40" s="98"/>
      <c r="K40" s="99"/>
      <c r="L40" s="99"/>
      <c r="M40" s="100"/>
      <c r="N40" s="78"/>
      <c r="O40" s="78"/>
      <c r="P40" s="98">
        <v>0</v>
      </c>
      <c r="Q40" s="99">
        <v>0</v>
      </c>
      <c r="R40" s="99">
        <v>0</v>
      </c>
      <c r="S40" s="100">
        <v>0</v>
      </c>
      <c r="V40" s="98"/>
      <c r="W40" s="99"/>
      <c r="X40" s="99"/>
      <c r="Y40" s="100"/>
      <c r="AB40" s="98"/>
      <c r="AC40" s="99"/>
      <c r="AD40" s="99"/>
      <c r="AE40" s="100"/>
      <c r="AG40" s="100"/>
      <c r="AJ40" s="26"/>
      <c r="AK40" s="26"/>
      <c r="AL40" s="26"/>
      <c r="AM40" s="26"/>
      <c r="AO40" s="26"/>
      <c r="AP40" s="26"/>
      <c r="AQ40" s="26"/>
      <c r="AR40" s="26"/>
    </row>
    <row r="41" spans="1:44" ht="11.4" customHeight="1" x14ac:dyDescent="0.3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G41" s="101"/>
      <c r="AJ41" s="26"/>
      <c r="AK41" s="26"/>
      <c r="AL41" s="26"/>
      <c r="AM41" s="26"/>
      <c r="AO41" s="26"/>
      <c r="AP41" s="26"/>
      <c r="AQ41" s="26"/>
      <c r="AR41" s="26"/>
    </row>
    <row r="42" spans="1:44" ht="11.4" customHeight="1" x14ac:dyDescent="0.3">
      <c r="A42" s="33"/>
      <c r="B42" s="34" t="s">
        <v>39</v>
      </c>
      <c r="C42" s="102"/>
      <c r="D42" s="37">
        <v>56837</v>
      </c>
      <c r="E42" s="37">
        <v>132654.13526999997</v>
      </c>
      <c r="F42" s="37">
        <v>217393.45230999996</v>
      </c>
      <c r="G42" s="80">
        <v>310103</v>
      </c>
      <c r="H42" s="102"/>
      <c r="I42" s="102"/>
      <c r="J42" s="37">
        <v>67348</v>
      </c>
      <c r="K42" s="37">
        <v>154648</v>
      </c>
      <c r="L42" s="37">
        <v>243960</v>
      </c>
      <c r="M42" s="80">
        <v>340096</v>
      </c>
      <c r="N42" s="102"/>
      <c r="O42" s="102"/>
      <c r="P42" s="37">
        <v>70201.752746977058</v>
      </c>
      <c r="Q42" s="37">
        <v>165291.29539471713</v>
      </c>
      <c r="R42" s="37">
        <v>297553.2694568336</v>
      </c>
      <c r="S42" s="80">
        <v>399749.49717443367</v>
      </c>
      <c r="T42" s="103"/>
      <c r="U42" s="103"/>
      <c r="V42" s="37">
        <v>75625</v>
      </c>
      <c r="W42" s="37">
        <v>172368</v>
      </c>
      <c r="X42" s="37">
        <v>318641</v>
      </c>
      <c r="Y42" s="80">
        <v>427156</v>
      </c>
      <c r="Z42" s="103"/>
      <c r="AA42" s="103"/>
      <c r="AB42" s="37">
        <f>AB10+AB26</f>
        <v>81123</v>
      </c>
      <c r="AC42" s="37">
        <f>AC10+AC26</f>
        <v>166488</v>
      </c>
      <c r="AD42" s="37">
        <f>AD10+AD26</f>
        <v>319078</v>
      </c>
      <c r="AE42" s="37">
        <f>AE10+AE26</f>
        <v>438624</v>
      </c>
      <c r="AG42" s="37">
        <f>AG10+AG26</f>
        <v>79313</v>
      </c>
      <c r="AJ42" s="26"/>
      <c r="AK42" s="26"/>
      <c r="AL42" s="26"/>
      <c r="AM42" s="26"/>
      <c r="AO42" s="26"/>
      <c r="AP42" s="26"/>
      <c r="AQ42" s="26"/>
      <c r="AR42" s="26"/>
    </row>
    <row r="43" spans="1:44" s="109" customFormat="1" ht="11.4" customHeight="1" x14ac:dyDescent="0.3">
      <c r="A43" s="56"/>
      <c r="B43" s="104" t="s">
        <v>40</v>
      </c>
      <c r="C43" s="105"/>
      <c r="D43" s="106">
        <v>0.31764936008494943</v>
      </c>
      <c r="E43" s="106">
        <v>0.33404631747134939</v>
      </c>
      <c r="F43" s="106">
        <v>0.34938501243081593</v>
      </c>
      <c r="G43" s="107">
        <v>0.35552526314461974</v>
      </c>
      <c r="H43" s="105"/>
      <c r="I43" s="105"/>
      <c r="J43" s="106">
        <v>0.31596083564388022</v>
      </c>
      <c r="K43" s="106">
        <v>0.32234181806054646</v>
      </c>
      <c r="L43" s="106">
        <v>0.3249909746931729</v>
      </c>
      <c r="M43" s="107">
        <v>0.31556990684036668</v>
      </c>
      <c r="N43" s="105"/>
      <c r="O43" s="105"/>
      <c r="P43" s="106">
        <v>0.27846981303176693</v>
      </c>
      <c r="Q43" s="106">
        <v>0.28983637078788593</v>
      </c>
      <c r="R43" s="106">
        <v>0.3179634203568944</v>
      </c>
      <c r="S43" s="107">
        <v>0.31436769438966033</v>
      </c>
      <c r="T43" s="22"/>
      <c r="U43" s="22"/>
      <c r="V43" s="106">
        <v>0.24359407965727722</v>
      </c>
      <c r="W43" s="106">
        <v>0.25725952813067149</v>
      </c>
      <c r="X43" s="106">
        <v>0.29632450518966141</v>
      </c>
      <c r="Y43" s="107">
        <v>0.29729614985492098</v>
      </c>
      <c r="Z43" s="22"/>
      <c r="AA43" s="22"/>
      <c r="AB43" s="106">
        <f>IFERROR(AB42/AB10,"")</f>
        <v>0.23192445580390073</v>
      </c>
      <c r="AC43" s="106">
        <f>IFERROR(AC42/AC10,"")</f>
        <v>0.2278709705676244</v>
      </c>
      <c r="AD43" s="106">
        <f>IFERROR(AD42/AD10,"")</f>
        <v>0.27315842911516591</v>
      </c>
      <c r="AE43" s="108">
        <f>IFERROR(AE42/AE10,"")</f>
        <v>0.27967975678246876</v>
      </c>
      <c r="AF43" s="25"/>
      <c r="AG43" s="108">
        <f>IFERROR(AG42/AG10,"")</f>
        <v>0.21323393009331823</v>
      </c>
      <c r="AJ43" s="26"/>
      <c r="AK43" s="26"/>
      <c r="AL43" s="26"/>
      <c r="AM43" s="26"/>
      <c r="AO43" s="26"/>
      <c r="AP43" s="26"/>
      <c r="AQ43" s="26"/>
      <c r="AR43" s="26"/>
    </row>
    <row r="44" spans="1:44" ht="11.4" customHeight="1" x14ac:dyDescent="0.3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G44" s="101"/>
      <c r="AJ44" s="26"/>
      <c r="AK44" s="26"/>
      <c r="AL44" s="26"/>
      <c r="AM44" s="26"/>
      <c r="AO44" s="26"/>
      <c r="AP44" s="26"/>
      <c r="AQ44" s="26"/>
      <c r="AR44" s="26"/>
    </row>
    <row r="45" spans="1:44" ht="11.4" customHeight="1" x14ac:dyDescent="0.3">
      <c r="A45" s="42"/>
      <c r="B45" s="110" t="s">
        <v>41</v>
      </c>
      <c r="C45" s="111"/>
      <c r="D45" s="112">
        <v>-19478</v>
      </c>
      <c r="E45" s="113">
        <v>-39400</v>
      </c>
      <c r="F45" s="113">
        <v>-60814</v>
      </c>
      <c r="G45" s="114">
        <v>-82516</v>
      </c>
      <c r="H45" s="115"/>
      <c r="I45" s="115"/>
      <c r="J45" s="116">
        <v>-21849</v>
      </c>
      <c r="K45" s="113">
        <v>-44612</v>
      </c>
      <c r="L45" s="113">
        <v>-67514</v>
      </c>
      <c r="M45" s="114">
        <v>-100503</v>
      </c>
      <c r="N45" s="115"/>
      <c r="O45" s="115"/>
      <c r="P45" s="116">
        <v>-33048.084374233535</v>
      </c>
      <c r="Q45" s="113">
        <v>-67247.715578228264</v>
      </c>
      <c r="R45" s="113">
        <v>-101841.80760977243</v>
      </c>
      <c r="S45" s="117">
        <v>-137305.66158162628</v>
      </c>
      <c r="V45" s="116">
        <v>-36995</v>
      </c>
      <c r="W45" s="113">
        <v>-75103</v>
      </c>
      <c r="X45" s="113">
        <v>-111774</v>
      </c>
      <c r="Y45" s="117">
        <v>-145963</v>
      </c>
      <c r="AB45" s="116">
        <v>-38340</v>
      </c>
      <c r="AC45" s="113">
        <v>-77969</v>
      </c>
      <c r="AD45" s="113">
        <v>-117020</v>
      </c>
      <c r="AE45" s="114">
        <v>-158989</v>
      </c>
      <c r="AG45" s="114">
        <v>-44575</v>
      </c>
      <c r="AJ45" s="26"/>
      <c r="AK45" s="26"/>
      <c r="AL45" s="26"/>
      <c r="AM45" s="26"/>
      <c r="AO45" s="26"/>
      <c r="AP45" s="26"/>
      <c r="AQ45" s="26"/>
      <c r="AR45" s="26"/>
    </row>
    <row r="46" spans="1:44" ht="11.4" customHeight="1" x14ac:dyDescent="0.3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G46" s="101"/>
      <c r="AJ46" s="26"/>
      <c r="AK46" s="26"/>
      <c r="AL46" s="26"/>
      <c r="AM46" s="26"/>
      <c r="AO46" s="26"/>
      <c r="AP46" s="26"/>
      <c r="AQ46" s="26"/>
      <c r="AR46" s="26"/>
    </row>
    <row r="47" spans="1:44" ht="11.4" customHeight="1" x14ac:dyDescent="0.3">
      <c r="A47" s="33"/>
      <c r="B47" s="34" t="s">
        <v>42</v>
      </c>
      <c r="C47" s="102"/>
      <c r="D47" s="37">
        <v>37359</v>
      </c>
      <c r="E47" s="37">
        <v>93254.13526999997</v>
      </c>
      <c r="F47" s="37">
        <v>156579.45230999996</v>
      </c>
      <c r="G47" s="37">
        <v>227587</v>
      </c>
      <c r="H47" s="102"/>
      <c r="I47" s="102"/>
      <c r="J47" s="37">
        <v>45499</v>
      </c>
      <c r="K47" s="37">
        <v>110036</v>
      </c>
      <c r="L47" s="37">
        <v>176446</v>
      </c>
      <c r="M47" s="37">
        <v>239593</v>
      </c>
      <c r="N47" s="102"/>
      <c r="O47" s="102"/>
      <c r="P47" s="37">
        <v>37153.668372743523</v>
      </c>
      <c r="Q47" s="37">
        <v>98043.579816488869</v>
      </c>
      <c r="R47" s="37">
        <v>195711.46184706117</v>
      </c>
      <c r="S47" s="37">
        <v>262443.83559280739</v>
      </c>
      <c r="T47" s="103"/>
      <c r="U47" s="103"/>
      <c r="V47" s="37">
        <v>38630</v>
      </c>
      <c r="W47" s="37">
        <v>97265</v>
      </c>
      <c r="X47" s="37">
        <v>206867</v>
      </c>
      <c r="Y47" s="37">
        <v>281193</v>
      </c>
      <c r="Z47" s="103"/>
      <c r="AA47" s="103"/>
      <c r="AB47" s="37">
        <f>AB42+AB45</f>
        <v>42783</v>
      </c>
      <c r="AC47" s="37">
        <f>AC42+AC45</f>
        <v>88519</v>
      </c>
      <c r="AD47" s="37">
        <f>AD42+AD45</f>
        <v>202058</v>
      </c>
      <c r="AE47" s="37">
        <f>AE42+AE45</f>
        <v>279635</v>
      </c>
      <c r="AG47" s="37">
        <f>AG42+AG45</f>
        <v>34738</v>
      </c>
      <c r="AJ47" s="26"/>
      <c r="AK47" s="26"/>
      <c r="AL47" s="26"/>
      <c r="AM47" s="26"/>
      <c r="AO47" s="26"/>
      <c r="AP47" s="26"/>
      <c r="AQ47" s="26"/>
      <c r="AR47" s="26"/>
    </row>
    <row r="48" spans="1:44" s="109" customFormat="1" ht="11.4" customHeight="1" x14ac:dyDescent="0.3">
      <c r="A48" s="56"/>
      <c r="B48" s="104" t="s">
        <v>43</v>
      </c>
      <c r="C48" s="105"/>
      <c r="D48" s="106">
        <v>0.20879114737606885</v>
      </c>
      <c r="E48" s="106">
        <v>0.23483022532629244</v>
      </c>
      <c r="F48" s="106">
        <v>0.25164747746739391</v>
      </c>
      <c r="G48" s="107">
        <v>0.26092275167700596</v>
      </c>
      <c r="H48" s="105"/>
      <c r="I48" s="105"/>
      <c r="J48" s="106">
        <v>0.21345700037062579</v>
      </c>
      <c r="K48" s="106">
        <v>0.22935443259602639</v>
      </c>
      <c r="L48" s="106">
        <v>0.23505229349365298</v>
      </c>
      <c r="M48" s="107">
        <v>0.22231470140667334</v>
      </c>
      <c r="N48" s="105"/>
      <c r="O48" s="105"/>
      <c r="P48" s="106">
        <v>0.14737773175681393</v>
      </c>
      <c r="Q48" s="106">
        <v>0.17191828090647163</v>
      </c>
      <c r="R48" s="106">
        <v>0.20913595043178329</v>
      </c>
      <c r="S48" s="107">
        <v>0.20638891126882083</v>
      </c>
      <c r="T48" s="22"/>
      <c r="U48" s="22"/>
      <c r="V48" s="106">
        <v>0.12443027169799166</v>
      </c>
      <c r="W48" s="106">
        <v>0.14516817508835611</v>
      </c>
      <c r="X48" s="106">
        <v>0.19237876298112824</v>
      </c>
      <c r="Y48" s="107">
        <v>0.19570741430801578</v>
      </c>
      <c r="Z48" s="22"/>
      <c r="AA48" s="22"/>
      <c r="AB48" s="106">
        <f>IFERROR(AB47/AB10,"")</f>
        <v>0.12231332658627374</v>
      </c>
      <c r="AC48" s="106">
        <f>IFERROR(AC47/AC10,"")</f>
        <v>0.12115534118780659</v>
      </c>
      <c r="AD48" s="106">
        <f>IFERROR(AD47/AD10,"")</f>
        <v>0.17297916456212023</v>
      </c>
      <c r="AE48" s="108">
        <f>IFERROR(AE47/AE10,"")</f>
        <v>0.17830362403303432</v>
      </c>
      <c r="AF48" s="25"/>
      <c r="AG48" s="108">
        <f>IFERROR(AG47/AG10,"")</f>
        <v>9.3393520149051085E-2</v>
      </c>
      <c r="AJ48" s="26"/>
      <c r="AK48" s="26"/>
      <c r="AL48" s="26"/>
      <c r="AM48" s="26"/>
      <c r="AO48" s="26"/>
      <c r="AP48" s="26"/>
      <c r="AQ48" s="26"/>
      <c r="AR48" s="26"/>
    </row>
    <row r="49" spans="1:44" s="109" customFormat="1" ht="11.4" customHeight="1" x14ac:dyDescent="0.3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25"/>
      <c r="AG49" s="56"/>
      <c r="AJ49" s="26"/>
      <c r="AK49" s="26"/>
      <c r="AL49" s="26"/>
      <c r="AM49" s="26"/>
      <c r="AO49" s="26"/>
      <c r="AP49" s="26"/>
      <c r="AQ49" s="26"/>
      <c r="AR49" s="26"/>
    </row>
    <row r="50" spans="1:44" ht="11.4" customHeight="1" x14ac:dyDescent="0.3">
      <c r="A50" s="118"/>
      <c r="B50" s="119" t="s">
        <v>44</v>
      </c>
      <c r="C50" s="35"/>
      <c r="D50" s="120">
        <v>1187</v>
      </c>
      <c r="E50" s="121">
        <v>2152</v>
      </c>
      <c r="F50" s="121">
        <v>1842</v>
      </c>
      <c r="G50" s="122">
        <v>12549</v>
      </c>
      <c r="H50" s="35"/>
      <c r="I50" s="35"/>
      <c r="J50" s="120">
        <v>12465</v>
      </c>
      <c r="K50" s="121">
        <v>15300</v>
      </c>
      <c r="L50" s="121">
        <v>20714</v>
      </c>
      <c r="M50" s="122">
        <v>26936</v>
      </c>
      <c r="N50" s="35"/>
      <c r="O50" s="35"/>
      <c r="P50" s="120">
        <v>12486.595926056143</v>
      </c>
      <c r="Q50" s="121">
        <v>15507.340165560165</v>
      </c>
      <c r="R50" s="121">
        <v>21318.496568680785</v>
      </c>
      <c r="S50" s="122">
        <v>28030.710460475202</v>
      </c>
      <c r="V50" s="120">
        <v>3410</v>
      </c>
      <c r="W50" s="121">
        <v>7842</v>
      </c>
      <c r="X50" s="121">
        <v>9660</v>
      </c>
      <c r="Y50" s="122">
        <v>7797</v>
      </c>
      <c r="AB50" s="120">
        <v>2007</v>
      </c>
      <c r="AC50" s="121">
        <v>3358</v>
      </c>
      <c r="AD50" s="121">
        <v>4278</v>
      </c>
      <c r="AE50" s="122">
        <v>6160</v>
      </c>
      <c r="AG50" s="122">
        <v>2617</v>
      </c>
      <c r="AJ50" s="26"/>
      <c r="AK50" s="26"/>
      <c r="AL50" s="26"/>
      <c r="AM50" s="26"/>
      <c r="AO50" s="26"/>
      <c r="AP50" s="26"/>
      <c r="AQ50" s="26"/>
      <c r="AR50" s="26"/>
    </row>
    <row r="51" spans="1:44" ht="11.4" customHeight="1" x14ac:dyDescent="0.3">
      <c r="A51" s="118"/>
      <c r="B51" s="43" t="s">
        <v>45</v>
      </c>
      <c r="D51" s="47">
        <v>-3181</v>
      </c>
      <c r="E51" s="48">
        <v>-6639</v>
      </c>
      <c r="F51" s="48">
        <v>-9164</v>
      </c>
      <c r="G51" s="32">
        <v>-11914</v>
      </c>
      <c r="J51" s="47">
        <v>-3648</v>
      </c>
      <c r="K51" s="48">
        <v>-9204</v>
      </c>
      <c r="L51" s="48">
        <v>-16343</v>
      </c>
      <c r="M51" s="32">
        <v>-32576</v>
      </c>
      <c r="P51" s="47">
        <v>-8540.1775348909578</v>
      </c>
      <c r="Q51" s="48">
        <v>-22985.450756069742</v>
      </c>
      <c r="R51" s="48">
        <v>-40021.175777960016</v>
      </c>
      <c r="S51" s="32">
        <v>-58993.815317443834</v>
      </c>
      <c r="V51" s="47">
        <v>-17319</v>
      </c>
      <c r="W51" s="48">
        <v>-37591</v>
      </c>
      <c r="X51" s="48">
        <v>-56241</v>
      </c>
      <c r="Y51" s="32">
        <v>-68541</v>
      </c>
      <c r="AB51" s="47">
        <v>-17121</v>
      </c>
      <c r="AC51" s="48">
        <v>-32419</v>
      </c>
      <c r="AD51" s="48">
        <v>-48909</v>
      </c>
      <c r="AE51" s="32">
        <v>-64685</v>
      </c>
      <c r="AG51" s="32">
        <v>-16095</v>
      </c>
      <c r="AJ51" s="26"/>
      <c r="AK51" s="26"/>
      <c r="AL51" s="26"/>
      <c r="AM51" s="26"/>
      <c r="AO51" s="26"/>
      <c r="AP51" s="26"/>
      <c r="AQ51" s="26"/>
      <c r="AR51" s="26"/>
    </row>
    <row r="52" spans="1:44" ht="11.4" customHeight="1" x14ac:dyDescent="0.3">
      <c r="A52" s="118"/>
      <c r="B52" s="123" t="s">
        <v>46</v>
      </c>
      <c r="D52" s="47">
        <v>-268</v>
      </c>
      <c r="E52" s="48">
        <v>-197</v>
      </c>
      <c r="F52" s="48">
        <v>3538</v>
      </c>
      <c r="G52" s="32">
        <v>3538</v>
      </c>
      <c r="J52" s="47">
        <v>0</v>
      </c>
      <c r="K52" s="48">
        <v>0</v>
      </c>
      <c r="L52" s="48">
        <v>0</v>
      </c>
      <c r="M52" s="32">
        <v>0</v>
      </c>
      <c r="P52" s="47">
        <v>0</v>
      </c>
      <c r="Q52" s="48">
        <v>0</v>
      </c>
      <c r="R52" s="48">
        <v>0</v>
      </c>
      <c r="S52" s="32">
        <v>0</v>
      </c>
      <c r="V52" s="47">
        <v>0</v>
      </c>
      <c r="W52" s="48">
        <v>4242</v>
      </c>
      <c r="X52" s="48">
        <v>4856</v>
      </c>
      <c r="Y52" s="32">
        <v>1499</v>
      </c>
      <c r="AB52" s="47">
        <v>0</v>
      </c>
      <c r="AC52" s="48">
        <v>-1064</v>
      </c>
      <c r="AD52" s="48">
        <v>-1064</v>
      </c>
      <c r="AE52" s="32">
        <v>-2028</v>
      </c>
      <c r="AG52" s="32">
        <v>0</v>
      </c>
      <c r="AJ52" s="26"/>
      <c r="AK52" s="26"/>
      <c r="AL52" s="26"/>
      <c r="AM52" s="26"/>
      <c r="AO52" s="26"/>
      <c r="AP52" s="26"/>
      <c r="AQ52" s="26"/>
      <c r="AR52" s="26"/>
    </row>
    <row r="53" spans="1:44" ht="11.4" customHeight="1" x14ac:dyDescent="0.3">
      <c r="A53" s="118"/>
      <c r="B53" s="43" t="s">
        <v>47</v>
      </c>
      <c r="D53" s="47"/>
      <c r="E53" s="48"/>
      <c r="F53" s="48"/>
      <c r="G53" s="32"/>
      <c r="J53" s="47"/>
      <c r="K53" s="48"/>
      <c r="L53" s="48"/>
      <c r="M53" s="32">
        <v>0</v>
      </c>
      <c r="P53" s="47">
        <v>0</v>
      </c>
      <c r="Q53" s="48">
        <v>0</v>
      </c>
      <c r="R53" s="48">
        <v>0</v>
      </c>
      <c r="S53" s="32">
        <v>0</v>
      </c>
      <c r="V53" s="47">
        <v>0</v>
      </c>
      <c r="W53" s="48">
        <v>0</v>
      </c>
      <c r="X53" s="48">
        <v>0</v>
      </c>
      <c r="Y53" s="32">
        <v>0</v>
      </c>
      <c r="AB53" s="47">
        <v>0</v>
      </c>
      <c r="AC53" s="48">
        <v>0</v>
      </c>
      <c r="AD53" s="48">
        <v>0</v>
      </c>
      <c r="AE53" s="32">
        <v>0</v>
      </c>
      <c r="AG53" s="32"/>
      <c r="AJ53" s="26"/>
      <c r="AK53" s="26"/>
      <c r="AL53" s="26"/>
      <c r="AM53" s="26"/>
      <c r="AO53" s="26"/>
      <c r="AP53" s="26"/>
      <c r="AQ53" s="26"/>
      <c r="AR53" s="26"/>
    </row>
    <row r="54" spans="1:44" ht="11.4" customHeight="1" x14ac:dyDescent="0.3">
      <c r="A54" s="118"/>
      <c r="B54" s="43" t="s">
        <v>48</v>
      </c>
      <c r="D54" s="47"/>
      <c r="E54" s="48"/>
      <c r="F54" s="48"/>
      <c r="G54" s="32"/>
      <c r="J54" s="47"/>
      <c r="K54" s="48"/>
      <c r="L54" s="48"/>
      <c r="M54" s="32"/>
      <c r="P54" s="47"/>
      <c r="Q54" s="48"/>
      <c r="R54" s="48"/>
      <c r="S54" s="32"/>
      <c r="V54" s="47"/>
      <c r="W54" s="48"/>
      <c r="X54" s="48"/>
      <c r="Y54" s="32">
        <v>-18</v>
      </c>
      <c r="AB54" s="47">
        <v>0</v>
      </c>
      <c r="AC54" s="48">
        <v>-355</v>
      </c>
      <c r="AD54" s="48">
        <v>-341</v>
      </c>
      <c r="AE54" s="32">
        <v>-340</v>
      </c>
      <c r="AG54" s="32">
        <v>0</v>
      </c>
      <c r="AJ54" s="26"/>
      <c r="AK54" s="26"/>
      <c r="AL54" s="26"/>
      <c r="AM54" s="26"/>
      <c r="AO54" s="26"/>
      <c r="AP54" s="26"/>
      <c r="AQ54" s="26"/>
      <c r="AR54" s="26"/>
    </row>
    <row r="55" spans="1:44" ht="11.4" customHeight="1" x14ac:dyDescent="0.3">
      <c r="A55" s="118"/>
      <c r="B55" s="97" t="s">
        <v>49</v>
      </c>
      <c r="C55" s="78"/>
      <c r="D55" s="98">
        <v>0</v>
      </c>
      <c r="E55" s="99">
        <v>0</v>
      </c>
      <c r="F55" s="99">
        <v>0</v>
      </c>
      <c r="G55" s="100">
        <v>0</v>
      </c>
      <c r="H55" s="78"/>
      <c r="I55" s="78"/>
      <c r="J55" s="98">
        <v>0</v>
      </c>
      <c r="K55" s="99">
        <v>0</v>
      </c>
      <c r="L55" s="99">
        <v>-252</v>
      </c>
      <c r="M55" s="100">
        <v>-2532</v>
      </c>
      <c r="N55" s="78"/>
      <c r="O55" s="78"/>
      <c r="P55" s="98">
        <v>0</v>
      </c>
      <c r="Q55" s="99">
        <v>0</v>
      </c>
      <c r="R55" s="99">
        <v>-252</v>
      </c>
      <c r="S55" s="100">
        <v>-2532</v>
      </c>
      <c r="V55" s="98">
        <v>1397</v>
      </c>
      <c r="W55" s="99">
        <v>703</v>
      </c>
      <c r="X55" s="99">
        <v>-2710</v>
      </c>
      <c r="Y55" s="100">
        <v>-3225</v>
      </c>
      <c r="AB55" s="98">
        <v>-409</v>
      </c>
      <c r="AC55" s="99">
        <v>-315</v>
      </c>
      <c r="AD55" s="99">
        <v>468</v>
      </c>
      <c r="AE55" s="100">
        <v>-140</v>
      </c>
      <c r="AG55" s="100">
        <v>1941</v>
      </c>
      <c r="AJ55" s="26"/>
      <c r="AK55" s="26"/>
      <c r="AL55" s="26"/>
      <c r="AM55" s="26"/>
      <c r="AO55" s="26"/>
      <c r="AP55" s="26"/>
      <c r="AQ55" s="26"/>
      <c r="AR55" s="26"/>
    </row>
    <row r="56" spans="1:44" ht="11.4" customHeight="1" x14ac:dyDescent="0.3">
      <c r="A56" s="118"/>
      <c r="B56" s="124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G56" s="48"/>
      <c r="AJ56" s="26"/>
      <c r="AK56" s="26"/>
      <c r="AL56" s="26"/>
      <c r="AM56" s="26"/>
      <c r="AO56" s="26"/>
      <c r="AP56" s="26"/>
      <c r="AQ56" s="26"/>
      <c r="AR56" s="26"/>
    </row>
    <row r="57" spans="1:44" ht="11.4" customHeight="1" x14ac:dyDescent="0.3">
      <c r="A57" s="33"/>
      <c r="B57" s="34" t="s">
        <v>50</v>
      </c>
      <c r="C57" s="102"/>
      <c r="D57" s="36">
        <v>35097</v>
      </c>
      <c r="E57" s="37">
        <v>88570.13526999997</v>
      </c>
      <c r="F57" s="37">
        <v>152795.45230999996</v>
      </c>
      <c r="G57" s="80">
        <v>231760</v>
      </c>
      <c r="H57" s="102"/>
      <c r="I57" s="102"/>
      <c r="J57" s="36">
        <v>54316</v>
      </c>
      <c r="K57" s="37">
        <v>116132</v>
      </c>
      <c r="L57" s="37">
        <v>180565</v>
      </c>
      <c r="M57" s="80">
        <v>231421</v>
      </c>
      <c r="N57" s="102"/>
      <c r="O57" s="102"/>
      <c r="P57" s="36">
        <v>41100.086763908708</v>
      </c>
      <c r="Q57" s="37">
        <v>90565.469225979294</v>
      </c>
      <c r="R57" s="37">
        <v>176756.78263778196</v>
      </c>
      <c r="S57" s="80">
        <v>228948.73073583873</v>
      </c>
      <c r="T57" s="103"/>
      <c r="U57" s="103"/>
      <c r="V57" s="36">
        <v>26118</v>
      </c>
      <c r="W57" s="37">
        <v>72461</v>
      </c>
      <c r="X57" s="37">
        <v>162432</v>
      </c>
      <c r="Y57" s="80">
        <v>218705</v>
      </c>
      <c r="Z57" s="103"/>
      <c r="AA57" s="103"/>
      <c r="AB57" s="36">
        <f>SUM(AB47,AB50:AB55)</f>
        <v>27260</v>
      </c>
      <c r="AC57" s="36">
        <f>SUM(AC47,AC50:AC55)</f>
        <v>57724</v>
      </c>
      <c r="AD57" s="36">
        <f>SUM(AD47,AD50:AD55)</f>
        <v>156490</v>
      </c>
      <c r="AE57" s="37">
        <f>SUM(AE47,AE50:AE55)</f>
        <v>218602</v>
      </c>
      <c r="AG57" s="37">
        <f>SUM(AG47,AG50:AG55)</f>
        <v>23201</v>
      </c>
      <c r="AJ57" s="26"/>
      <c r="AK57" s="26"/>
      <c r="AL57" s="26"/>
      <c r="AM57" s="26"/>
      <c r="AO57" s="26"/>
      <c r="AP57" s="26"/>
      <c r="AQ57" s="26"/>
      <c r="AR57" s="26"/>
    </row>
    <row r="58" spans="1:44" ht="11.4" customHeight="1" x14ac:dyDescent="0.3">
      <c r="A58" s="125"/>
      <c r="B58" s="43" t="s">
        <v>51</v>
      </c>
      <c r="D58" s="47">
        <v>-7809</v>
      </c>
      <c r="E58" s="48">
        <v>-18575</v>
      </c>
      <c r="F58" s="48">
        <v>-27934</v>
      </c>
      <c r="G58" s="32">
        <v>-43963</v>
      </c>
      <c r="J58" s="47">
        <v>-9214</v>
      </c>
      <c r="K58" s="48">
        <v>-23451</v>
      </c>
      <c r="L58" s="48">
        <v>-37125</v>
      </c>
      <c r="M58" s="32">
        <v>-53097</v>
      </c>
      <c r="P58" s="47">
        <v>-7928.4038711739295</v>
      </c>
      <c r="Q58" s="48">
        <v>-21720.586687073137</v>
      </c>
      <c r="R58" s="48">
        <v>-39909.365301611106</v>
      </c>
      <c r="S58" s="32">
        <v>-54351.264466766726</v>
      </c>
      <c r="V58" s="47">
        <v>-9809</v>
      </c>
      <c r="W58" s="48">
        <v>-22566</v>
      </c>
      <c r="X58" s="48">
        <v>-40834</v>
      </c>
      <c r="Y58" s="32">
        <v>-54751</v>
      </c>
      <c r="AB58" s="47">
        <v>-8233</v>
      </c>
      <c r="AC58" s="48">
        <v>-19594</v>
      </c>
      <c r="AD58" s="48">
        <v>-38495</v>
      </c>
      <c r="AE58" s="48">
        <v>-54442</v>
      </c>
      <c r="AG58" s="48">
        <v>-10784</v>
      </c>
      <c r="AJ58" s="26"/>
      <c r="AK58" s="26"/>
      <c r="AL58" s="26"/>
      <c r="AM58" s="26"/>
      <c r="AO58" s="26"/>
      <c r="AP58" s="26"/>
      <c r="AQ58" s="26"/>
      <c r="AR58" s="26"/>
    </row>
    <row r="59" spans="1:44" s="103" customFormat="1" ht="11.4" customHeight="1" x14ac:dyDescent="0.3">
      <c r="A59" s="33"/>
      <c r="B59" s="126" t="s">
        <v>52</v>
      </c>
      <c r="D59" s="127">
        <v>27288</v>
      </c>
      <c r="E59" s="128">
        <v>69995.13526999997</v>
      </c>
      <c r="F59" s="128">
        <v>124861.45230999996</v>
      </c>
      <c r="G59" s="129">
        <v>187797</v>
      </c>
      <c r="J59" s="127">
        <v>45102</v>
      </c>
      <c r="K59" s="128">
        <v>92681</v>
      </c>
      <c r="L59" s="128">
        <v>143440</v>
      </c>
      <c r="M59" s="129">
        <v>178324</v>
      </c>
      <c r="P59" s="127">
        <v>33171.682892734781</v>
      </c>
      <c r="Q59" s="128">
        <v>68844.882538906153</v>
      </c>
      <c r="R59" s="128">
        <v>136847.41733617085</v>
      </c>
      <c r="S59" s="129">
        <v>174597.466269072</v>
      </c>
      <c r="V59" s="127">
        <v>16309</v>
      </c>
      <c r="W59" s="128">
        <v>49895</v>
      </c>
      <c r="X59" s="128">
        <v>121598</v>
      </c>
      <c r="Y59" s="129">
        <v>163954</v>
      </c>
      <c r="AB59" s="127">
        <f>SUM(AB57:AB58)</f>
        <v>19027</v>
      </c>
      <c r="AC59" s="127">
        <f>SUM(AC57:AC58)</f>
        <v>38130</v>
      </c>
      <c r="AD59" s="127">
        <f>SUM(AD57:AD58)</f>
        <v>117995</v>
      </c>
      <c r="AE59" s="128">
        <f>SUM(AE57:AE58)</f>
        <v>164160</v>
      </c>
      <c r="AF59" s="25"/>
      <c r="AG59" s="128">
        <f>SUM(AG57:AG58)</f>
        <v>12417</v>
      </c>
      <c r="AJ59" s="130"/>
      <c r="AK59" s="130"/>
      <c r="AL59" s="130"/>
      <c r="AM59" s="130"/>
      <c r="AO59" s="130"/>
      <c r="AP59" s="130"/>
      <c r="AQ59" s="130"/>
      <c r="AR59" s="130"/>
    </row>
    <row r="60" spans="1:44" s="109" customFormat="1" ht="11.4" customHeight="1" x14ac:dyDescent="0.3">
      <c r="A60" s="131"/>
      <c r="B60" s="132" t="s">
        <v>53</v>
      </c>
      <c r="D60" s="133">
        <v>26473</v>
      </c>
      <c r="E60" s="134">
        <v>67593.432480136762</v>
      </c>
      <c r="F60" s="134">
        <v>120999.45230999996</v>
      </c>
      <c r="G60" s="134">
        <v>182702</v>
      </c>
      <c r="J60" s="133">
        <v>43405</v>
      </c>
      <c r="K60" s="134">
        <v>89230</v>
      </c>
      <c r="L60" s="134">
        <v>138158</v>
      </c>
      <c r="M60" s="134">
        <v>170531</v>
      </c>
      <c r="P60" s="133"/>
      <c r="Q60" s="134"/>
      <c r="R60" s="134"/>
      <c r="S60" s="134"/>
      <c r="V60" s="133">
        <v>14393</v>
      </c>
      <c r="W60" s="134">
        <v>46283</v>
      </c>
      <c r="X60" s="134">
        <v>116430</v>
      </c>
      <c r="Y60" s="134">
        <v>155754</v>
      </c>
      <c r="AB60" s="133">
        <v>16671</v>
      </c>
      <c r="AC60" s="134">
        <v>33511</v>
      </c>
      <c r="AD60" s="134">
        <v>110933</v>
      </c>
      <c r="AE60" s="134">
        <v>155877</v>
      </c>
      <c r="AF60" s="25"/>
      <c r="AG60" s="134">
        <v>10010</v>
      </c>
      <c r="AJ60" s="135"/>
      <c r="AK60" s="135"/>
      <c r="AL60" s="135"/>
      <c r="AM60" s="135"/>
      <c r="AO60" s="135"/>
      <c r="AP60" s="135"/>
      <c r="AQ60" s="135"/>
      <c r="AR60" s="135"/>
    </row>
    <row r="61" spans="1:44" s="109" customFormat="1" ht="11.4" customHeight="1" x14ac:dyDescent="0.3">
      <c r="A61" s="131"/>
      <c r="B61" s="132" t="s">
        <v>54</v>
      </c>
      <c r="D61" s="133">
        <v>815</v>
      </c>
      <c r="E61" s="134">
        <v>2401.7027898632018</v>
      </c>
      <c r="F61" s="134">
        <v>3862</v>
      </c>
      <c r="G61" s="134">
        <v>5095</v>
      </c>
      <c r="J61" s="133">
        <v>1697</v>
      </c>
      <c r="K61" s="134">
        <v>3451</v>
      </c>
      <c r="L61" s="134">
        <v>5282</v>
      </c>
      <c r="M61" s="134">
        <v>7793</v>
      </c>
      <c r="P61" s="133"/>
      <c r="Q61" s="134"/>
      <c r="R61" s="134"/>
      <c r="S61" s="134"/>
      <c r="V61" s="133">
        <v>1916</v>
      </c>
      <c r="W61" s="134">
        <v>3612</v>
      </c>
      <c r="X61" s="134">
        <v>5168</v>
      </c>
      <c r="Y61" s="134">
        <v>8200</v>
      </c>
      <c r="AB61" s="133">
        <v>2356</v>
      </c>
      <c r="AC61" s="134">
        <v>4619</v>
      </c>
      <c r="AD61" s="134">
        <v>7062</v>
      </c>
      <c r="AE61" s="134">
        <v>10013</v>
      </c>
      <c r="AF61" s="25"/>
      <c r="AG61" s="134">
        <v>2407</v>
      </c>
      <c r="AJ61" s="135"/>
      <c r="AK61" s="135"/>
      <c r="AL61" s="135"/>
      <c r="AM61" s="135"/>
      <c r="AO61" s="135"/>
      <c r="AP61" s="135"/>
      <c r="AQ61" s="135"/>
      <c r="AR61" s="135"/>
    </row>
    <row r="62" spans="1:44" ht="11.4" customHeight="1" x14ac:dyDescent="0.3">
      <c r="A62" s="33"/>
      <c r="B62" s="136" t="s">
        <v>55</v>
      </c>
      <c r="D62" s="47">
        <v>0</v>
      </c>
      <c r="E62" s="48">
        <v>0</v>
      </c>
      <c r="F62" s="48">
        <v>0</v>
      </c>
      <c r="G62" s="32">
        <v>-1720</v>
      </c>
      <c r="J62" s="47">
        <v>-925</v>
      </c>
      <c r="K62" s="48">
        <v>-4815</v>
      </c>
      <c r="L62" s="48">
        <v>-4630</v>
      </c>
      <c r="M62" s="32">
        <v>2508</v>
      </c>
      <c r="P62" s="47">
        <v>-925</v>
      </c>
      <c r="Q62" s="48">
        <v>-4815</v>
      </c>
      <c r="R62" s="48">
        <v>-4630</v>
      </c>
      <c r="S62" s="32">
        <v>2508</v>
      </c>
      <c r="V62" s="47">
        <v>17286</v>
      </c>
      <c r="W62" s="48">
        <v>4822</v>
      </c>
      <c r="X62" s="48">
        <v>179</v>
      </c>
      <c r="Y62" s="32">
        <v>-19740</v>
      </c>
      <c r="AB62" s="47">
        <v>-14678</v>
      </c>
      <c r="AC62" s="48">
        <v>-14155</v>
      </c>
      <c r="AD62" s="48">
        <v>-20452</v>
      </c>
      <c r="AE62" s="48">
        <v>-27870</v>
      </c>
      <c r="AG62" s="48">
        <v>-4325</v>
      </c>
      <c r="AJ62" s="26"/>
      <c r="AK62" s="26"/>
      <c r="AL62" s="26"/>
      <c r="AM62" s="26"/>
      <c r="AO62" s="26"/>
      <c r="AP62" s="26"/>
      <c r="AQ62" s="26"/>
      <c r="AR62" s="26"/>
    </row>
    <row r="63" spans="1:44" ht="11.4" customHeight="1" x14ac:dyDescent="0.3">
      <c r="A63" s="33"/>
      <c r="B63" s="137" t="s">
        <v>56</v>
      </c>
      <c r="C63" s="78"/>
      <c r="D63" s="138">
        <v>27288</v>
      </c>
      <c r="E63" s="139">
        <v>69995.13526999997</v>
      </c>
      <c r="F63" s="139">
        <v>124861.45230999996</v>
      </c>
      <c r="G63" s="140">
        <v>186077</v>
      </c>
      <c r="H63" s="78"/>
      <c r="I63" s="78"/>
      <c r="J63" s="138">
        <v>44177</v>
      </c>
      <c r="K63" s="139">
        <v>87866</v>
      </c>
      <c r="L63" s="139">
        <v>138810</v>
      </c>
      <c r="M63" s="140">
        <v>180832</v>
      </c>
      <c r="N63" s="78"/>
      <c r="O63" s="78"/>
      <c r="P63" s="138">
        <v>32246.682892734781</v>
      </c>
      <c r="Q63" s="139">
        <v>64029.882538906153</v>
      </c>
      <c r="R63" s="139">
        <v>132217.41733617085</v>
      </c>
      <c r="S63" s="140">
        <v>177105.466269072</v>
      </c>
      <c r="V63" s="138">
        <v>33595</v>
      </c>
      <c r="W63" s="138">
        <v>54717</v>
      </c>
      <c r="X63" s="139">
        <v>121777</v>
      </c>
      <c r="Y63" s="140">
        <v>144214</v>
      </c>
      <c r="AB63" s="138">
        <f>AB59+AB62</f>
        <v>4349</v>
      </c>
      <c r="AC63" s="138">
        <f>AC59+AC62</f>
        <v>23975</v>
      </c>
      <c r="AD63" s="138">
        <f>AD59+AD62</f>
        <v>97543</v>
      </c>
      <c r="AE63" s="138">
        <f>AE59+AE62</f>
        <v>136290</v>
      </c>
      <c r="AG63" s="138">
        <f>AG59+AG62</f>
        <v>8092</v>
      </c>
      <c r="AJ63" s="26"/>
      <c r="AK63" s="26"/>
      <c r="AL63" s="26"/>
      <c r="AM63" s="26"/>
      <c r="AO63" s="26"/>
      <c r="AP63" s="26"/>
      <c r="AQ63" s="26"/>
      <c r="AR63" s="26"/>
    </row>
    <row r="64" spans="1:44" ht="11.4" customHeight="1" x14ac:dyDescent="0.3">
      <c r="D64" s="27"/>
      <c r="E64" s="27"/>
      <c r="F64" s="27"/>
      <c r="G64" s="27"/>
      <c r="J64" s="27"/>
      <c r="K64" s="27"/>
      <c r="L64" s="27"/>
      <c r="M64" s="27"/>
      <c r="P64" s="27"/>
      <c r="Q64" s="27"/>
      <c r="R64" s="27"/>
      <c r="S64" s="27"/>
      <c r="V64" s="27"/>
      <c r="W64" s="27"/>
      <c r="X64" s="27"/>
      <c r="Y64" s="27"/>
      <c r="AJ64" s="26"/>
      <c r="AK64" s="26"/>
      <c r="AL64" s="26"/>
      <c r="AM64" s="26"/>
      <c r="AO64" s="26"/>
      <c r="AP64" s="26"/>
      <c r="AQ64" s="26"/>
      <c r="AR64" s="26"/>
    </row>
    <row r="65" spans="2:44" ht="11.4" customHeight="1" x14ac:dyDescent="0.3">
      <c r="D65" s="27"/>
      <c r="E65" s="27"/>
      <c r="F65" s="27"/>
      <c r="G65" s="27"/>
      <c r="J65" s="27"/>
      <c r="K65" s="27"/>
      <c r="L65" s="27"/>
      <c r="M65" s="27"/>
      <c r="P65" s="27"/>
      <c r="Q65" s="27"/>
      <c r="R65" s="27"/>
      <c r="S65" s="27"/>
      <c r="V65" s="27"/>
      <c r="W65" s="27"/>
      <c r="X65" s="27"/>
      <c r="Y65" s="27"/>
      <c r="AJ65" s="26"/>
      <c r="AK65" s="26"/>
      <c r="AL65" s="26"/>
      <c r="AM65" s="26"/>
      <c r="AO65" s="26"/>
      <c r="AP65" s="26"/>
      <c r="AQ65" s="26"/>
      <c r="AR65" s="26"/>
    </row>
    <row r="66" spans="2:44" ht="11.4" customHeight="1" x14ac:dyDescent="0.3">
      <c r="B66" s="2"/>
      <c r="D66" s="401" t="s">
        <v>1</v>
      </c>
      <c r="E66" s="401"/>
      <c r="F66" s="401"/>
      <c r="G66" s="401"/>
      <c r="J66" s="401" t="s">
        <v>1</v>
      </c>
      <c r="K66" s="401"/>
      <c r="L66" s="401"/>
      <c r="M66" s="401"/>
      <c r="P66" s="401" t="s">
        <v>2</v>
      </c>
      <c r="Q66" s="401"/>
      <c r="R66" s="401"/>
      <c r="S66" s="401"/>
      <c r="V66" s="401" t="s">
        <v>1</v>
      </c>
      <c r="W66" s="401"/>
      <c r="X66" s="401"/>
      <c r="Y66" s="401"/>
      <c r="AB66" s="401" t="s">
        <v>1</v>
      </c>
      <c r="AC66" s="401"/>
      <c r="AD66" s="401"/>
      <c r="AE66" s="401"/>
      <c r="AG66" s="21" t="s">
        <v>1</v>
      </c>
      <c r="AJ66" s="26"/>
      <c r="AK66" s="26"/>
      <c r="AL66" s="26"/>
      <c r="AM66" s="26"/>
      <c r="AO66" s="26"/>
      <c r="AP66" s="26"/>
      <c r="AQ66" s="26"/>
      <c r="AR66" s="26"/>
    </row>
    <row r="67" spans="2:44" ht="11.4" customHeight="1" x14ac:dyDescent="0.3">
      <c r="B67" s="3" t="s">
        <v>3</v>
      </c>
      <c r="D67" s="7" t="s">
        <v>4</v>
      </c>
      <c r="E67" s="7" t="s">
        <v>5</v>
      </c>
      <c r="F67" s="7" t="s">
        <v>6</v>
      </c>
      <c r="G67" s="12">
        <v>2021</v>
      </c>
      <c r="J67" s="7" t="s">
        <v>7</v>
      </c>
      <c r="K67" s="7" t="s">
        <v>8</v>
      </c>
      <c r="L67" s="7" t="s">
        <v>9</v>
      </c>
      <c r="M67" s="12">
        <v>2022</v>
      </c>
      <c r="P67" s="7" t="s">
        <v>7</v>
      </c>
      <c r="Q67" s="7" t="s">
        <v>8</v>
      </c>
      <c r="R67" s="7" t="s">
        <v>9</v>
      </c>
      <c r="S67" s="12">
        <v>2022</v>
      </c>
      <c r="V67" s="7" t="s">
        <v>10</v>
      </c>
      <c r="W67" s="7" t="s">
        <v>11</v>
      </c>
      <c r="X67" s="7" t="s">
        <v>12</v>
      </c>
      <c r="Y67" s="12">
        <v>2023</v>
      </c>
      <c r="AB67" s="7" t="s">
        <v>13</v>
      </c>
      <c r="AC67" s="7" t="s">
        <v>14</v>
      </c>
      <c r="AD67" s="7" t="s">
        <v>238</v>
      </c>
      <c r="AE67" s="12">
        <v>2024</v>
      </c>
      <c r="AG67" s="7" t="s">
        <v>13</v>
      </c>
      <c r="AJ67" s="26"/>
      <c r="AK67" s="26"/>
      <c r="AL67" s="26"/>
      <c r="AM67" s="26"/>
      <c r="AO67" s="26"/>
      <c r="AP67" s="26"/>
      <c r="AQ67" s="26"/>
      <c r="AR67" s="26"/>
    </row>
    <row r="68" spans="2:44" ht="11.4" customHeight="1" x14ac:dyDescent="0.3">
      <c r="B68" s="8"/>
      <c r="D68" s="4"/>
      <c r="E68" s="4" t="s">
        <v>15</v>
      </c>
      <c r="F68" s="4"/>
      <c r="G68" s="8" t="s">
        <v>16</v>
      </c>
      <c r="J68" s="8"/>
      <c r="K68" s="4" t="s">
        <v>15</v>
      </c>
      <c r="L68" s="4"/>
      <c r="M68" s="8" t="s">
        <v>16</v>
      </c>
      <c r="P68" s="8"/>
      <c r="Q68" s="4"/>
      <c r="R68" s="8"/>
      <c r="S68" s="8"/>
      <c r="V68" s="8"/>
      <c r="W68" s="4" t="s">
        <v>15</v>
      </c>
      <c r="X68" s="4"/>
      <c r="Y68" s="8" t="s">
        <v>16</v>
      </c>
      <c r="AB68" s="8"/>
      <c r="AC68" s="4" t="s">
        <v>15</v>
      </c>
      <c r="AD68" s="4"/>
      <c r="AE68" s="31" t="s">
        <v>16</v>
      </c>
      <c r="AG68" s="4" t="s">
        <v>15</v>
      </c>
      <c r="AJ68" s="26"/>
      <c r="AK68" s="26"/>
      <c r="AL68" s="26"/>
      <c r="AM68" s="26"/>
      <c r="AO68" s="26"/>
      <c r="AP68" s="26"/>
      <c r="AQ68" s="26"/>
      <c r="AR68" s="26"/>
    </row>
    <row r="69" spans="2:44" ht="11.4" customHeight="1" x14ac:dyDescent="0.3">
      <c r="AB69" s="22"/>
      <c r="AJ69" s="26"/>
      <c r="AK69" s="26"/>
      <c r="AL69" s="26"/>
      <c r="AM69" s="26"/>
      <c r="AO69" s="26"/>
      <c r="AP69" s="26"/>
      <c r="AQ69" s="26"/>
      <c r="AR69" s="26"/>
    </row>
    <row r="70" spans="2:44" s="103" customFormat="1" ht="11.4" customHeight="1" x14ac:dyDescent="0.3">
      <c r="B70" s="141" t="s">
        <v>50</v>
      </c>
      <c r="C70" s="102"/>
      <c r="D70" s="142">
        <v>35097</v>
      </c>
      <c r="E70" s="143">
        <v>88570.13526999997</v>
      </c>
      <c r="F70" s="143">
        <v>152795.45230999996</v>
      </c>
      <c r="G70" s="144">
        <v>231760</v>
      </c>
      <c r="H70" s="102"/>
      <c r="I70" s="102"/>
      <c r="J70" s="142">
        <v>54316</v>
      </c>
      <c r="K70" s="143">
        <v>116132</v>
      </c>
      <c r="L70" s="143">
        <v>180565</v>
      </c>
      <c r="M70" s="144">
        <v>231421</v>
      </c>
      <c r="N70" s="102"/>
      <c r="O70" s="102"/>
      <c r="P70" s="142">
        <v>41100.086763908708</v>
      </c>
      <c r="Q70" s="143">
        <v>90565.469225979294</v>
      </c>
      <c r="R70" s="143">
        <v>176756.78263778196</v>
      </c>
      <c r="S70" s="144">
        <v>228948.73073583873</v>
      </c>
      <c r="V70" s="142">
        <v>26118</v>
      </c>
      <c r="W70" s="143">
        <v>72461</v>
      </c>
      <c r="X70" s="143">
        <v>162432</v>
      </c>
      <c r="Y70" s="144">
        <v>218705</v>
      </c>
      <c r="AB70" s="142">
        <f>AB57</f>
        <v>27260</v>
      </c>
      <c r="AC70" s="143">
        <f>AC57</f>
        <v>57724</v>
      </c>
      <c r="AD70" s="143">
        <f>AD57</f>
        <v>156490</v>
      </c>
      <c r="AE70" s="144">
        <f>AE57</f>
        <v>218602</v>
      </c>
      <c r="AF70" s="25"/>
      <c r="AG70" s="144">
        <f>AG57</f>
        <v>23201</v>
      </c>
      <c r="AJ70" s="130"/>
      <c r="AK70" s="130"/>
      <c r="AL70" s="130"/>
      <c r="AM70" s="130"/>
      <c r="AO70" s="130"/>
      <c r="AP70" s="130"/>
      <c r="AQ70" s="130"/>
      <c r="AR70" s="130"/>
    </row>
    <row r="71" spans="2:44" ht="11.4" customHeight="1" x14ac:dyDescent="0.3">
      <c r="B71" s="123" t="s">
        <v>49</v>
      </c>
      <c r="D71" s="47">
        <v>0</v>
      </c>
      <c r="E71" s="48">
        <v>0</v>
      </c>
      <c r="F71" s="48">
        <v>0</v>
      </c>
      <c r="G71" s="32">
        <v>0</v>
      </c>
      <c r="J71" s="47">
        <v>0</v>
      </c>
      <c r="K71" s="48">
        <v>0</v>
      </c>
      <c r="L71" s="48">
        <v>252</v>
      </c>
      <c r="M71" s="32">
        <v>2532</v>
      </c>
      <c r="P71" s="47"/>
      <c r="Q71" s="48"/>
      <c r="R71" s="48"/>
      <c r="S71" s="32"/>
      <c r="V71" s="47">
        <v>-1397</v>
      </c>
      <c r="W71" s="48">
        <v>-703</v>
      </c>
      <c r="X71" s="48">
        <v>2710</v>
      </c>
      <c r="Y71" s="32">
        <v>3225</v>
      </c>
      <c r="AB71" s="47">
        <f>-AB55</f>
        <v>409</v>
      </c>
      <c r="AC71" s="48">
        <f>-AC55</f>
        <v>315</v>
      </c>
      <c r="AD71" s="48">
        <f>-AD55</f>
        <v>-468</v>
      </c>
      <c r="AE71" s="32">
        <v>-1590</v>
      </c>
      <c r="AG71" s="32">
        <v>-1941</v>
      </c>
      <c r="AJ71" s="26"/>
      <c r="AK71" s="26"/>
      <c r="AL71" s="26"/>
      <c r="AM71" s="26"/>
      <c r="AO71" s="26"/>
      <c r="AP71" s="26"/>
      <c r="AQ71" s="26"/>
      <c r="AR71" s="26"/>
    </row>
    <row r="72" spans="2:44" ht="11.4" customHeight="1" x14ac:dyDescent="0.3">
      <c r="B72" s="123" t="s">
        <v>45</v>
      </c>
      <c r="D72" s="47">
        <v>3181</v>
      </c>
      <c r="E72" s="48">
        <v>6639</v>
      </c>
      <c r="F72" s="48">
        <v>9164</v>
      </c>
      <c r="G72" s="32">
        <v>11914</v>
      </c>
      <c r="J72" s="47">
        <v>3648</v>
      </c>
      <c r="K72" s="48">
        <v>9204</v>
      </c>
      <c r="L72" s="48">
        <v>16343</v>
      </c>
      <c r="M72" s="32">
        <v>32576</v>
      </c>
      <c r="P72" s="47"/>
      <c r="Q72" s="48"/>
      <c r="R72" s="48"/>
      <c r="S72" s="32"/>
      <c r="V72" s="47">
        <v>17319</v>
      </c>
      <c r="W72" s="48">
        <v>37591</v>
      </c>
      <c r="X72" s="48">
        <v>56241</v>
      </c>
      <c r="Y72" s="32">
        <v>68541</v>
      </c>
      <c r="AB72" s="47">
        <f t="shared" ref="AB72:AD72" si="2">-AB51</f>
        <v>17121</v>
      </c>
      <c r="AC72" s="48">
        <f t="shared" si="2"/>
        <v>32419</v>
      </c>
      <c r="AD72" s="48">
        <f t="shared" si="2"/>
        <v>48909</v>
      </c>
      <c r="AE72" s="32">
        <v>64685</v>
      </c>
      <c r="AG72" s="32">
        <v>16095</v>
      </c>
      <c r="AJ72" s="26"/>
      <c r="AK72" s="26"/>
      <c r="AL72" s="26"/>
      <c r="AM72" s="26"/>
      <c r="AO72" s="26"/>
      <c r="AP72" s="26"/>
      <c r="AQ72" s="26"/>
      <c r="AR72" s="26"/>
    </row>
    <row r="73" spans="2:44" ht="11.4" customHeight="1" x14ac:dyDescent="0.3">
      <c r="B73" s="123" t="s">
        <v>44</v>
      </c>
      <c r="D73" s="47">
        <v>-1187</v>
      </c>
      <c r="E73" s="48">
        <v>-2152</v>
      </c>
      <c r="F73" s="48">
        <v>-1842</v>
      </c>
      <c r="G73" s="32">
        <v>-12549</v>
      </c>
      <c r="J73" s="47">
        <v>-12465</v>
      </c>
      <c r="K73" s="48">
        <v>-15300</v>
      </c>
      <c r="L73" s="48">
        <v>-20714</v>
      </c>
      <c r="M73" s="32">
        <v>-26936</v>
      </c>
      <c r="P73" s="47"/>
      <c r="Q73" s="48"/>
      <c r="R73" s="48"/>
      <c r="S73" s="32"/>
      <c r="V73" s="47">
        <v>-3410</v>
      </c>
      <c r="W73" s="48">
        <v>-7842</v>
      </c>
      <c r="X73" s="48">
        <v>-9660</v>
      </c>
      <c r="Y73" s="32">
        <v>-7797</v>
      </c>
      <c r="AB73" s="47">
        <f t="shared" ref="AB73:AD73" si="3">-AB50</f>
        <v>-2007</v>
      </c>
      <c r="AC73" s="48">
        <f t="shared" si="3"/>
        <v>-3358</v>
      </c>
      <c r="AD73" s="48">
        <f t="shared" si="3"/>
        <v>-4278</v>
      </c>
      <c r="AE73" s="32">
        <v>-6160</v>
      </c>
      <c r="AG73" s="32">
        <v>-2617</v>
      </c>
      <c r="AJ73" s="26"/>
      <c r="AK73" s="26"/>
      <c r="AL73" s="26"/>
      <c r="AM73" s="26"/>
      <c r="AO73" s="26"/>
      <c r="AP73" s="26"/>
      <c r="AQ73" s="26"/>
      <c r="AR73" s="26"/>
    </row>
    <row r="74" spans="2:44" ht="11.4" customHeight="1" x14ac:dyDescent="0.3">
      <c r="B74" s="123" t="s">
        <v>57</v>
      </c>
      <c r="D74" s="47"/>
      <c r="E74" s="48"/>
      <c r="F74" s="48"/>
      <c r="G74" s="32"/>
      <c r="J74" s="47"/>
      <c r="K74" s="48"/>
      <c r="L74" s="48"/>
      <c r="M74" s="32">
        <v>0</v>
      </c>
      <c r="P74" s="47"/>
      <c r="Q74" s="48"/>
      <c r="R74" s="48"/>
      <c r="S74" s="32"/>
      <c r="V74" s="47">
        <v>0</v>
      </c>
      <c r="W74" s="48">
        <v>0</v>
      </c>
      <c r="X74" s="48">
        <v>0</v>
      </c>
      <c r="Y74" s="32">
        <v>0</v>
      </c>
      <c r="AB74" s="47">
        <f t="shared" ref="AB74:AD74" si="4">-AB53</f>
        <v>0</v>
      </c>
      <c r="AC74" s="48">
        <f t="shared" si="4"/>
        <v>0</v>
      </c>
      <c r="AD74" s="48">
        <f t="shared" si="4"/>
        <v>0</v>
      </c>
      <c r="AE74" s="32">
        <v>0</v>
      </c>
      <c r="AG74" s="32"/>
      <c r="AJ74" s="26"/>
      <c r="AK74" s="26"/>
      <c r="AL74" s="26"/>
      <c r="AM74" s="26"/>
      <c r="AO74" s="26"/>
      <c r="AP74" s="26"/>
      <c r="AQ74" s="26"/>
      <c r="AR74" s="26"/>
    </row>
    <row r="75" spans="2:44" ht="11.4" customHeight="1" x14ac:dyDescent="0.3">
      <c r="B75" s="123" t="s">
        <v>48</v>
      </c>
      <c r="D75" s="47"/>
      <c r="E75" s="48"/>
      <c r="F75" s="48"/>
      <c r="G75" s="32"/>
      <c r="J75" s="47"/>
      <c r="K75" s="48"/>
      <c r="L75" s="48"/>
      <c r="M75" s="32"/>
      <c r="P75" s="47"/>
      <c r="Q75" s="48"/>
      <c r="R75" s="48"/>
      <c r="S75" s="32"/>
      <c r="V75" s="47"/>
      <c r="W75" s="48"/>
      <c r="X75" s="48"/>
      <c r="Y75" s="32">
        <v>18</v>
      </c>
      <c r="AB75" s="47">
        <f>AB54</f>
        <v>0</v>
      </c>
      <c r="AC75" s="48">
        <f>-AC54</f>
        <v>355</v>
      </c>
      <c r="AD75" s="48">
        <f>-AD54</f>
        <v>341</v>
      </c>
      <c r="AE75" s="32">
        <v>340</v>
      </c>
      <c r="AG75" s="32">
        <v>0</v>
      </c>
      <c r="AJ75" s="26"/>
      <c r="AK75" s="26"/>
      <c r="AL75" s="26"/>
      <c r="AM75" s="26"/>
      <c r="AO75" s="26"/>
      <c r="AP75" s="26"/>
      <c r="AQ75" s="26"/>
      <c r="AR75" s="26"/>
    </row>
    <row r="76" spans="2:44" ht="11.4" customHeight="1" x14ac:dyDescent="0.3">
      <c r="B76" s="123" t="s">
        <v>46</v>
      </c>
      <c r="D76" s="47">
        <v>268</v>
      </c>
      <c r="E76" s="48">
        <v>197</v>
      </c>
      <c r="F76" s="48">
        <v>-3538</v>
      </c>
      <c r="G76" s="32">
        <v>-3538</v>
      </c>
      <c r="J76" s="47">
        <v>0</v>
      </c>
      <c r="K76" s="48">
        <v>0</v>
      </c>
      <c r="L76" s="48">
        <v>0</v>
      </c>
      <c r="M76" s="32">
        <v>0</v>
      </c>
      <c r="P76" s="47"/>
      <c r="Q76" s="48"/>
      <c r="R76" s="48"/>
      <c r="S76" s="32"/>
      <c r="V76" s="47">
        <v>0</v>
      </c>
      <c r="W76" s="48">
        <v>-4242</v>
      </c>
      <c r="X76" s="48">
        <v>-4856</v>
      </c>
      <c r="Y76" s="32">
        <v>-1499</v>
      </c>
      <c r="AB76" s="47">
        <f t="shared" ref="AB76:AD76" si="5">-AB52</f>
        <v>0</v>
      </c>
      <c r="AC76" s="48">
        <f t="shared" si="5"/>
        <v>1064</v>
      </c>
      <c r="AD76" s="48">
        <f t="shared" si="5"/>
        <v>1064</v>
      </c>
      <c r="AE76" s="32">
        <v>2028</v>
      </c>
      <c r="AG76" s="32">
        <v>0</v>
      </c>
      <c r="AJ76" s="26"/>
      <c r="AK76" s="26"/>
      <c r="AL76" s="26"/>
      <c r="AM76" s="26"/>
      <c r="AO76" s="26"/>
      <c r="AP76" s="26"/>
      <c r="AQ76" s="26"/>
      <c r="AR76" s="26"/>
    </row>
    <row r="77" spans="2:44" s="103" customFormat="1" ht="11.4" customHeight="1" x14ac:dyDescent="0.3">
      <c r="B77" s="145" t="s">
        <v>42</v>
      </c>
      <c r="D77" s="146">
        <v>37359</v>
      </c>
      <c r="E77" s="147">
        <v>93254.13526999997</v>
      </c>
      <c r="F77" s="147">
        <v>156579.45230999996</v>
      </c>
      <c r="G77" s="148">
        <v>227587</v>
      </c>
      <c r="J77" s="146">
        <v>45499</v>
      </c>
      <c r="K77" s="147">
        <v>110036</v>
      </c>
      <c r="L77" s="147">
        <v>176446</v>
      </c>
      <c r="M77" s="148">
        <v>239593</v>
      </c>
      <c r="P77" s="146">
        <v>41100.086763908708</v>
      </c>
      <c r="Q77" s="147">
        <v>90565.469225979294</v>
      </c>
      <c r="R77" s="147">
        <v>176756.78263778196</v>
      </c>
      <c r="S77" s="148">
        <v>228948.73073583873</v>
      </c>
      <c r="V77" s="146">
        <v>38630</v>
      </c>
      <c r="W77" s="147">
        <v>97265</v>
      </c>
      <c r="X77" s="147">
        <v>206867</v>
      </c>
      <c r="Y77" s="148">
        <v>281193</v>
      </c>
      <c r="AB77" s="146">
        <f>SUM(AB70:AB76)</f>
        <v>42783</v>
      </c>
      <c r="AC77" s="147">
        <f>SUM(AC70:AC76)</f>
        <v>88519</v>
      </c>
      <c r="AD77" s="147">
        <f>SUM(AD70:AD76)</f>
        <v>202058</v>
      </c>
      <c r="AE77" s="147">
        <f>SUM(AE70:AE76)</f>
        <v>277905</v>
      </c>
      <c r="AF77" s="25"/>
      <c r="AG77" s="147">
        <f>SUM(AG70:AG76)</f>
        <v>34738</v>
      </c>
      <c r="AI77" s="130"/>
      <c r="AJ77" s="130"/>
      <c r="AK77" s="130"/>
      <c r="AL77" s="130"/>
      <c r="AM77" s="130"/>
      <c r="AO77" s="130"/>
      <c r="AP77" s="130"/>
      <c r="AQ77" s="130"/>
      <c r="AR77" s="130"/>
    </row>
    <row r="78" spans="2:44" ht="11.4" customHeight="1" x14ac:dyDescent="0.3">
      <c r="B78" s="149" t="s">
        <v>41</v>
      </c>
      <c r="C78" s="103"/>
      <c r="D78" s="98">
        <v>19478</v>
      </c>
      <c r="E78" s="99">
        <v>39400</v>
      </c>
      <c r="F78" s="99">
        <v>60814</v>
      </c>
      <c r="G78" s="100">
        <v>82516</v>
      </c>
      <c r="H78" s="103"/>
      <c r="I78" s="103"/>
      <c r="J78" s="98">
        <v>21849</v>
      </c>
      <c r="K78" s="99">
        <v>44612</v>
      </c>
      <c r="L78" s="99">
        <v>67514</v>
      </c>
      <c r="M78" s="100">
        <v>100503</v>
      </c>
      <c r="N78" s="103"/>
      <c r="O78" s="103"/>
      <c r="P78" s="98"/>
      <c r="Q78" s="99"/>
      <c r="R78" s="99"/>
      <c r="S78" s="100"/>
      <c r="V78" s="98">
        <v>36995</v>
      </c>
      <c r="W78" s="99">
        <v>75103</v>
      </c>
      <c r="X78" s="99">
        <v>111774</v>
      </c>
      <c r="Y78" s="100">
        <v>145963</v>
      </c>
      <c r="AB78" s="98">
        <f t="shared" ref="AB78:AD78" si="6">-AB45</f>
        <v>38340</v>
      </c>
      <c r="AC78" s="99">
        <f t="shared" si="6"/>
        <v>77969</v>
      </c>
      <c r="AD78" s="99">
        <f t="shared" si="6"/>
        <v>117020</v>
      </c>
      <c r="AE78" s="100">
        <f>-AE45</f>
        <v>158989</v>
      </c>
      <c r="AG78" s="100">
        <f>-AG45</f>
        <v>44575</v>
      </c>
      <c r="AI78" s="26"/>
      <c r="AJ78" s="26"/>
      <c r="AK78" s="26"/>
      <c r="AL78" s="26"/>
      <c r="AM78" s="26"/>
      <c r="AO78" s="26"/>
      <c r="AP78" s="26"/>
      <c r="AQ78" s="26"/>
      <c r="AR78" s="26"/>
    </row>
    <row r="79" spans="2:44" s="103" customFormat="1" ht="11.4" customHeight="1" x14ac:dyDescent="0.3">
      <c r="B79" s="150" t="s">
        <v>39</v>
      </c>
      <c r="D79" s="127">
        <v>56837</v>
      </c>
      <c r="E79" s="128">
        <v>132654.13526999997</v>
      </c>
      <c r="F79" s="128">
        <v>217393.45230999996</v>
      </c>
      <c r="G79" s="129">
        <v>310103</v>
      </c>
      <c r="J79" s="127">
        <v>67348</v>
      </c>
      <c r="K79" s="128">
        <v>154648</v>
      </c>
      <c r="L79" s="128">
        <v>243960</v>
      </c>
      <c r="M79" s="129">
        <v>340096</v>
      </c>
      <c r="P79" s="127">
        <v>41100.086763908708</v>
      </c>
      <c r="Q79" s="128">
        <v>90565.469225979294</v>
      </c>
      <c r="R79" s="128">
        <v>176756.78263778196</v>
      </c>
      <c r="S79" s="129">
        <v>228948.73073583873</v>
      </c>
      <c r="V79" s="127">
        <v>75625</v>
      </c>
      <c r="W79" s="128">
        <v>172368</v>
      </c>
      <c r="X79" s="128">
        <v>318641</v>
      </c>
      <c r="Y79" s="129">
        <v>427156</v>
      </c>
      <c r="AB79" s="127">
        <f>SUM(AB77:AB78)</f>
        <v>81123</v>
      </c>
      <c r="AC79" s="128">
        <f>SUM(AC77:AC78)</f>
        <v>166488</v>
      </c>
      <c r="AD79" s="128">
        <f>SUM(AD77:AD78)</f>
        <v>319078</v>
      </c>
      <c r="AE79" s="128">
        <f>SUM(AE77:AE78)</f>
        <v>436894</v>
      </c>
      <c r="AF79" s="25"/>
      <c r="AG79" s="128">
        <f>SUM(AG77:AG78)</f>
        <v>79313</v>
      </c>
      <c r="AI79" s="130"/>
      <c r="AJ79" s="130"/>
      <c r="AK79" s="130"/>
      <c r="AL79" s="130"/>
      <c r="AM79" s="130"/>
      <c r="AO79" s="130"/>
      <c r="AP79" s="130"/>
      <c r="AQ79" s="130"/>
      <c r="AR79" s="130"/>
    </row>
    <row r="80" spans="2:44" s="109" customFormat="1" ht="11.4" customHeight="1" x14ac:dyDescent="0.3">
      <c r="B80" s="151" t="s">
        <v>40</v>
      </c>
      <c r="C80" s="103"/>
      <c r="D80" s="152">
        <v>0.31764936008494943</v>
      </c>
      <c r="E80" s="153">
        <v>0.33404631747134939</v>
      </c>
      <c r="F80" s="153">
        <v>0.34938501243081593</v>
      </c>
      <c r="G80" s="154">
        <v>0.35552526314461974</v>
      </c>
      <c r="H80" s="103"/>
      <c r="I80" s="103"/>
      <c r="J80" s="152">
        <v>0.31596083564388022</v>
      </c>
      <c r="K80" s="153">
        <v>0.32234181806054646</v>
      </c>
      <c r="L80" s="153">
        <v>0.3249909746931729</v>
      </c>
      <c r="M80" s="154">
        <v>0.31556990684036668</v>
      </c>
      <c r="N80" s="103"/>
      <c r="O80" s="103"/>
      <c r="P80" s="152">
        <v>0.16303201884411486</v>
      </c>
      <c r="Q80" s="153">
        <v>0.15880550065553398</v>
      </c>
      <c r="R80" s="153">
        <v>0.18888110784795997</v>
      </c>
      <c r="S80" s="154">
        <v>0.180047967848871</v>
      </c>
      <c r="V80" s="152">
        <v>0.24359407965727722</v>
      </c>
      <c r="W80" s="153">
        <v>0.25725952813067149</v>
      </c>
      <c r="X80" s="153">
        <v>0.29632450518966141</v>
      </c>
      <c r="Y80" s="154">
        <v>0.29729614985492098</v>
      </c>
      <c r="AB80" s="152">
        <f>IFERROR(AB79/AB10,"")</f>
        <v>0.23192445580390073</v>
      </c>
      <c r="AC80" s="153">
        <f>IFERROR(AC79/AC10,"")</f>
        <v>0.2278709705676244</v>
      </c>
      <c r="AD80" s="153">
        <f>IFERROR(AD79/AD10,"")</f>
        <v>0.27315842911516591</v>
      </c>
      <c r="AE80" s="155">
        <f>IFERROR(AE79/AE10,"")</f>
        <v>0.27857665713622581</v>
      </c>
      <c r="AF80" s="25"/>
      <c r="AG80" s="155">
        <f>IFERROR(AG79/AG10,"")</f>
        <v>0.21323393009331823</v>
      </c>
      <c r="AI80" s="26"/>
      <c r="AJ80" s="26"/>
      <c r="AK80" s="26"/>
      <c r="AL80" s="26"/>
      <c r="AM80" s="26"/>
      <c r="AO80" s="26"/>
      <c r="AP80" s="26"/>
      <c r="AQ80" s="26"/>
      <c r="AR80" s="26"/>
    </row>
    <row r="81" spans="1:44" s="156" customFormat="1" ht="11.4" customHeight="1" x14ac:dyDescent="0.3">
      <c r="B81" s="157" t="s">
        <v>58</v>
      </c>
      <c r="C81" s="158"/>
      <c r="D81" s="159"/>
      <c r="E81" s="106"/>
      <c r="F81" s="106"/>
      <c r="G81" s="107"/>
      <c r="H81" s="158"/>
      <c r="I81" s="158"/>
      <c r="J81" s="159">
        <v>0.18493235040554579</v>
      </c>
      <c r="K81" s="106">
        <v>0.16579856093618517</v>
      </c>
      <c r="L81" s="106">
        <v>0.12220491191297023</v>
      </c>
      <c r="M81" s="107">
        <v>9.6719477076971261E-2</v>
      </c>
      <c r="N81" s="158"/>
      <c r="O81" s="158"/>
      <c r="P81" s="159"/>
      <c r="Q81" s="106"/>
      <c r="R81" s="106"/>
      <c r="S81" s="107"/>
      <c r="T81" s="22"/>
      <c r="U81" s="22"/>
      <c r="V81" s="159">
        <v>0.12289897250103943</v>
      </c>
      <c r="W81" s="106">
        <v>0.11458279447519537</v>
      </c>
      <c r="X81" s="106">
        <v>0.30611985571405143</v>
      </c>
      <c r="Y81" s="107">
        <v>0.2559865449755363</v>
      </c>
      <c r="Z81" s="22"/>
      <c r="AA81" s="22"/>
      <c r="AB81" s="106">
        <f>IFERROR(AB79/V79-1,"")</f>
        <v>7.2700826446280953E-2</v>
      </c>
      <c r="AC81" s="106">
        <f>IFERROR(AC79/W79-1,"")</f>
        <v>-3.4113060428849873E-2</v>
      </c>
      <c r="AD81" s="106">
        <f>IFERROR(AD79/X79-1,"")</f>
        <v>1.3714493740604183E-3</v>
      </c>
      <c r="AE81" s="108">
        <f>IFERROR(AE79/Y79-1,"")</f>
        <v>2.2797291855902735E-2</v>
      </c>
      <c r="AF81" s="25"/>
      <c r="AG81" s="406">
        <f>IFERROR(AG79/AB79-1,"")</f>
        <v>-2.2311798133698213E-2</v>
      </c>
      <c r="AI81" s="26"/>
      <c r="AJ81" s="26"/>
      <c r="AK81" s="26"/>
      <c r="AL81" s="26"/>
      <c r="AM81" s="26"/>
      <c r="AO81" s="26"/>
      <c r="AP81" s="26"/>
      <c r="AQ81" s="26"/>
      <c r="AR81" s="26"/>
    </row>
    <row r="82" spans="1:44" s="156" customFormat="1" ht="11.4" customHeight="1" x14ac:dyDescent="0.3">
      <c r="C82" s="103"/>
      <c r="H82" s="103"/>
      <c r="I82" s="103"/>
      <c r="N82" s="103"/>
      <c r="O82" s="103"/>
      <c r="AC82" s="25"/>
      <c r="AD82" s="25"/>
      <c r="AF82" s="25"/>
      <c r="AI82" s="26"/>
      <c r="AJ82" s="26"/>
      <c r="AK82" s="26"/>
      <c r="AL82" s="26"/>
      <c r="AM82" s="26"/>
      <c r="AO82" s="26"/>
      <c r="AP82" s="26"/>
      <c r="AQ82" s="26"/>
      <c r="AR82" s="26"/>
    </row>
    <row r="83" spans="1:44" ht="11.4" customHeight="1" x14ac:dyDescent="0.3">
      <c r="A83" s="109"/>
      <c r="B83" s="160" t="s">
        <v>59</v>
      </c>
      <c r="C83" s="35"/>
      <c r="D83" s="161"/>
      <c r="E83" s="162"/>
      <c r="F83" s="162"/>
      <c r="G83" s="163"/>
      <c r="H83" s="35"/>
      <c r="I83" s="35"/>
      <c r="J83" s="161"/>
      <c r="K83" s="162"/>
      <c r="L83" s="162"/>
      <c r="M83" s="163"/>
      <c r="N83" s="35"/>
      <c r="O83" s="35"/>
      <c r="P83" s="161"/>
      <c r="Q83" s="162"/>
      <c r="R83" s="162"/>
      <c r="S83" s="163"/>
      <c r="V83" s="161"/>
      <c r="W83" s="162"/>
      <c r="X83" s="162"/>
      <c r="Y83" s="163"/>
      <c r="AB83" s="161"/>
      <c r="AC83" s="162"/>
      <c r="AD83" s="162"/>
      <c r="AE83" s="163"/>
      <c r="AG83" s="163"/>
      <c r="AI83" s="26"/>
      <c r="AJ83" s="26"/>
      <c r="AK83" s="26"/>
      <c r="AL83" s="26"/>
      <c r="AM83" s="26"/>
      <c r="AO83" s="26"/>
      <c r="AP83" s="26"/>
      <c r="AQ83" s="26"/>
      <c r="AR83" s="26"/>
    </row>
    <row r="84" spans="1:44" ht="11.4" customHeight="1" x14ac:dyDescent="0.3">
      <c r="B84" s="123" t="s">
        <v>60</v>
      </c>
      <c r="D84" s="47">
        <v>2071</v>
      </c>
      <c r="E84" s="164">
        <v>3228.3384000000001</v>
      </c>
      <c r="F84" s="164">
        <v>5249</v>
      </c>
      <c r="G84" s="165">
        <v>8323</v>
      </c>
      <c r="J84" s="47">
        <v>1980</v>
      </c>
      <c r="K84" s="164">
        <v>3307</v>
      </c>
      <c r="L84" s="164">
        <v>5775</v>
      </c>
      <c r="M84" s="165">
        <v>14656</v>
      </c>
      <c r="P84" s="47"/>
      <c r="Q84" s="164"/>
      <c r="R84" s="164"/>
      <c r="S84" s="165"/>
      <c r="V84" s="47">
        <v>825</v>
      </c>
      <c r="W84" s="164">
        <v>2463</v>
      </c>
      <c r="X84" s="164">
        <v>4771</v>
      </c>
      <c r="Y84" s="165">
        <v>7369</v>
      </c>
      <c r="AB84" s="47">
        <v>482</v>
      </c>
      <c r="AC84" s="164">
        <v>3043</v>
      </c>
      <c r="AD84" s="164">
        <v>5677</v>
      </c>
      <c r="AE84" s="165">
        <v>16640</v>
      </c>
      <c r="AG84" s="165">
        <v>4318</v>
      </c>
      <c r="AI84" s="26"/>
      <c r="AJ84" s="26"/>
      <c r="AK84" s="26"/>
      <c r="AL84" s="26"/>
      <c r="AM84" s="26"/>
      <c r="AO84" s="26"/>
      <c r="AP84" s="26"/>
      <c r="AQ84" s="26"/>
      <c r="AR84" s="26"/>
    </row>
    <row r="85" spans="1:44" ht="11.4" customHeight="1" x14ac:dyDescent="0.3">
      <c r="B85" s="123" t="s">
        <v>61</v>
      </c>
      <c r="D85" s="47">
        <v>261</v>
      </c>
      <c r="E85" s="164">
        <v>434.64825999999994</v>
      </c>
      <c r="F85" s="164">
        <v>612</v>
      </c>
      <c r="G85" s="165">
        <v>598</v>
      </c>
      <c r="J85" s="47">
        <v>5</v>
      </c>
      <c r="K85" s="164">
        <v>1469</v>
      </c>
      <c r="L85" s="164">
        <v>1878</v>
      </c>
      <c r="M85" s="165">
        <v>4080</v>
      </c>
      <c r="P85" s="47"/>
      <c r="Q85" s="164"/>
      <c r="R85" s="164"/>
      <c r="S85" s="165"/>
      <c r="V85" s="47">
        <v>298</v>
      </c>
      <c r="W85" s="164">
        <v>1064</v>
      </c>
      <c r="X85" s="164">
        <v>1915</v>
      </c>
      <c r="Y85" s="165">
        <v>3648</v>
      </c>
      <c r="AB85" s="47">
        <v>805</v>
      </c>
      <c r="AC85" s="164">
        <v>10082</v>
      </c>
      <c r="AD85" s="164">
        <v>9975</v>
      </c>
      <c r="AE85" s="165">
        <v>11575</v>
      </c>
      <c r="AG85" s="165">
        <v>1265</v>
      </c>
      <c r="AI85" s="26"/>
      <c r="AJ85" s="26"/>
      <c r="AK85" s="26"/>
      <c r="AL85" s="26"/>
      <c r="AM85" s="26"/>
      <c r="AO85" s="26"/>
      <c r="AP85" s="26"/>
      <c r="AQ85" s="26"/>
      <c r="AR85" s="26"/>
    </row>
    <row r="86" spans="1:44" ht="11.4" customHeight="1" x14ac:dyDescent="0.3">
      <c r="B86" s="123" t="s">
        <v>62</v>
      </c>
      <c r="D86" s="47">
        <v>483</v>
      </c>
      <c r="E86" s="164">
        <v>596.33548999999994</v>
      </c>
      <c r="F86" s="164">
        <v>1039</v>
      </c>
      <c r="G86" s="165">
        <v>1219</v>
      </c>
      <c r="J86" s="47">
        <v>99</v>
      </c>
      <c r="K86" s="164">
        <v>-176</v>
      </c>
      <c r="L86" s="164">
        <v>1088</v>
      </c>
      <c r="M86" s="165">
        <v>4098</v>
      </c>
      <c r="P86" s="47"/>
      <c r="Q86" s="164"/>
      <c r="R86" s="164"/>
      <c r="S86" s="165"/>
      <c r="V86" s="47">
        <v>463</v>
      </c>
      <c r="W86" s="164">
        <v>526</v>
      </c>
      <c r="X86" s="164">
        <v>601</v>
      </c>
      <c r="Y86" s="165">
        <v>651</v>
      </c>
      <c r="AB86" s="47">
        <v>344</v>
      </c>
      <c r="AC86" s="164">
        <v>786</v>
      </c>
      <c r="AD86" s="164">
        <v>907</v>
      </c>
      <c r="AE86" s="165">
        <v>997</v>
      </c>
      <c r="AG86" s="165">
        <v>356</v>
      </c>
      <c r="AI86" s="26"/>
      <c r="AJ86" s="26"/>
      <c r="AK86" s="26"/>
      <c r="AL86" s="26"/>
      <c r="AM86" s="26"/>
      <c r="AO86" s="26"/>
      <c r="AP86" s="26"/>
      <c r="AQ86" s="26"/>
      <c r="AR86" s="26"/>
    </row>
    <row r="87" spans="1:44" ht="11.4" customHeight="1" x14ac:dyDescent="0.3">
      <c r="B87" s="123" t="s">
        <v>63</v>
      </c>
      <c r="D87" s="47"/>
      <c r="E87" s="164"/>
      <c r="F87" s="164"/>
      <c r="G87" s="165"/>
      <c r="J87" s="47"/>
      <c r="K87" s="164"/>
      <c r="L87" s="164"/>
      <c r="M87" s="165">
        <v>0</v>
      </c>
      <c r="P87" s="47"/>
      <c r="Q87" s="164"/>
      <c r="R87" s="164"/>
      <c r="S87" s="165"/>
      <c r="V87" s="47">
        <v>0</v>
      </c>
      <c r="W87" s="164">
        <v>0</v>
      </c>
      <c r="X87" s="164">
        <v>0</v>
      </c>
      <c r="Y87" s="165">
        <v>0</v>
      </c>
      <c r="AB87" s="47">
        <v>0</v>
      </c>
      <c r="AC87" s="164">
        <v>0</v>
      </c>
      <c r="AD87" s="164">
        <v>0</v>
      </c>
      <c r="AE87" s="165"/>
      <c r="AG87" s="165"/>
      <c r="AI87" s="26"/>
      <c r="AJ87" s="26"/>
      <c r="AK87" s="26"/>
      <c r="AL87" s="26"/>
      <c r="AM87" s="26"/>
      <c r="AO87" s="26"/>
      <c r="AP87" s="26"/>
      <c r="AQ87" s="26"/>
      <c r="AR87" s="26"/>
    </row>
    <row r="88" spans="1:44" ht="11.4" customHeight="1" x14ac:dyDescent="0.3">
      <c r="B88" s="123" t="s">
        <v>34</v>
      </c>
      <c r="D88" s="47">
        <v>713</v>
      </c>
      <c r="E88" s="164">
        <v>1193.4000000000001</v>
      </c>
      <c r="F88" s="164">
        <v>1607</v>
      </c>
      <c r="G88" s="165">
        <v>2236</v>
      </c>
      <c r="J88" s="47">
        <v>629</v>
      </c>
      <c r="K88" s="164">
        <v>1259</v>
      </c>
      <c r="L88" s="164">
        <v>1888</v>
      </c>
      <c r="M88" s="165">
        <v>2479</v>
      </c>
      <c r="P88" s="47"/>
      <c r="Q88" s="164"/>
      <c r="R88" s="164"/>
      <c r="S88" s="165"/>
      <c r="V88" s="47">
        <v>176</v>
      </c>
      <c r="W88" s="164">
        <v>377</v>
      </c>
      <c r="X88" s="164">
        <v>551</v>
      </c>
      <c r="Y88" s="165">
        <v>708</v>
      </c>
      <c r="AB88" s="47">
        <v>153</v>
      </c>
      <c r="AC88" s="164">
        <v>254</v>
      </c>
      <c r="AD88" s="164">
        <v>428</v>
      </c>
      <c r="AE88" s="165">
        <v>900</v>
      </c>
      <c r="AG88" s="165">
        <v>282</v>
      </c>
      <c r="AI88" s="26"/>
      <c r="AJ88" s="26"/>
      <c r="AK88" s="26"/>
      <c r="AL88" s="26"/>
      <c r="AM88" s="26"/>
      <c r="AO88" s="26"/>
      <c r="AP88" s="26"/>
      <c r="AQ88" s="26"/>
      <c r="AR88" s="26"/>
    </row>
    <row r="89" spans="1:44" ht="11.4" customHeight="1" x14ac:dyDescent="0.3">
      <c r="B89" s="123" t="s">
        <v>38</v>
      </c>
      <c r="D89" s="47">
        <v>0</v>
      </c>
      <c r="E89" s="48">
        <v>0</v>
      </c>
      <c r="F89" s="48">
        <v>0</v>
      </c>
      <c r="G89" s="32">
        <v>0</v>
      </c>
      <c r="J89" s="47">
        <v>0</v>
      </c>
      <c r="K89" s="48">
        <v>0</v>
      </c>
      <c r="L89" s="48">
        <v>0</v>
      </c>
      <c r="M89" s="32">
        <v>0</v>
      </c>
      <c r="P89" s="47"/>
      <c r="Q89" s="48"/>
      <c r="R89" s="48"/>
      <c r="S89" s="32"/>
      <c r="V89" s="47">
        <v>0</v>
      </c>
      <c r="W89" s="48">
        <v>0</v>
      </c>
      <c r="X89" s="48">
        <v>0</v>
      </c>
      <c r="Y89" s="32">
        <v>0</v>
      </c>
      <c r="AB89" s="47">
        <v>0</v>
      </c>
      <c r="AC89" s="48">
        <v>0</v>
      </c>
      <c r="AD89" s="48">
        <v>0</v>
      </c>
      <c r="AE89" s="32"/>
      <c r="AG89" s="32"/>
      <c r="AI89" s="26"/>
      <c r="AJ89" s="26"/>
      <c r="AK89" s="26"/>
      <c r="AL89" s="26"/>
      <c r="AM89" s="26"/>
      <c r="AO89" s="26"/>
      <c r="AP89" s="26"/>
      <c r="AQ89" s="26"/>
      <c r="AR89" s="26"/>
    </row>
    <row r="90" spans="1:44" ht="11.4" customHeight="1" x14ac:dyDescent="0.3">
      <c r="B90" s="123" t="s">
        <v>64</v>
      </c>
      <c r="D90" s="47">
        <v>323</v>
      </c>
      <c r="E90" s="48">
        <v>-244</v>
      </c>
      <c r="F90" s="48">
        <v>-337</v>
      </c>
      <c r="G90" s="32">
        <v>-1018</v>
      </c>
      <c r="J90" s="47">
        <v>-461</v>
      </c>
      <c r="K90" s="48">
        <v>-848</v>
      </c>
      <c r="L90" s="48">
        <v>982</v>
      </c>
      <c r="M90" s="32">
        <v>202</v>
      </c>
      <c r="P90" s="47"/>
      <c r="Q90" s="48"/>
      <c r="R90" s="48"/>
      <c r="S90" s="32"/>
      <c r="V90" s="47">
        <v>-1355</v>
      </c>
      <c r="W90" s="164">
        <v>-413</v>
      </c>
      <c r="X90" s="48">
        <v>-228</v>
      </c>
      <c r="Y90" s="32">
        <v>-190</v>
      </c>
      <c r="AB90" s="47">
        <v>345</v>
      </c>
      <c r="AC90" s="164">
        <v>975</v>
      </c>
      <c r="AD90" s="164">
        <v>-693</v>
      </c>
      <c r="AE90" s="32">
        <v>-1002</v>
      </c>
      <c r="AG90" s="32">
        <v>364</v>
      </c>
      <c r="AI90" s="26"/>
      <c r="AJ90" s="26"/>
      <c r="AK90" s="26"/>
      <c r="AL90" s="26"/>
      <c r="AM90" s="26"/>
      <c r="AO90" s="26"/>
      <c r="AP90" s="26"/>
      <c r="AQ90" s="26"/>
      <c r="AR90" s="26"/>
    </row>
    <row r="91" spans="1:44" ht="11.4" customHeight="1" x14ac:dyDescent="0.3">
      <c r="B91" s="123" t="s">
        <v>65</v>
      </c>
      <c r="D91" s="47">
        <v>117</v>
      </c>
      <c r="E91" s="48">
        <v>52</v>
      </c>
      <c r="F91" s="48">
        <v>208</v>
      </c>
      <c r="G91" s="32">
        <v>13</v>
      </c>
      <c r="J91" s="47">
        <v>-19</v>
      </c>
      <c r="K91" s="48">
        <v>57</v>
      </c>
      <c r="L91" s="48">
        <v>-23</v>
      </c>
      <c r="M91" s="32">
        <v>91</v>
      </c>
      <c r="P91" s="47"/>
      <c r="Q91" s="48"/>
      <c r="R91" s="48"/>
      <c r="S91" s="32"/>
      <c r="V91" s="47">
        <v>-30</v>
      </c>
      <c r="W91" s="164">
        <v>-200</v>
      </c>
      <c r="X91" s="48">
        <v>-236</v>
      </c>
      <c r="Y91" s="32">
        <v>-371</v>
      </c>
      <c r="AB91" s="47">
        <v>1047</v>
      </c>
      <c r="AC91" s="164">
        <v>1076</v>
      </c>
      <c r="AD91" s="164">
        <v>968</v>
      </c>
      <c r="AE91" s="32">
        <v>465</v>
      </c>
      <c r="AG91" s="32">
        <v>-66</v>
      </c>
      <c r="AI91" s="26"/>
      <c r="AJ91" s="26"/>
      <c r="AK91" s="26"/>
      <c r="AL91" s="26"/>
      <c r="AM91" s="26"/>
      <c r="AO91" s="26"/>
      <c r="AP91" s="26"/>
      <c r="AQ91" s="26"/>
      <c r="AR91" s="26"/>
    </row>
    <row r="92" spans="1:44" ht="11.4" customHeight="1" x14ac:dyDescent="0.3">
      <c r="B92" s="123" t="s">
        <v>66</v>
      </c>
      <c r="D92" s="47"/>
      <c r="E92" s="48"/>
      <c r="F92" s="48">
        <v>-14112</v>
      </c>
      <c r="G92" s="32">
        <v>-14112</v>
      </c>
      <c r="J92" s="47">
        <v>0</v>
      </c>
      <c r="K92" s="48">
        <v>0</v>
      </c>
      <c r="L92" s="48">
        <v>0</v>
      </c>
      <c r="M92" s="32">
        <v>0</v>
      </c>
      <c r="P92" s="47"/>
      <c r="Q92" s="48"/>
      <c r="R92" s="48"/>
      <c r="S92" s="32"/>
      <c r="V92" s="47">
        <v>0</v>
      </c>
      <c r="W92" s="48">
        <v>0</v>
      </c>
      <c r="X92" s="48">
        <v>0</v>
      </c>
      <c r="Y92" s="32">
        <v>0</v>
      </c>
      <c r="AB92" s="47">
        <v>0</v>
      </c>
      <c r="AC92" s="48">
        <v>0</v>
      </c>
      <c r="AD92" s="48">
        <v>0</v>
      </c>
      <c r="AE92" s="32"/>
      <c r="AG92" s="32"/>
      <c r="AI92" s="26"/>
      <c r="AJ92" s="26"/>
      <c r="AK92" s="26"/>
      <c r="AL92" s="26"/>
      <c r="AM92" s="26"/>
      <c r="AO92" s="26"/>
      <c r="AP92" s="26"/>
      <c r="AQ92" s="26"/>
      <c r="AR92" s="26"/>
    </row>
    <row r="93" spans="1:44" ht="11.4" customHeight="1" x14ac:dyDescent="0.3">
      <c r="B93" s="123" t="s">
        <v>67</v>
      </c>
      <c r="D93" s="47"/>
      <c r="E93" s="48"/>
      <c r="F93" s="48"/>
      <c r="G93" s="32">
        <v>456</v>
      </c>
      <c r="J93" s="166">
        <v>0</v>
      </c>
      <c r="K93" s="48">
        <v>0</v>
      </c>
      <c r="L93" s="48">
        <v>0</v>
      </c>
      <c r="M93" s="32">
        <v>0</v>
      </c>
      <c r="P93" s="47"/>
      <c r="Q93" s="48"/>
      <c r="R93" s="48"/>
      <c r="S93" s="32"/>
      <c r="V93" s="166">
        <v>0</v>
      </c>
      <c r="W93" s="48">
        <v>0</v>
      </c>
      <c r="X93" s="48">
        <v>0</v>
      </c>
      <c r="Y93" s="32">
        <v>0</v>
      </c>
      <c r="AB93" s="166">
        <v>0</v>
      </c>
      <c r="AC93" s="48">
        <v>0</v>
      </c>
      <c r="AD93" s="48">
        <v>0</v>
      </c>
      <c r="AE93" s="32"/>
      <c r="AG93" s="32"/>
      <c r="AI93" s="26"/>
      <c r="AJ93" s="26"/>
      <c r="AK93" s="26"/>
      <c r="AL93" s="26"/>
      <c r="AM93" s="26"/>
      <c r="AO93" s="26"/>
      <c r="AP93" s="26"/>
      <c r="AQ93" s="26"/>
      <c r="AR93" s="26"/>
    </row>
    <row r="94" spans="1:44" ht="11.4" customHeight="1" x14ac:dyDescent="0.3">
      <c r="B94" s="123" t="s">
        <v>68</v>
      </c>
      <c r="D94" s="47"/>
      <c r="E94" s="48"/>
      <c r="F94" s="48"/>
      <c r="G94" s="32"/>
      <c r="J94" s="47">
        <v>2783</v>
      </c>
      <c r="K94" s="48">
        <v>5651</v>
      </c>
      <c r="L94" s="48">
        <v>5651</v>
      </c>
      <c r="M94" s="32">
        <v>5651</v>
      </c>
      <c r="P94" s="47"/>
      <c r="Q94" s="48"/>
      <c r="R94" s="48"/>
      <c r="S94" s="32"/>
      <c r="V94" s="47">
        <v>0</v>
      </c>
      <c r="W94" s="164">
        <v>0</v>
      </c>
      <c r="X94" s="48">
        <v>0</v>
      </c>
      <c r="Y94" s="32">
        <v>0</v>
      </c>
      <c r="AB94" s="47">
        <v>0</v>
      </c>
      <c r="AC94" s="164">
        <v>0</v>
      </c>
      <c r="AD94" s="164">
        <v>0</v>
      </c>
      <c r="AE94" s="32"/>
      <c r="AG94" s="32"/>
      <c r="AI94" s="26"/>
      <c r="AJ94" s="26"/>
      <c r="AK94" s="26"/>
      <c r="AL94" s="26"/>
      <c r="AM94" s="26"/>
      <c r="AO94" s="26"/>
      <c r="AP94" s="26"/>
      <c r="AQ94" s="26"/>
      <c r="AR94" s="26"/>
    </row>
    <row r="95" spans="1:44" ht="11.4" customHeight="1" x14ac:dyDescent="0.3">
      <c r="B95" s="123" t="s">
        <v>69</v>
      </c>
      <c r="D95" s="47">
        <v>0</v>
      </c>
      <c r="E95" s="48">
        <v>0</v>
      </c>
      <c r="F95" s="48">
        <v>0</v>
      </c>
      <c r="G95" s="32">
        <v>0</v>
      </c>
      <c r="J95" s="47">
        <v>0</v>
      </c>
      <c r="K95" s="48">
        <v>0</v>
      </c>
      <c r="L95" s="48">
        <v>0</v>
      </c>
      <c r="M95" s="32"/>
      <c r="P95" s="47"/>
      <c r="Q95" s="48"/>
      <c r="R95" s="48"/>
      <c r="S95" s="32"/>
      <c r="V95" s="47">
        <v>0</v>
      </c>
      <c r="W95" s="48">
        <v>0</v>
      </c>
      <c r="X95" s="48">
        <v>0</v>
      </c>
      <c r="Y95" s="32">
        <v>0</v>
      </c>
      <c r="AB95" s="47">
        <v>0</v>
      </c>
      <c r="AC95" s="48">
        <v>0</v>
      </c>
      <c r="AD95" s="48">
        <v>0</v>
      </c>
      <c r="AE95" s="32">
        <v>0</v>
      </c>
      <c r="AG95" s="32"/>
      <c r="AI95" s="26"/>
      <c r="AJ95" s="26"/>
      <c r="AK95" s="26"/>
      <c r="AL95" s="26"/>
      <c r="AM95" s="26"/>
      <c r="AO95" s="26"/>
      <c r="AP95" s="26"/>
      <c r="AQ95" s="26"/>
      <c r="AR95" s="26"/>
    </row>
    <row r="96" spans="1:44" ht="11.4" customHeight="1" x14ac:dyDescent="0.3">
      <c r="B96" s="167" t="s">
        <v>70</v>
      </c>
      <c r="C96" s="78"/>
      <c r="D96" s="138">
        <v>3968</v>
      </c>
      <c r="E96" s="139">
        <v>5260.7221499999996</v>
      </c>
      <c r="F96" s="139">
        <v>-5734</v>
      </c>
      <c r="G96" s="140">
        <v>-2285</v>
      </c>
      <c r="H96" s="78"/>
      <c r="I96" s="78"/>
      <c r="J96" s="138">
        <v>5016</v>
      </c>
      <c r="K96" s="139">
        <v>10719</v>
      </c>
      <c r="L96" s="139">
        <v>17239</v>
      </c>
      <c r="M96" s="140">
        <v>31257</v>
      </c>
      <c r="N96" s="78"/>
      <c r="O96" s="78"/>
      <c r="P96" s="138">
        <v>0</v>
      </c>
      <c r="Q96" s="139">
        <v>0</v>
      </c>
      <c r="R96" s="139">
        <v>0</v>
      </c>
      <c r="S96" s="140">
        <v>0</v>
      </c>
      <c r="V96" s="138">
        <v>377</v>
      </c>
      <c r="W96" s="138">
        <v>3817</v>
      </c>
      <c r="X96" s="139">
        <v>7374</v>
      </c>
      <c r="Y96" s="140">
        <v>11815</v>
      </c>
      <c r="AB96" s="138">
        <f>SUM(AB84:AB95)</f>
        <v>3176</v>
      </c>
      <c r="AC96" s="138">
        <f>SUM(AC84:AC95)</f>
        <v>16216</v>
      </c>
      <c r="AD96" s="138">
        <f>SUM(AD84:AD95)</f>
        <v>17262</v>
      </c>
      <c r="AE96" s="138">
        <f>SUM(AE84:AE95)</f>
        <v>29575</v>
      </c>
      <c r="AG96" s="138">
        <f>SUM(AG84:AG95)</f>
        <v>6519</v>
      </c>
      <c r="AI96" s="26"/>
      <c r="AJ96" s="26"/>
      <c r="AK96" s="26"/>
      <c r="AL96" s="26"/>
      <c r="AM96" s="26"/>
      <c r="AO96" s="26"/>
      <c r="AP96" s="26"/>
      <c r="AQ96" s="26"/>
      <c r="AR96" s="26"/>
    </row>
    <row r="97" spans="2:44" ht="11.4" customHeight="1" x14ac:dyDescent="0.3">
      <c r="B97" s="16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169"/>
      <c r="Z97" s="48"/>
      <c r="AA97" s="48"/>
      <c r="AB97" s="48"/>
      <c r="AE97" s="48"/>
      <c r="AG97" s="48"/>
      <c r="AI97" s="26"/>
      <c r="AJ97" s="26"/>
      <c r="AK97" s="26"/>
      <c r="AL97" s="26"/>
      <c r="AM97" s="26"/>
      <c r="AO97" s="26"/>
      <c r="AP97" s="26"/>
      <c r="AQ97" s="26"/>
      <c r="AR97" s="26"/>
    </row>
    <row r="98" spans="2:44" s="103" customFormat="1" ht="11.4" customHeight="1" x14ac:dyDescent="0.3">
      <c r="B98" s="34" t="s">
        <v>71</v>
      </c>
      <c r="C98" s="102"/>
      <c r="D98" s="37">
        <v>60805</v>
      </c>
      <c r="E98" s="37">
        <v>137914.85741999996</v>
      </c>
      <c r="F98" s="37">
        <v>211659.45230999996</v>
      </c>
      <c r="G98" s="37">
        <v>307818</v>
      </c>
      <c r="H98" s="102"/>
      <c r="I98" s="102"/>
      <c r="J98" s="37">
        <v>72364</v>
      </c>
      <c r="K98" s="37">
        <v>165367</v>
      </c>
      <c r="L98" s="37">
        <v>261199</v>
      </c>
      <c r="M98" s="37">
        <v>371353</v>
      </c>
      <c r="N98" s="102"/>
      <c r="O98" s="102"/>
      <c r="P98" s="37">
        <v>76040.685732920057</v>
      </c>
      <c r="Q98" s="37">
        <v>176745.14959864807</v>
      </c>
      <c r="R98" s="37">
        <v>315629.22573680972</v>
      </c>
      <c r="S98" s="37">
        <v>427891.40357209719</v>
      </c>
      <c r="V98" s="37">
        <v>76002</v>
      </c>
      <c r="W98" s="37">
        <v>176185</v>
      </c>
      <c r="X98" s="37">
        <v>326015</v>
      </c>
      <c r="Y98" s="38">
        <v>438971</v>
      </c>
      <c r="AB98" s="37">
        <f>SUM(AB79,AB83:AB95)</f>
        <v>84299</v>
      </c>
      <c r="AC98" s="37">
        <f>SUM(AC79,AC83:AC95)</f>
        <v>182704</v>
      </c>
      <c r="AD98" s="37">
        <f>SUM(AD79,AD83:AD95)</f>
        <v>336340</v>
      </c>
      <c r="AE98" s="37">
        <f>SUM(AE79,AE83:AE95)</f>
        <v>466469</v>
      </c>
      <c r="AF98" s="25"/>
      <c r="AG98" s="37">
        <f>SUM(AG79,AG83:AG95)</f>
        <v>85832</v>
      </c>
      <c r="AI98" s="130"/>
      <c r="AJ98" s="130"/>
      <c r="AK98" s="130"/>
      <c r="AL98" s="130"/>
      <c r="AM98" s="130"/>
      <c r="AO98" s="130"/>
      <c r="AP98" s="130"/>
      <c r="AQ98" s="130"/>
      <c r="AR98" s="130"/>
    </row>
    <row r="99" spans="2:44" ht="11.4" customHeight="1" x14ac:dyDescent="0.3">
      <c r="B99" s="151" t="s">
        <v>72</v>
      </c>
      <c r="C99" s="109"/>
      <c r="D99" s="153">
        <v>0.38377788156881554</v>
      </c>
      <c r="E99" s="153">
        <v>0.38600373363757529</v>
      </c>
      <c r="F99" s="153">
        <v>0.37382790483625356</v>
      </c>
      <c r="G99" s="153">
        <v>0.38636596143229579</v>
      </c>
      <c r="H99" s="109"/>
      <c r="I99" s="109"/>
      <c r="J99" s="153">
        <v>0.36753954246866472</v>
      </c>
      <c r="K99" s="153">
        <v>0.36685854926959344</v>
      </c>
      <c r="L99" s="153">
        <v>0.36750525924952282</v>
      </c>
      <c r="M99" s="153">
        <v>0.36106288851214108</v>
      </c>
      <c r="N99" s="109"/>
      <c r="O99" s="109"/>
      <c r="P99" s="153">
        <v>0.31856123953651033</v>
      </c>
      <c r="Q99" s="153">
        <v>0.32318008126458686</v>
      </c>
      <c r="R99" s="153">
        <v>0.34909250949814408</v>
      </c>
      <c r="S99" s="153">
        <v>0.34714473051027772</v>
      </c>
      <c r="T99" s="109"/>
      <c r="U99" s="109"/>
      <c r="V99" s="153">
        <v>0.24869119328268438</v>
      </c>
      <c r="W99" s="153">
        <v>0.26760462834420345</v>
      </c>
      <c r="X99" s="153">
        <v>0.3089489635409231</v>
      </c>
      <c r="Y99" s="153">
        <v>0.31150103745923252</v>
      </c>
      <c r="Z99" s="109"/>
      <c r="AA99" s="109"/>
      <c r="AB99" s="153">
        <f t="shared" ref="AB99:AD99" si="7">IFERROR(AB98/(AB10-AB15),"")</f>
        <v>0.24452921041944653</v>
      </c>
      <c r="AC99" s="153">
        <f t="shared" si="7"/>
        <v>0.25411060453911993</v>
      </c>
      <c r="AD99" s="153">
        <f t="shared" si="7"/>
        <v>0.29279494951781199</v>
      </c>
      <c r="AE99" s="155">
        <f>IFERROR(AE98/(AE10-AE15),"")</f>
        <v>0.30268063740407986</v>
      </c>
      <c r="AG99" s="155">
        <f>IFERROR(AG98/(AG10-AG15),"")</f>
        <v>0.23314156575780787</v>
      </c>
      <c r="AJ99" s="26"/>
      <c r="AK99" s="26"/>
      <c r="AL99" s="26"/>
      <c r="AM99" s="26"/>
      <c r="AO99" s="26"/>
      <c r="AP99" s="26"/>
      <c r="AQ99" s="26"/>
      <c r="AR99" s="26"/>
    </row>
    <row r="100" spans="2:44" s="156" customFormat="1" ht="11.4" customHeight="1" x14ac:dyDescent="0.3">
      <c r="B100" s="151" t="s">
        <v>58</v>
      </c>
      <c r="D100" s="153"/>
      <c r="E100" s="153"/>
      <c r="F100" s="153"/>
      <c r="G100" s="153"/>
      <c r="J100" s="153">
        <v>0.19009949839651341</v>
      </c>
      <c r="K100" s="153">
        <v>0.1990513791882369</v>
      </c>
      <c r="L100" s="153">
        <v>0.23405308456266627</v>
      </c>
      <c r="M100" s="153">
        <v>0.20640443378879736</v>
      </c>
      <c r="P100" s="153"/>
      <c r="Q100" s="153"/>
      <c r="R100" s="153"/>
      <c r="S100" s="153"/>
      <c r="T100" s="22"/>
      <c r="U100" s="22"/>
      <c r="V100" s="153">
        <v>5.0273616715493796E-2</v>
      </c>
      <c r="W100" s="153">
        <v>6.541813058228052E-2</v>
      </c>
      <c r="X100" s="153">
        <v>0.2481479638130315</v>
      </c>
      <c r="Y100" s="153">
        <v>0.1820855089362412</v>
      </c>
      <c r="Z100" s="22"/>
      <c r="AA100" s="22"/>
      <c r="AB100" s="153">
        <f>IFERROR(AB98/V98-1,"")</f>
        <v>0.10916817978474258</v>
      </c>
      <c r="AC100" s="153">
        <f>IFERROR(AC98/W98-1,"")</f>
        <v>3.7000879757073557E-2</v>
      </c>
      <c r="AD100" s="153">
        <f>IFERROR(AD98/X98-1,"")</f>
        <v>3.1670321917703248E-2</v>
      </c>
      <c r="AE100" s="155">
        <f>IFERROR(AE98/Y98-1,"")</f>
        <v>6.2641951290631992E-2</v>
      </c>
      <c r="AF100" s="25"/>
      <c r="AG100" s="405">
        <f>IFERROR(AG98/AB98-1,"")</f>
        <v>1.818526910164997E-2</v>
      </c>
      <c r="AJ100" s="26"/>
      <c r="AK100" s="26"/>
      <c r="AL100" s="26"/>
      <c r="AM100" s="26"/>
      <c r="AO100" s="26"/>
      <c r="AP100" s="26"/>
      <c r="AQ100" s="26"/>
      <c r="AR100" s="26"/>
    </row>
    <row r="101" spans="2:44" s="103" customFormat="1" ht="11.4" customHeight="1" x14ac:dyDescent="0.3">
      <c r="B101" s="170" t="s">
        <v>73</v>
      </c>
      <c r="D101" s="171">
        <v>53720.251327895552</v>
      </c>
      <c r="E101" s="171">
        <v>114201.94795331621</v>
      </c>
      <c r="F101" s="171">
        <v>167084.39881997433</v>
      </c>
      <c r="G101" s="171">
        <v>251234.44633663242</v>
      </c>
      <c r="H101" s="172"/>
      <c r="I101" s="172"/>
      <c r="J101" s="171">
        <v>60561.416228139919</v>
      </c>
      <c r="K101" s="171">
        <v>128789.34881401858</v>
      </c>
      <c r="L101" s="171">
        <v>190254.8458640186</v>
      </c>
      <c r="M101" s="171">
        <v>282335.39168835565</v>
      </c>
      <c r="N101" s="172"/>
      <c r="O101" s="172"/>
      <c r="P101" s="171">
        <v>65785.119798139916</v>
      </c>
      <c r="Q101" s="171">
        <v>139760.4878774489</v>
      </c>
      <c r="R101" s="171">
        <v>207244.45858401863</v>
      </c>
      <c r="S101" s="171">
        <v>299891.64366835565</v>
      </c>
      <c r="V101" s="171">
        <v>59882.496698190924</v>
      </c>
      <c r="W101" s="171">
        <v>127844.17380784616</v>
      </c>
      <c r="X101" s="171">
        <v>187669.15654127728</v>
      </c>
      <c r="Y101" s="171">
        <v>277531</v>
      </c>
      <c r="AB101" s="171">
        <v>54405</v>
      </c>
      <c r="AC101" s="171">
        <v>112516</v>
      </c>
      <c r="AD101" s="171">
        <v>173417</v>
      </c>
      <c r="AE101" s="171">
        <v>272933</v>
      </c>
      <c r="AF101" s="25"/>
      <c r="AG101" s="171">
        <v>53308</v>
      </c>
      <c r="AI101" s="130"/>
      <c r="AJ101" s="130"/>
      <c r="AK101" s="130"/>
      <c r="AL101" s="130"/>
      <c r="AM101" s="130"/>
      <c r="AO101" s="130"/>
      <c r="AP101" s="130"/>
      <c r="AQ101" s="130"/>
      <c r="AR101" s="130"/>
    </row>
    <row r="102" spans="2:44" s="109" customFormat="1" ht="11.4" customHeight="1" x14ac:dyDescent="0.3">
      <c r="B102" s="174" t="s">
        <v>74</v>
      </c>
      <c r="D102" s="175">
        <v>0.47082500615219175</v>
      </c>
      <c r="E102" s="175">
        <v>0.47366209012936988</v>
      </c>
      <c r="F102" s="175">
        <v>0.46528937500777379</v>
      </c>
      <c r="G102" s="175">
        <v>0.48188408606789584</v>
      </c>
      <c r="J102" s="175">
        <v>0.47880119982949987</v>
      </c>
      <c r="K102" s="175">
        <v>0.48975617319285802</v>
      </c>
      <c r="L102" s="175">
        <v>0.48557453554234287</v>
      </c>
      <c r="M102" s="175">
        <v>0.47447025852976166</v>
      </c>
      <c r="P102" s="175">
        <v>0.4327498813509173</v>
      </c>
      <c r="Q102" s="175">
        <v>0.4428540448195124</v>
      </c>
      <c r="R102" s="175">
        <v>0.43700517423897556</v>
      </c>
      <c r="S102" s="175">
        <v>0.44172423735100869</v>
      </c>
      <c r="V102" s="175">
        <v>0.37820419710720671</v>
      </c>
      <c r="W102" s="175">
        <v>0.39113679951251346</v>
      </c>
      <c r="X102" s="175">
        <v>0.38846336790461178</v>
      </c>
      <c r="Y102" s="175">
        <v>0.40408465756376544</v>
      </c>
      <c r="AB102" s="175">
        <f>IFERROR(AB101/(AB11),"")</f>
        <v>0.33722386135422605</v>
      </c>
      <c r="AC102" s="175">
        <f>IFERROR(AC101/(AC11),"")</f>
        <v>0.33545109520388056</v>
      </c>
      <c r="AD102" s="175">
        <f>IFERROR(AD101/(AD11),"")</f>
        <v>0.34487305182730993</v>
      </c>
      <c r="AE102" s="176">
        <f>IFERROR(AE101/(AE11),"")</f>
        <v>0.37983063466770578</v>
      </c>
      <c r="AF102" s="25"/>
      <c r="AG102" s="176">
        <f>IFERROR(AG101/(AG11),"")</f>
        <v>0.34400469789562671</v>
      </c>
      <c r="AJ102" s="135"/>
      <c r="AK102" s="135"/>
      <c r="AL102" s="135"/>
      <c r="AM102" s="135"/>
      <c r="AO102" s="135"/>
      <c r="AP102" s="135"/>
      <c r="AQ102" s="135"/>
      <c r="AR102" s="135"/>
    </row>
    <row r="103" spans="2:44" ht="11.4" customHeight="1" x14ac:dyDescent="0.3">
      <c r="B103" s="174" t="s">
        <v>58</v>
      </c>
      <c r="D103" s="175"/>
      <c r="E103" s="175"/>
      <c r="F103" s="175"/>
      <c r="G103" s="175"/>
      <c r="J103" s="175">
        <v>0.12734796899008405</v>
      </c>
      <c r="K103" s="175">
        <v>0.12773338040315618</v>
      </c>
      <c r="L103" s="175">
        <v>0.13867510795552707</v>
      </c>
      <c r="M103" s="175">
        <v>0.12379252051309342</v>
      </c>
      <c r="P103" s="175"/>
      <c r="Q103" s="175"/>
      <c r="R103" s="175"/>
      <c r="S103" s="175"/>
      <c r="V103" s="175">
        <v>-1.1210430208425937E-2</v>
      </c>
      <c r="W103" s="175">
        <v>-7.3389221614693634E-3</v>
      </c>
      <c r="X103" s="175">
        <v>-1.3590662098506567E-2</v>
      </c>
      <c r="Y103" s="175">
        <v>-1.701661155417189E-2</v>
      </c>
      <c r="AB103" s="175">
        <f>IFERROR(AB101/V101-1,"")</f>
        <v>-9.1470746882809983E-2</v>
      </c>
      <c r="AC103" s="175">
        <f>IFERROR(AC101/W101-1,"")</f>
        <v>-0.11989731992703001</v>
      </c>
      <c r="AD103" s="175">
        <f>IFERROR(AD101/X101-1,"")</f>
        <v>-7.5942988202979178E-2</v>
      </c>
      <c r="AE103" s="176">
        <f>IFERROR(AE101/Y101-1,"")</f>
        <v>-1.6567518583509577E-2</v>
      </c>
      <c r="AG103" s="176">
        <f>IFERROR(AG101/AB101-1,"")</f>
        <v>-2.0163587905523417E-2</v>
      </c>
      <c r="AJ103" s="26"/>
      <c r="AK103" s="26"/>
      <c r="AL103" s="26"/>
      <c r="AM103" s="26"/>
      <c r="AO103" s="26"/>
      <c r="AP103" s="26"/>
      <c r="AQ103" s="26"/>
      <c r="AR103" s="26"/>
    </row>
    <row r="104" spans="2:44" ht="11.4" customHeight="1" x14ac:dyDescent="0.3">
      <c r="B104" s="170" t="s">
        <v>75</v>
      </c>
      <c r="D104" s="171">
        <v>820.32923713469063</v>
      </c>
      <c r="E104" s="171">
        <v>9781.2709664477097</v>
      </c>
      <c r="F104" s="171">
        <v>23783.653039671564</v>
      </c>
      <c r="G104" s="171">
        <v>27735.318968382089</v>
      </c>
      <c r="H104" s="177"/>
      <c r="I104" s="177"/>
      <c r="J104" s="171">
        <v>6097.4285708994557</v>
      </c>
      <c r="K104" s="171">
        <v>22672.614416694734</v>
      </c>
      <c r="L104" s="171">
        <v>50582.375604832981</v>
      </c>
      <c r="M104" s="171">
        <v>61180.603869782455</v>
      </c>
      <c r="N104" s="177"/>
      <c r="O104" s="177"/>
      <c r="P104" s="171">
        <v>3105.7118438194975</v>
      </c>
      <c r="Q104" s="171">
        <v>20452.676201912494</v>
      </c>
      <c r="R104" s="171">
        <v>84165.926201642651</v>
      </c>
      <c r="S104" s="171">
        <v>95845.109456616396</v>
      </c>
      <c r="V104" s="171">
        <v>10041.083270789963</v>
      </c>
      <c r="W104" s="171">
        <v>33903.705951562348</v>
      </c>
      <c r="X104" s="171">
        <v>117267.45285487984</v>
      </c>
      <c r="Y104" s="171">
        <v>132529</v>
      </c>
      <c r="AB104" s="171">
        <v>22854</v>
      </c>
      <c r="AC104" s="171">
        <v>54249</v>
      </c>
      <c r="AD104" s="171">
        <v>139557</v>
      </c>
      <c r="AE104" s="171">
        <v>162348</v>
      </c>
      <c r="AG104" s="171">
        <v>23393</v>
      </c>
      <c r="AJ104" s="26"/>
      <c r="AK104" s="26"/>
      <c r="AL104" s="26"/>
      <c r="AM104" s="26"/>
      <c r="AO104" s="26"/>
      <c r="AP104" s="26"/>
      <c r="AQ104" s="26"/>
      <c r="AR104" s="26"/>
    </row>
    <row r="105" spans="2:44" ht="11.4" customHeight="1" x14ac:dyDescent="0.3">
      <c r="B105" s="174" t="s">
        <v>74</v>
      </c>
      <c r="D105" s="175">
        <v>5.8804963235461694E-2</v>
      </c>
      <c r="E105" s="175">
        <v>0.19973615616252208</v>
      </c>
      <c r="F105" s="175">
        <v>0.24063350720931712</v>
      </c>
      <c r="G105" s="175">
        <v>0.21696397453890812</v>
      </c>
      <c r="J105" s="175">
        <v>0.17260346489637066</v>
      </c>
      <c r="K105" s="175">
        <v>0.21492505514357782</v>
      </c>
      <c r="L105" s="175">
        <v>0.27849167998290247</v>
      </c>
      <c r="M105" s="175">
        <v>0.25201107840058989</v>
      </c>
      <c r="P105" s="175">
        <v>6.0179263024566776E-2</v>
      </c>
      <c r="Q105" s="175">
        <v>0.13727079542215975</v>
      </c>
      <c r="R105" s="175">
        <v>0.28763639108670414</v>
      </c>
      <c r="S105" s="175">
        <v>0.26402585950031393</v>
      </c>
      <c r="V105" s="175">
        <v>0.108579613109224</v>
      </c>
      <c r="W105" s="175">
        <v>0.15775510408721385</v>
      </c>
      <c r="X105" s="175">
        <v>0.29265365323464548</v>
      </c>
      <c r="Y105" s="175">
        <v>0.26787389033520365</v>
      </c>
      <c r="AB105" s="175">
        <f>IFERROR(AB104/(AB12),"")</f>
        <v>0.1814500762195122</v>
      </c>
      <c r="AC105" s="175">
        <f>IFERROR(AC104/(AC12),"")</f>
        <v>0.2006160969187758</v>
      </c>
      <c r="AD105" s="175">
        <f>IFERROR(AD104/(AD12),"")</f>
        <v>0.29147364859502339</v>
      </c>
      <c r="AE105" s="176">
        <f>IFERROR(AE104/(AE12),"")</f>
        <v>0.27268146515815217</v>
      </c>
      <c r="AG105" s="176">
        <f>IFERROR(AG104/(AG12),"")</f>
        <v>0.15832289939426752</v>
      </c>
      <c r="AJ105" s="26"/>
      <c r="AK105" s="26"/>
      <c r="AL105" s="26"/>
      <c r="AM105" s="26"/>
      <c r="AO105" s="26"/>
      <c r="AP105" s="26"/>
      <c r="AQ105" s="26"/>
      <c r="AR105" s="26"/>
    </row>
    <row r="106" spans="2:44" ht="11.4" customHeight="1" x14ac:dyDescent="0.3">
      <c r="B106" s="174" t="s">
        <v>58</v>
      </c>
      <c r="D106" s="175"/>
      <c r="E106" s="175"/>
      <c r="F106" s="175"/>
      <c r="G106" s="175"/>
      <c r="J106" s="175">
        <v>6.4329041254180162</v>
      </c>
      <c r="K106" s="175">
        <v>1.3179620004872237</v>
      </c>
      <c r="L106" s="175">
        <v>1.1267706655685172</v>
      </c>
      <c r="M106" s="175">
        <v>1.205873454692465</v>
      </c>
      <c r="P106" s="175"/>
      <c r="Q106" s="175"/>
      <c r="R106" s="175"/>
      <c r="S106" s="175"/>
      <c r="V106" s="175">
        <v>0.64677341506089392</v>
      </c>
      <c r="W106" s="175">
        <v>0.49535934976240426</v>
      </c>
      <c r="X106" s="175">
        <v>1.3183460929358826</v>
      </c>
      <c r="Y106" s="175">
        <v>1.1661930680199943</v>
      </c>
      <c r="AB106" s="175">
        <f>IFERROR(AB104/V104-1,"")</f>
        <v>1.2760492452525996</v>
      </c>
      <c r="AC106" s="175">
        <f>IFERROR(AC104/W104-1,"")</f>
        <v>0.6000905646569914</v>
      </c>
      <c r="AD106" s="175">
        <f>IFERROR(AD104/X104-1,"")</f>
        <v>0.19007445461191863</v>
      </c>
      <c r="AE106" s="176">
        <f>IFERROR(AE104/Y104-1,"")</f>
        <v>0.2249998113620415</v>
      </c>
      <c r="AG106" s="176">
        <f>IFERROR(AG104/AB104-1,"")</f>
        <v>2.3584492867769313E-2</v>
      </c>
      <c r="AJ106" s="26"/>
      <c r="AK106" s="26"/>
      <c r="AL106" s="26"/>
      <c r="AM106" s="26"/>
      <c r="AO106" s="26"/>
      <c r="AP106" s="26"/>
      <c r="AQ106" s="26"/>
      <c r="AR106" s="26"/>
    </row>
    <row r="107" spans="2:44" ht="11.4" customHeight="1" x14ac:dyDescent="0.3">
      <c r="B107" s="170" t="s">
        <v>76</v>
      </c>
      <c r="D107" s="171">
        <v>4359.0525728399998</v>
      </c>
      <c r="E107" s="171">
        <v>10832.184315680002</v>
      </c>
      <c r="F107" s="171">
        <v>18049.506078520004</v>
      </c>
      <c r="G107" s="171">
        <v>24955.973746575728</v>
      </c>
      <c r="H107" s="177"/>
      <c r="I107" s="177"/>
      <c r="J107" s="171">
        <v>5638.2148628399991</v>
      </c>
      <c r="K107" s="171">
        <v>14116.12209143469</v>
      </c>
      <c r="L107" s="171">
        <v>21410.738932044656</v>
      </c>
      <c r="M107" s="171">
        <v>30022.908338021403</v>
      </c>
      <c r="N107" s="177"/>
      <c r="O107" s="177"/>
      <c r="P107" s="171">
        <v>5740.3648628399988</v>
      </c>
      <c r="Q107" s="171">
        <v>14320.42209143469</v>
      </c>
      <c r="R107" s="171">
        <v>21717.188932044657</v>
      </c>
      <c r="S107" s="171">
        <v>30397.458338021406</v>
      </c>
      <c r="V107" s="171">
        <v>6216.7717308129286</v>
      </c>
      <c r="W107" s="171">
        <v>14284.991009025402</v>
      </c>
      <c r="X107" s="171">
        <v>20003.091137527921</v>
      </c>
      <c r="Y107" s="171">
        <v>26521</v>
      </c>
      <c r="AB107" s="171">
        <v>6404</v>
      </c>
      <c r="AC107" s="171">
        <v>14842</v>
      </c>
      <c r="AD107" s="171">
        <v>21759</v>
      </c>
      <c r="AE107" s="171">
        <v>30503</v>
      </c>
      <c r="AG107" s="171">
        <v>8364</v>
      </c>
      <c r="AJ107" s="26"/>
      <c r="AK107" s="26"/>
      <c r="AL107" s="26"/>
      <c r="AM107" s="26"/>
      <c r="AO107" s="26"/>
      <c r="AP107" s="26"/>
      <c r="AQ107" s="26"/>
      <c r="AR107" s="26"/>
    </row>
    <row r="108" spans="2:44" ht="11.4" customHeight="1" x14ac:dyDescent="0.3">
      <c r="B108" s="174" t="s">
        <v>74</v>
      </c>
      <c r="D108" s="175">
        <v>0.15149228698782555</v>
      </c>
      <c r="E108" s="175">
        <v>0.17649052867522932</v>
      </c>
      <c r="F108" s="175">
        <v>0.1849716880532703</v>
      </c>
      <c r="G108" s="175">
        <v>0.1893724345964484</v>
      </c>
      <c r="J108" s="175">
        <v>0.17557247671540779</v>
      </c>
      <c r="K108" s="175">
        <v>0.18968082449422341</v>
      </c>
      <c r="L108" s="175">
        <v>0.17133984930945581</v>
      </c>
      <c r="M108" s="175">
        <v>0.17553918400249402</v>
      </c>
      <c r="P108" s="175">
        <v>0.17875339992120506</v>
      </c>
      <c r="Q108" s="175">
        <v>0.19242603965977395</v>
      </c>
      <c r="R108" s="175">
        <v>0.17379222131714478</v>
      </c>
      <c r="S108" s="175">
        <v>0.17772911845614156</v>
      </c>
      <c r="V108" s="175">
        <v>0.12664675731069022</v>
      </c>
      <c r="W108" s="175">
        <v>0.13574171144133615</v>
      </c>
      <c r="X108" s="175">
        <v>0.13085479991275659</v>
      </c>
      <c r="Y108" s="175">
        <v>0.13296600269732323</v>
      </c>
      <c r="AB108" s="175">
        <f>IFERROR(AB107/(AB13),"")</f>
        <v>0.13470478113628237</v>
      </c>
      <c r="AC108" s="175">
        <f>IFERROR(AC107/(AC13),"")</f>
        <v>0.15342947226960252</v>
      </c>
      <c r="AD108" s="175">
        <f>IFERROR(AD107/(AD13),"")</f>
        <v>0.14997518678834332</v>
      </c>
      <c r="AE108" s="176">
        <f>IFERROR(AE107/(AE13),"")</f>
        <v>0.15682292577092738</v>
      </c>
      <c r="AG108" s="176">
        <f>IFERROR(AG107/(AG13),"")</f>
        <v>0.1489024585640277</v>
      </c>
      <c r="AJ108" s="26"/>
      <c r="AK108" s="26"/>
      <c r="AL108" s="26"/>
      <c r="AM108" s="26"/>
      <c r="AO108" s="26"/>
      <c r="AP108" s="26"/>
      <c r="AQ108" s="26"/>
      <c r="AR108" s="26"/>
    </row>
    <row r="109" spans="2:44" ht="11.4" customHeight="1" x14ac:dyDescent="0.3">
      <c r="B109" s="174" t="s">
        <v>58</v>
      </c>
      <c r="D109" s="175"/>
      <c r="E109" s="175"/>
      <c r="F109" s="175"/>
      <c r="G109" s="175"/>
      <c r="J109" s="175">
        <v>0.29344961287461668</v>
      </c>
      <c r="K109" s="175">
        <v>0.303164872388763</v>
      </c>
      <c r="L109" s="175">
        <v>0.18622298244076174</v>
      </c>
      <c r="M109" s="175">
        <v>0.20303493836384257</v>
      </c>
      <c r="P109" s="175"/>
      <c r="Q109" s="175"/>
      <c r="R109" s="175"/>
      <c r="S109" s="175"/>
      <c r="V109" s="175">
        <v>0.10261348353111677</v>
      </c>
      <c r="W109" s="175">
        <v>1.1962840537712349E-2</v>
      </c>
      <c r="X109" s="175">
        <v>-6.5744942245312243E-2</v>
      </c>
      <c r="Y109" s="175">
        <v>-0.11664120939231404</v>
      </c>
      <c r="AB109" s="175">
        <f>IFERROR(AB107/V107-1,"")</f>
        <v>3.0116638875300694E-2</v>
      </c>
      <c r="AC109" s="175">
        <f>IFERROR(AC107/W107-1,"")</f>
        <v>3.8992603539104387E-2</v>
      </c>
      <c r="AD109" s="175">
        <f>IFERROR(AD107/X107-1,"")</f>
        <v>8.7781875831071332E-2</v>
      </c>
      <c r="AE109" s="176">
        <f>IFERROR(AE107/Y107-1,"")</f>
        <v>0.15014516798009114</v>
      </c>
      <c r="AG109" s="176">
        <f>IFERROR(AG107/AB107-1,"")</f>
        <v>0.30605871330418499</v>
      </c>
      <c r="AJ109" s="26"/>
      <c r="AK109" s="26"/>
      <c r="AL109" s="26"/>
      <c r="AM109" s="26"/>
      <c r="AO109" s="26"/>
      <c r="AP109" s="26"/>
      <c r="AQ109" s="26"/>
      <c r="AR109" s="26"/>
    </row>
    <row r="110" spans="2:44" ht="11.4" customHeight="1" x14ac:dyDescent="0.3">
      <c r="B110" s="170" t="s">
        <v>77</v>
      </c>
      <c r="D110" s="171">
        <v>1900</v>
      </c>
      <c r="E110" s="171">
        <v>3096.060219999998</v>
      </c>
      <c r="F110" s="171">
        <v>2747.2552300000025</v>
      </c>
      <c r="G110" s="171">
        <v>3894.6615700000093</v>
      </c>
      <c r="H110" s="177"/>
      <c r="I110" s="177"/>
      <c r="J110" s="171">
        <v>66.025495002339312</v>
      </c>
      <c r="K110" s="171">
        <v>-213.34228999999965</v>
      </c>
      <c r="L110" s="171">
        <v>-1051.7822300000062</v>
      </c>
      <c r="M110" s="171">
        <v>-2188.0686599999881</v>
      </c>
      <c r="N110" s="177"/>
      <c r="O110" s="177"/>
      <c r="P110" s="171">
        <v>1409.4892281206444</v>
      </c>
      <c r="Q110" s="171">
        <v>2211.5634278520065</v>
      </c>
      <c r="R110" s="171">
        <v>2501.6520191037275</v>
      </c>
      <c r="S110" s="171">
        <v>1757.1921091037452</v>
      </c>
      <c r="T110" s="177"/>
      <c r="V110" s="171">
        <v>-139.11299000000054</v>
      </c>
      <c r="W110" s="171">
        <v>152.07462640329931</v>
      </c>
      <c r="X110" s="171">
        <v>1074.9701807198501</v>
      </c>
      <c r="Y110" s="171">
        <v>2390</v>
      </c>
      <c r="AB110" s="171">
        <v>636</v>
      </c>
      <c r="AC110" s="171">
        <v>1096</v>
      </c>
      <c r="AD110" s="171">
        <v>1606</v>
      </c>
      <c r="AE110" s="171">
        <v>2415</v>
      </c>
      <c r="AG110" s="171">
        <v>767</v>
      </c>
      <c r="AJ110" s="26"/>
      <c r="AK110" s="26"/>
      <c r="AL110" s="26"/>
      <c r="AM110" s="26"/>
      <c r="AO110" s="26"/>
      <c r="AP110" s="26"/>
      <c r="AQ110" s="26"/>
      <c r="AR110" s="26"/>
    </row>
    <row r="111" spans="2:44" ht="11.4" customHeight="1" x14ac:dyDescent="0.3">
      <c r="B111" s="174" t="s">
        <v>74</v>
      </c>
      <c r="D111" s="175">
        <v>9.2719109896544999E-2</v>
      </c>
      <c r="E111" s="175">
        <v>7.7743422647106222E-2</v>
      </c>
      <c r="F111" s="175">
        <v>4.9038378304814612E-2</v>
      </c>
      <c r="G111" s="175">
        <v>5.1558710074071146E-2</v>
      </c>
      <c r="J111" s="175">
        <v>4.0592751068145166E-3</v>
      </c>
      <c r="K111" s="175">
        <v>-7.3568885511357358E-3</v>
      </c>
      <c r="L111" s="175">
        <v>-2.6339601064080117E-2</v>
      </c>
      <c r="M111" s="175">
        <v>-4.4454416811252992E-2</v>
      </c>
      <c r="P111" s="175">
        <v>0.10520240120935517</v>
      </c>
      <c r="Q111" s="175">
        <v>9.4519064350122514E-2</v>
      </c>
      <c r="R111" s="175">
        <v>7.8997016550797036E-2</v>
      </c>
      <c r="S111" s="175">
        <v>4.5060601380587664E-2</v>
      </c>
      <c r="V111" s="175">
        <v>-1.536944253894478E-2</v>
      </c>
      <c r="W111" s="175">
        <v>8.3898006825341431E-3</v>
      </c>
      <c r="X111" s="175">
        <v>3.8520030219198177E-2</v>
      </c>
      <c r="Y111" s="175">
        <v>6.0939850582625771E-2</v>
      </c>
      <c r="AB111" s="175">
        <f>IFERROR(AB110/(AB14),"")</f>
        <v>5.5208333333333331E-2</v>
      </c>
      <c r="AC111" s="175">
        <f>IFERROR(AC110/(AC14),"")</f>
        <v>5.036301810495359E-2</v>
      </c>
      <c r="AD111" s="175">
        <f>IFERROR(AD110/(AD14),"")</f>
        <v>5.0106077623861225E-2</v>
      </c>
      <c r="AE111" s="176">
        <f>IFERROR(AE110/(AE14),"")</f>
        <v>5.4520826278360988E-2</v>
      </c>
      <c r="AG111" s="176">
        <f>IFERROR(AG110/(AG14),"")</f>
        <v>6.3252515256473699E-2</v>
      </c>
      <c r="AJ111" s="26"/>
      <c r="AK111" s="26"/>
      <c r="AL111" s="26"/>
      <c r="AM111" s="26"/>
      <c r="AO111" s="26"/>
      <c r="AP111" s="26"/>
      <c r="AQ111" s="26"/>
      <c r="AR111" s="26"/>
    </row>
    <row r="112" spans="2:44" ht="11.4" customHeight="1" x14ac:dyDescent="0.3">
      <c r="B112" s="178" t="s">
        <v>58</v>
      </c>
      <c r="C112" s="78"/>
      <c r="D112" s="179"/>
      <c r="E112" s="179"/>
      <c r="F112" s="179"/>
      <c r="G112" s="179"/>
      <c r="H112" s="78"/>
      <c r="I112" s="78"/>
      <c r="J112" s="179">
        <v>-0.96524973947245296</v>
      </c>
      <c r="K112" s="179">
        <v>-1.0689076680814689</v>
      </c>
      <c r="L112" s="179">
        <v>-1.3828483857322587</v>
      </c>
      <c r="M112" s="179">
        <v>-1.5618122706358752</v>
      </c>
      <c r="N112" s="78"/>
      <c r="O112" s="78"/>
      <c r="P112" s="179"/>
      <c r="Q112" s="179"/>
      <c r="R112" s="179"/>
      <c r="S112" s="179"/>
      <c r="V112" s="179">
        <v>-3.1069586830825231</v>
      </c>
      <c r="W112" s="179">
        <v>-1.7128198839681508</v>
      </c>
      <c r="X112" s="179">
        <v>-2.0220463419693293</v>
      </c>
      <c r="Y112" s="179">
        <v>-2.0933211344922231</v>
      </c>
      <c r="AB112" s="175">
        <f>IFERROR(AB110/V110-1,"")</f>
        <v>-5.5718232351989379</v>
      </c>
      <c r="AC112" s="175">
        <f>IFERROR(AC110/W110-1,"")</f>
        <v>6.2069879500701637</v>
      </c>
      <c r="AD112" s="175">
        <f>IFERROR(AD110/X110-1,"")</f>
        <v>0.4939949300961517</v>
      </c>
      <c r="AE112" s="180">
        <f>IFERROR(AE110/Y110-1,"")</f>
        <v>1.0460251046025215E-2</v>
      </c>
      <c r="AG112" s="176">
        <f>IFERROR(AG110/AB110-1,"")</f>
        <v>0.20597484276729561</v>
      </c>
      <c r="AJ112" s="26"/>
      <c r="AK112" s="26"/>
      <c r="AL112" s="26"/>
      <c r="AM112" s="26"/>
      <c r="AO112" s="26"/>
      <c r="AP112" s="26"/>
      <c r="AQ112" s="26"/>
      <c r="AR112" s="26"/>
    </row>
    <row r="113" spans="36:44" ht="11.4" customHeight="1" x14ac:dyDescent="0.3">
      <c r="AJ113" s="26"/>
      <c r="AK113" s="26"/>
      <c r="AL113" s="26"/>
      <c r="AM113" s="26"/>
      <c r="AO113" s="26"/>
      <c r="AP113" s="26"/>
      <c r="AQ113" s="26"/>
      <c r="AR113" s="26"/>
    </row>
    <row r="114" spans="36:44" ht="0" hidden="1" customHeight="1" x14ac:dyDescent="0.3"/>
    <row r="115" spans="36:44" ht="0" hidden="1" customHeight="1" x14ac:dyDescent="0.3"/>
    <row r="116" spans="36:44" ht="0" hidden="1" customHeight="1" x14ac:dyDescent="0.3"/>
    <row r="117" spans="36:44" ht="0" hidden="1" customHeight="1" x14ac:dyDescent="0.3"/>
    <row r="118" spans="36:44" ht="0" hidden="1" customHeight="1" x14ac:dyDescent="0.3"/>
    <row r="119" spans="36:44" ht="0" hidden="1" customHeight="1" x14ac:dyDescent="0.3"/>
    <row r="120" spans="36:44" ht="0" hidden="1" customHeight="1" x14ac:dyDescent="0.3"/>
    <row r="121" spans="36:44" ht="0" hidden="1" customHeight="1" x14ac:dyDescent="0.3"/>
    <row r="122" spans="36:44" ht="0" hidden="1" customHeight="1" x14ac:dyDescent="0.3"/>
    <row r="123" spans="36:44" ht="0" hidden="1" customHeight="1" x14ac:dyDescent="0.3"/>
    <row r="124" spans="36:44" ht="0" hidden="1" customHeight="1" x14ac:dyDescent="0.3"/>
    <row r="125" spans="36:44" ht="0" hidden="1" customHeight="1" x14ac:dyDescent="0.3"/>
    <row r="126" spans="36:44" ht="0" hidden="1" customHeight="1" x14ac:dyDescent="0.3"/>
    <row r="127" spans="36:44" ht="0" hidden="1" customHeight="1" x14ac:dyDescent="0.3"/>
    <row r="128" spans="36:44" ht="0" hidden="1" customHeight="1" x14ac:dyDescent="0.3"/>
    <row r="129" ht="0" hidden="1" customHeight="1" x14ac:dyDescent="0.3"/>
    <row r="130" ht="0" hidden="1" customHeight="1" x14ac:dyDescent="0.3"/>
    <row r="131" ht="0" hidden="1" customHeight="1" x14ac:dyDescent="0.3"/>
    <row r="132" ht="0" hidden="1" customHeight="1" x14ac:dyDescent="0.3"/>
    <row r="133" ht="0" hidden="1" customHeight="1" x14ac:dyDescent="0.3"/>
    <row r="134" ht="0" hidden="1" customHeight="1" x14ac:dyDescent="0.3"/>
    <row r="135" ht="0" hidden="1" customHeight="1" x14ac:dyDescent="0.3"/>
    <row r="136" ht="0" hidden="1" customHeight="1" x14ac:dyDescent="0.3"/>
    <row r="137" ht="0" hidden="1" customHeight="1" x14ac:dyDescent="0.3"/>
    <row r="138" ht="0" hidden="1" customHeight="1" x14ac:dyDescent="0.3"/>
    <row r="139" ht="0" hidden="1" customHeight="1" x14ac:dyDescent="0.3"/>
    <row r="140" ht="0" hidden="1" customHeight="1" x14ac:dyDescent="0.3"/>
    <row r="141" ht="0" hidden="1" customHeight="1" x14ac:dyDescent="0.3"/>
    <row r="142" ht="0" hidden="1" customHeight="1" x14ac:dyDescent="0.3"/>
    <row r="143" ht="0" hidden="1" customHeight="1" x14ac:dyDescent="0.3"/>
    <row r="144" ht="0" hidden="1" customHeight="1" x14ac:dyDescent="0.3"/>
    <row r="145" ht="0" hidden="1" customHeight="1" x14ac:dyDescent="0.3"/>
    <row r="146" ht="0" hidden="1" customHeight="1" x14ac:dyDescent="0.3"/>
    <row r="147" ht="0" hidden="1" customHeight="1" x14ac:dyDescent="0.3"/>
    <row r="148" ht="0" hidden="1" customHeight="1" x14ac:dyDescent="0.3"/>
    <row r="149" ht="0" hidden="1" customHeight="1" x14ac:dyDescent="0.3"/>
    <row r="150" ht="0" hidden="1" customHeight="1" x14ac:dyDescent="0.3"/>
    <row r="151" ht="0" hidden="1" customHeight="1" x14ac:dyDescent="0.3"/>
    <row r="152" ht="0" hidden="1" customHeight="1" x14ac:dyDescent="0.3"/>
    <row r="153" ht="0" hidden="1" customHeight="1" x14ac:dyDescent="0.3"/>
    <row r="154" ht="0" hidden="1" customHeight="1" x14ac:dyDescent="0.3"/>
    <row r="155" ht="0" hidden="1" customHeight="1" x14ac:dyDescent="0.3"/>
    <row r="156" ht="0" hidden="1" customHeight="1" x14ac:dyDescent="0.3"/>
    <row r="157" ht="0" hidden="1" customHeight="1" x14ac:dyDescent="0.3"/>
  </sheetData>
  <mergeCells count="11">
    <mergeCell ref="P5:S5"/>
    <mergeCell ref="D6:G6"/>
    <mergeCell ref="J6:M6"/>
    <mergeCell ref="P6:S6"/>
    <mergeCell ref="V6:Y6"/>
    <mergeCell ref="AB6:AE6"/>
    <mergeCell ref="D66:G66"/>
    <mergeCell ref="J66:M66"/>
    <mergeCell ref="P66:S66"/>
    <mergeCell ref="V66:Y66"/>
    <mergeCell ref="AB66:AE66"/>
  </mergeCells>
  <pageMargins left="0.70866141732283472" right="0.70866141732283472" top="0.74803149606299213" bottom="0.74803149606299213" header="0.31496062992125984" footer="0.31496062992125984"/>
  <pageSetup paperSize="8" scale="45" orientation="landscape" r:id="rId1"/>
  <rowBreaks count="2" manualBreakCount="2">
    <brk id="64" max="63" man="1"/>
    <brk id="112" max="6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F81D1-78B0-42EB-9246-8CC9F4C9382D}">
  <sheetPr>
    <tabColor theme="4" tint="-0.499984740745262"/>
    <pageSetUpPr fitToPage="1"/>
  </sheetPr>
  <dimension ref="A1:EL146"/>
  <sheetViews>
    <sheetView showGridLines="0" showZeros="0" zoomScale="70" zoomScaleNormal="70" zoomScaleSheetLayoutView="70" workbookViewId="0">
      <pane xSplit="2" ySplit="8" topLeftCell="C10" activePane="bottomRight" state="frozen"/>
      <selection activeCell="AA121" sqref="AA121:AB136"/>
      <selection pane="topRight" activeCell="AA121" sqref="AA121:AB136"/>
      <selection pane="bottomLeft" activeCell="AA121" sqref="AA121:AB136"/>
      <selection pane="bottomRight" activeCell="E99" sqref="E99"/>
    </sheetView>
  </sheetViews>
  <sheetFormatPr defaultColWidth="0" defaultRowHeight="0" customHeight="1" zeroHeight="1" outlineLevelRow="1" x14ac:dyDescent="0.3"/>
  <cols>
    <col min="1" max="1" width="2.5546875" style="22" customWidth="1"/>
    <col min="2" max="2" width="56.109375" style="22" customWidth="1"/>
    <col min="3" max="3" width="0.88671875" style="22" customWidth="1"/>
    <col min="4" max="8" width="8" style="22" bestFit="1" customWidth="1"/>
    <col min="9" max="9" width="0.88671875" style="22" customWidth="1"/>
    <col min="10" max="13" width="8" style="22" bestFit="1" customWidth="1"/>
    <col min="14" max="14" width="9.33203125" style="22" customWidth="1"/>
    <col min="15" max="15" width="0.88671875" style="22" customWidth="1"/>
    <col min="16" max="16" width="8" style="22" bestFit="1" customWidth="1"/>
    <col min="17" max="17" width="8.33203125" style="22" bestFit="1" customWidth="1"/>
    <col min="18" max="18" width="7.5546875" style="22" customWidth="1"/>
    <col min="19" max="19" width="8.33203125" style="22" bestFit="1" customWidth="1"/>
    <col min="20" max="20" width="9.109375" style="22" customWidth="1"/>
    <col min="21" max="21" width="1.88671875" style="22" customWidth="1"/>
    <col min="22" max="22" width="8.33203125" style="22" bestFit="1" customWidth="1"/>
    <col min="23" max="23" width="7.6640625" style="22" customWidth="1"/>
    <col min="24" max="24" width="7.88671875" style="22" customWidth="1"/>
    <col min="25" max="25" width="9.5546875" style="22" customWidth="1"/>
    <col min="26" max="26" width="9.88671875" style="22" customWidth="1"/>
    <col min="27" max="27" width="3.5546875" style="22" customWidth="1"/>
    <col min="28" max="28" width="8.33203125" style="22" bestFit="1" customWidth="1"/>
    <col min="29" max="31" width="8" style="25" bestFit="1" customWidth="1"/>
    <col min="32" max="32" width="9.44140625" style="25" bestFit="1" customWidth="1"/>
    <col min="33" max="33" width="3.6640625" style="25" customWidth="1"/>
    <col min="34" max="34" width="9.21875" style="25" customWidth="1"/>
    <col min="35" max="35" width="3.109375" style="22" customWidth="1"/>
    <col min="36" max="36" width="8.88671875" style="22" hidden="1" customWidth="1"/>
    <col min="37" max="63" width="0" style="22" hidden="1" customWidth="1"/>
    <col min="64" max="64" width="8.5546875" style="22" hidden="1" customWidth="1"/>
    <col min="65" max="87" width="0" style="22" hidden="1" customWidth="1"/>
    <col min="88" max="88" width="8.5546875" style="22" hidden="1" customWidth="1"/>
    <col min="89" max="90" width="0" style="22" hidden="1" customWidth="1"/>
    <col min="91" max="91" width="8.88671875" style="22" hidden="1" customWidth="1"/>
    <col min="92" max="101" width="0" style="22" hidden="1" customWidth="1"/>
    <col min="102" max="102" width="8.88671875" style="22" hidden="1" customWidth="1"/>
    <col min="103" max="124" width="0" style="22" hidden="1" customWidth="1"/>
    <col min="125" max="142" width="0" style="22" hidden="1"/>
    <col min="143" max="16384" width="8.88671875" style="22" hidden="1"/>
  </cols>
  <sheetData>
    <row r="1" spans="1:45" ht="14.4" x14ac:dyDescent="0.3">
      <c r="B1" s="23"/>
      <c r="D1" s="24"/>
      <c r="E1" s="24"/>
      <c r="F1" s="24"/>
      <c r="G1" s="24"/>
      <c r="H1" s="24"/>
      <c r="J1" s="24"/>
      <c r="K1" s="24"/>
      <c r="L1" s="24"/>
      <c r="M1" s="24"/>
      <c r="N1" s="24"/>
      <c r="P1" s="24"/>
      <c r="Q1" s="24"/>
      <c r="R1" s="24"/>
      <c r="S1" s="24"/>
      <c r="T1" s="24"/>
    </row>
    <row r="2" spans="1:45" ht="14.4" x14ac:dyDescent="0.3"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spans="1:45" ht="14.4" x14ac:dyDescent="0.3">
      <c r="D3" s="27"/>
      <c r="E3" s="27"/>
      <c r="F3" s="27"/>
      <c r="G3" s="27"/>
      <c r="H3" s="27"/>
      <c r="J3" s="27"/>
      <c r="K3" s="27"/>
      <c r="L3" s="27"/>
      <c r="M3" s="27"/>
      <c r="N3" s="27"/>
      <c r="P3" s="27"/>
      <c r="Q3" s="27"/>
      <c r="R3" s="27"/>
      <c r="S3" s="27"/>
      <c r="T3" s="27"/>
    </row>
    <row r="4" spans="1:45" ht="12" customHeight="1" x14ac:dyDescent="0.3">
      <c r="B4" s="23" t="s">
        <v>0</v>
      </c>
      <c r="D4" s="28"/>
      <c r="E4" s="28"/>
      <c r="F4" s="28"/>
      <c r="G4" s="28"/>
      <c r="H4" s="28"/>
      <c r="J4" s="28"/>
      <c r="K4" s="28"/>
      <c r="L4" s="28"/>
      <c r="M4" s="28"/>
      <c r="N4" s="28"/>
      <c r="P4" s="402" t="s">
        <v>240</v>
      </c>
      <c r="Q4" s="402"/>
      <c r="R4" s="402"/>
      <c r="S4" s="402"/>
      <c r="T4" s="402"/>
      <c r="V4" s="26"/>
      <c r="AB4" s="26"/>
    </row>
    <row r="5" spans="1:45" ht="14.4" hidden="1" x14ac:dyDescent="0.3">
      <c r="B5" s="29" t="s">
        <v>78</v>
      </c>
      <c r="V5" s="26"/>
      <c r="W5" s="26"/>
      <c r="X5" s="26"/>
      <c r="Y5" s="26"/>
      <c r="Z5" s="26"/>
      <c r="AB5" s="26"/>
    </row>
    <row r="6" spans="1:45" ht="12" customHeight="1" x14ac:dyDescent="0.3">
      <c r="B6" s="2"/>
      <c r="D6" s="401" t="s">
        <v>1</v>
      </c>
      <c r="E6" s="401"/>
      <c r="F6" s="401"/>
      <c r="G6" s="401"/>
      <c r="H6" s="401"/>
      <c r="J6" s="401" t="s">
        <v>1</v>
      </c>
      <c r="K6" s="401"/>
      <c r="L6" s="401"/>
      <c r="M6" s="401"/>
      <c r="N6" s="401"/>
      <c r="P6" s="401" t="s">
        <v>2</v>
      </c>
      <c r="Q6" s="401"/>
      <c r="R6" s="401"/>
      <c r="S6" s="401"/>
      <c r="T6" s="401"/>
      <c r="V6" s="401" t="s">
        <v>1</v>
      </c>
      <c r="W6" s="401"/>
      <c r="X6" s="401"/>
      <c r="Y6" s="401"/>
      <c r="Z6" s="401"/>
      <c r="AB6" s="401" t="s">
        <v>1</v>
      </c>
      <c r="AC6" s="401"/>
      <c r="AD6" s="401"/>
      <c r="AE6" s="401"/>
      <c r="AF6" s="401"/>
      <c r="AH6" s="21" t="s">
        <v>1</v>
      </c>
    </row>
    <row r="7" spans="1:45" ht="19.2" customHeight="1" x14ac:dyDescent="0.3">
      <c r="B7" s="3" t="s">
        <v>3</v>
      </c>
      <c r="D7" s="4" t="s">
        <v>4</v>
      </c>
      <c r="E7" s="4" t="s">
        <v>79</v>
      </c>
      <c r="F7" s="4" t="s">
        <v>6</v>
      </c>
      <c r="G7" s="5" t="s">
        <v>80</v>
      </c>
      <c r="H7" s="6">
        <v>2021</v>
      </c>
      <c r="J7" s="4" t="s">
        <v>7</v>
      </c>
      <c r="K7" s="4" t="s">
        <v>81</v>
      </c>
      <c r="L7" s="7" t="s">
        <v>9</v>
      </c>
      <c r="M7" s="5" t="s">
        <v>82</v>
      </c>
      <c r="N7" s="6">
        <v>2022</v>
      </c>
      <c r="P7" s="4" t="s">
        <v>7</v>
      </c>
      <c r="Q7" s="4" t="s">
        <v>81</v>
      </c>
      <c r="R7" s="4" t="s">
        <v>9</v>
      </c>
      <c r="S7" s="5" t="s">
        <v>82</v>
      </c>
      <c r="T7" s="6">
        <v>2022</v>
      </c>
      <c r="V7" s="4" t="s">
        <v>10</v>
      </c>
      <c r="W7" s="4" t="s">
        <v>83</v>
      </c>
      <c r="X7" s="4" t="s">
        <v>12</v>
      </c>
      <c r="Y7" s="4" t="s">
        <v>84</v>
      </c>
      <c r="Z7" s="6">
        <v>2023</v>
      </c>
      <c r="AB7" s="4" t="s">
        <v>13</v>
      </c>
      <c r="AC7" s="4" t="s">
        <v>85</v>
      </c>
      <c r="AD7" s="4" t="s">
        <v>238</v>
      </c>
      <c r="AE7" s="181" t="s">
        <v>84</v>
      </c>
      <c r="AF7" s="182">
        <v>2024</v>
      </c>
      <c r="AH7" s="7" t="s">
        <v>242</v>
      </c>
    </row>
    <row r="8" spans="1:45" ht="14.4" hidden="1" x14ac:dyDescent="0.3">
      <c r="B8" s="8"/>
      <c r="D8" s="8"/>
      <c r="E8" s="4" t="s">
        <v>15</v>
      </c>
      <c r="F8" s="8"/>
      <c r="G8" s="9"/>
      <c r="H8" s="10" t="s">
        <v>16</v>
      </c>
      <c r="J8" s="8"/>
      <c r="K8" s="4" t="s">
        <v>15</v>
      </c>
      <c r="L8" s="4"/>
      <c r="M8" s="9"/>
      <c r="N8" s="10" t="s">
        <v>16</v>
      </c>
      <c r="P8" s="8"/>
      <c r="Q8" s="4"/>
      <c r="R8" s="8"/>
      <c r="S8" s="9"/>
      <c r="T8" s="10"/>
      <c r="V8" s="8"/>
      <c r="W8" s="4"/>
      <c r="X8" s="4"/>
      <c r="Y8" s="4"/>
      <c r="Z8" s="10" t="s">
        <v>16</v>
      </c>
      <c r="AB8" s="8"/>
      <c r="AC8" s="4" t="s">
        <v>15</v>
      </c>
      <c r="AD8" s="4"/>
      <c r="AE8" s="181"/>
      <c r="AF8" s="183" t="s">
        <v>16</v>
      </c>
      <c r="AH8" s="4"/>
    </row>
    <row r="9" spans="1:45" ht="14.4" hidden="1" x14ac:dyDescent="0.3">
      <c r="D9" s="27"/>
      <c r="E9" s="27"/>
      <c r="F9" s="27"/>
      <c r="G9" s="27"/>
      <c r="H9" s="27"/>
      <c r="J9" s="27"/>
      <c r="K9" s="27"/>
      <c r="L9" s="27"/>
      <c r="M9" s="27"/>
      <c r="N9" s="27"/>
      <c r="P9" s="27"/>
      <c r="Q9" s="27"/>
      <c r="R9" s="27"/>
      <c r="S9" s="27"/>
      <c r="T9" s="27"/>
      <c r="V9" s="184">
        <f>V10-J10</f>
        <v>97302</v>
      </c>
      <c r="W9" s="184"/>
      <c r="X9" s="185">
        <f>SUM(V10:X10)/SUM(J10:L10)-1</f>
        <v>0.43247405307546494</v>
      </c>
      <c r="Y9" s="185">
        <f>SUM(V10:Y10)/SUM(J10:M10)-1</f>
        <v>0.33318687675927583</v>
      </c>
      <c r="Z9" s="25"/>
      <c r="AA9" s="25"/>
      <c r="AB9" s="25"/>
    </row>
    <row r="10" spans="1:45" s="40" customFormat="1" ht="11.4" customHeight="1" x14ac:dyDescent="0.3">
      <c r="A10" s="33"/>
      <c r="B10" s="34" t="s">
        <v>17</v>
      </c>
      <c r="C10" s="35"/>
      <c r="D10" s="36">
        <v>178930</v>
      </c>
      <c r="E10" s="37">
        <v>218183</v>
      </c>
      <c r="F10" s="37">
        <v>225104.45230999996</v>
      </c>
      <c r="G10" s="37">
        <v>250021.54769000004</v>
      </c>
      <c r="H10" s="187">
        <v>872239</v>
      </c>
      <c r="I10" s="35"/>
      <c r="J10" s="36">
        <v>213153</v>
      </c>
      <c r="K10" s="37">
        <v>266611</v>
      </c>
      <c r="L10" s="37">
        <v>270903</v>
      </c>
      <c r="M10" s="37">
        <v>327053.6294533856</v>
      </c>
      <c r="N10" s="187">
        <v>1077720.6294533857</v>
      </c>
      <c r="O10" s="35"/>
      <c r="P10" s="36">
        <v>252098.25073200546</v>
      </c>
      <c r="Q10" s="37">
        <v>318193.51405028265</v>
      </c>
      <c r="R10" s="37">
        <v>365517.98692703858</v>
      </c>
      <c r="S10" s="37">
        <v>335788.77545657917</v>
      </c>
      <c r="T10" s="187">
        <v>1271598.5271659058</v>
      </c>
      <c r="U10" s="22"/>
      <c r="V10" s="36">
        <v>310455</v>
      </c>
      <c r="W10" s="128">
        <v>359561</v>
      </c>
      <c r="X10" s="128">
        <v>405295</v>
      </c>
      <c r="Y10" s="128">
        <v>361492</v>
      </c>
      <c r="Z10" s="187">
        <v>1436803</v>
      </c>
      <c r="AA10" s="22"/>
      <c r="AB10" s="36">
        <v>349782</v>
      </c>
      <c r="AC10" s="128">
        <v>380842</v>
      </c>
      <c r="AD10" s="128">
        <v>437482</v>
      </c>
      <c r="AE10" s="37">
        <f>SUM(AE11:AE16)</f>
        <v>400202</v>
      </c>
      <c r="AF10" s="187">
        <f t="shared" ref="AF10:AF16" si="0">SUM(AB10:AE10)</f>
        <v>1568308</v>
      </c>
      <c r="AG10" s="25"/>
      <c r="AH10" s="37">
        <f>SUM(AH11:AH16)</f>
        <v>371953</v>
      </c>
      <c r="AJ10" s="41"/>
      <c r="AK10" s="41"/>
      <c r="AL10" s="41"/>
      <c r="AM10" s="41"/>
      <c r="AN10" s="41"/>
      <c r="AP10" s="41"/>
      <c r="AQ10" s="41"/>
      <c r="AR10" s="41"/>
      <c r="AS10" s="41"/>
    </row>
    <row r="11" spans="1:45" ht="11.4" customHeight="1" x14ac:dyDescent="0.3">
      <c r="A11" s="42"/>
      <c r="B11" s="43" t="s">
        <v>18</v>
      </c>
      <c r="D11" s="47">
        <v>114098.12695999999</v>
      </c>
      <c r="E11" s="48">
        <v>127006.13350999999</v>
      </c>
      <c r="F11" s="48">
        <v>117993.55648999999</v>
      </c>
      <c r="G11" s="48">
        <v>162260.85331000006</v>
      </c>
      <c r="H11" s="188">
        <v>521358.67027</v>
      </c>
      <c r="J11" s="47">
        <v>126485.51476000001</v>
      </c>
      <c r="K11" s="48">
        <v>136480.74450000003</v>
      </c>
      <c r="L11" s="48">
        <v>128847.62705</v>
      </c>
      <c r="M11" s="48">
        <v>203240.04302000004</v>
      </c>
      <c r="N11" s="188">
        <v>595053.92933000007</v>
      </c>
      <c r="P11" s="47">
        <v>152016.49413000001</v>
      </c>
      <c r="Q11" s="48">
        <v>163573.91203736165</v>
      </c>
      <c r="R11" s="48">
        <v>158647.59100263834</v>
      </c>
      <c r="S11" s="48">
        <v>204673.45551999996</v>
      </c>
      <c r="T11" s="188">
        <v>678911.45268999995</v>
      </c>
      <c r="V11" s="47">
        <v>158333.77090000003</v>
      </c>
      <c r="W11" s="48">
        <v>168519.06924999997</v>
      </c>
      <c r="X11" s="48">
        <v>156253.60449000003</v>
      </c>
      <c r="Y11" s="48">
        <v>203707.99999999997</v>
      </c>
      <c r="Z11" s="188">
        <v>686814</v>
      </c>
      <c r="AB11" s="47">
        <v>161332</v>
      </c>
      <c r="AC11" s="48">
        <v>174085</v>
      </c>
      <c r="AD11" s="48">
        <v>167426</v>
      </c>
      <c r="AE11" s="48">
        <v>215722</v>
      </c>
      <c r="AF11" s="188">
        <f t="shared" si="0"/>
        <v>718565</v>
      </c>
      <c r="AH11" s="45">
        <v>154963</v>
      </c>
      <c r="AJ11" s="26"/>
      <c r="AK11" s="26"/>
      <c r="AL11" s="26"/>
      <c r="AM11" s="26"/>
      <c r="AN11" s="26"/>
      <c r="AP11" s="26"/>
      <c r="AQ11" s="26"/>
      <c r="AR11" s="26"/>
      <c r="AS11" s="26"/>
    </row>
    <row r="12" spans="1:45" ht="11.4" customHeight="1" x14ac:dyDescent="0.3">
      <c r="A12" s="42"/>
      <c r="B12" s="43" t="s">
        <v>19</v>
      </c>
      <c r="D12" s="47">
        <v>13950</v>
      </c>
      <c r="E12" s="48">
        <v>35020.958259999999</v>
      </c>
      <c r="F12" s="48">
        <v>49866.702860000005</v>
      </c>
      <c r="G12" s="48">
        <v>28996.091130000001</v>
      </c>
      <c r="H12" s="188">
        <v>127833.75225000001</v>
      </c>
      <c r="J12" s="47">
        <v>35326.223460000001</v>
      </c>
      <c r="K12" s="48">
        <v>70164.569140000007</v>
      </c>
      <c r="L12" s="48">
        <v>76138.962399999989</v>
      </c>
      <c r="M12" s="48">
        <v>61139.746476167064</v>
      </c>
      <c r="N12" s="188">
        <v>242769.50147616706</v>
      </c>
      <c r="P12" s="47">
        <v>51607.674932005451</v>
      </c>
      <c r="Q12" s="48">
        <v>97387.427332921026</v>
      </c>
      <c r="R12" s="48">
        <v>143617.1290444003</v>
      </c>
      <c r="S12" s="48">
        <v>70401.867529360752</v>
      </c>
      <c r="T12" s="188">
        <v>363014.09883868753</v>
      </c>
      <c r="V12" s="47">
        <v>92476.69045098999</v>
      </c>
      <c r="W12" s="48">
        <v>122436.83737261</v>
      </c>
      <c r="X12" s="48">
        <v>185790.34707679803</v>
      </c>
      <c r="Y12" s="48">
        <v>94040</v>
      </c>
      <c r="Z12" s="188">
        <v>494744</v>
      </c>
      <c r="AB12" s="47">
        <v>125952</v>
      </c>
      <c r="AC12" s="48">
        <v>144460</v>
      </c>
      <c r="AD12" s="48">
        <v>208386</v>
      </c>
      <c r="AE12" s="48">
        <v>116578</v>
      </c>
      <c r="AF12" s="188">
        <f t="shared" si="0"/>
        <v>595376</v>
      </c>
      <c r="AH12" s="45">
        <v>147755</v>
      </c>
      <c r="AJ12" s="26"/>
      <c r="AK12" s="26"/>
      <c r="AL12" s="26"/>
      <c r="AM12" s="26"/>
      <c r="AN12" s="26"/>
      <c r="AP12" s="26"/>
      <c r="AQ12" s="26"/>
      <c r="AR12" s="26"/>
      <c r="AS12" s="26"/>
    </row>
    <row r="13" spans="1:45" ht="11.4" customHeight="1" x14ac:dyDescent="0.3">
      <c r="A13" s="42"/>
      <c r="B13" s="43" t="s">
        <v>20</v>
      </c>
      <c r="D13" s="47">
        <v>28774.08916</v>
      </c>
      <c r="E13" s="48">
        <v>32601.353460000002</v>
      </c>
      <c r="F13" s="48">
        <v>36204.388479999994</v>
      </c>
      <c r="G13" s="48">
        <v>34202.673569999999</v>
      </c>
      <c r="H13" s="188">
        <v>131782.50466999999</v>
      </c>
      <c r="J13" s="47">
        <v>32113.318489999998</v>
      </c>
      <c r="K13" s="48">
        <v>42307.077610000015</v>
      </c>
      <c r="L13" s="48">
        <v>50540.253849999986</v>
      </c>
      <c r="M13" s="48">
        <v>46071.866286345532</v>
      </c>
      <c r="N13" s="188">
        <v>171032.51623634552</v>
      </c>
      <c r="P13" s="47">
        <v>32113.318489999998</v>
      </c>
      <c r="Q13" s="48">
        <v>42307.077610000015</v>
      </c>
      <c r="R13" s="48">
        <v>50540.253849999986</v>
      </c>
      <c r="S13" s="48">
        <v>46071.866286345532</v>
      </c>
      <c r="T13" s="188">
        <v>171032.51623634552</v>
      </c>
      <c r="V13" s="47">
        <v>49087.492351359018</v>
      </c>
      <c r="W13" s="48">
        <v>56149.069478782505</v>
      </c>
      <c r="X13" s="48">
        <v>47628.225329858484</v>
      </c>
      <c r="Y13" s="48">
        <v>46592</v>
      </c>
      <c r="Z13" s="188">
        <v>199457</v>
      </c>
      <c r="AB13" s="47">
        <v>47541</v>
      </c>
      <c r="AC13" s="48">
        <v>49194</v>
      </c>
      <c r="AD13" s="48">
        <v>48349</v>
      </c>
      <c r="AE13" s="48">
        <v>49422</v>
      </c>
      <c r="AF13" s="188">
        <f t="shared" si="0"/>
        <v>194506</v>
      </c>
      <c r="AH13" s="45">
        <v>56171</v>
      </c>
      <c r="AJ13" s="26"/>
      <c r="AK13" s="26"/>
      <c r="AL13" s="26"/>
      <c r="AM13" s="26"/>
      <c r="AN13" s="26"/>
      <c r="AP13" s="26"/>
      <c r="AQ13" s="26"/>
      <c r="AR13" s="26"/>
      <c r="AS13" s="26"/>
    </row>
    <row r="14" spans="1:45" ht="11.4" customHeight="1" x14ac:dyDescent="0.3">
      <c r="A14" s="42"/>
      <c r="B14" s="43" t="s">
        <v>21</v>
      </c>
      <c r="D14" s="47">
        <v>20492</v>
      </c>
      <c r="E14" s="48">
        <v>19332.079190000004</v>
      </c>
      <c r="F14" s="48">
        <v>16198.475489999997</v>
      </c>
      <c r="G14" s="48">
        <v>19515.82796000001</v>
      </c>
      <c r="H14" s="188">
        <v>75538.382640000011</v>
      </c>
      <c r="J14" s="47">
        <v>16265.34129</v>
      </c>
      <c r="K14" s="48">
        <v>12733.642250000001</v>
      </c>
      <c r="L14" s="48">
        <v>10932.609479999999</v>
      </c>
      <c r="M14" s="48">
        <v>9288.9078200000004</v>
      </c>
      <c r="N14" s="188">
        <v>49220.500840000001</v>
      </c>
      <c r="P14" s="47">
        <v>13397.88077</v>
      </c>
      <c r="Q14" s="48">
        <v>10000.186519999999</v>
      </c>
      <c r="R14" s="48">
        <v>8269.6098999999995</v>
      </c>
      <c r="S14" s="48">
        <v>7328.5202700000045</v>
      </c>
      <c r="T14" s="188">
        <v>38996.197460000003</v>
      </c>
      <c r="V14" s="47">
        <v>9051.2710299999999</v>
      </c>
      <c r="W14" s="48">
        <v>9074.8599900000008</v>
      </c>
      <c r="X14" s="48">
        <v>9780.6534399999982</v>
      </c>
      <c r="Y14" s="48">
        <v>11312</v>
      </c>
      <c r="Z14" s="188">
        <v>39219</v>
      </c>
      <c r="AB14" s="47">
        <v>11520</v>
      </c>
      <c r="AC14" s="48">
        <v>10242</v>
      </c>
      <c r="AD14" s="48">
        <v>10290</v>
      </c>
      <c r="AE14" s="48">
        <v>12243</v>
      </c>
      <c r="AF14" s="188">
        <f t="shared" si="0"/>
        <v>44295</v>
      </c>
      <c r="AH14" s="45">
        <v>12126</v>
      </c>
      <c r="AJ14" s="26"/>
      <c r="AK14" s="26"/>
      <c r="AL14" s="26"/>
      <c r="AM14" s="26"/>
      <c r="AN14" s="26"/>
      <c r="AP14" s="26"/>
      <c r="AQ14" s="26"/>
      <c r="AR14" s="26"/>
      <c r="AS14" s="26"/>
    </row>
    <row r="15" spans="1:45" ht="11.4" customHeight="1" x14ac:dyDescent="0.3">
      <c r="A15" s="42"/>
      <c r="B15" s="43" t="s">
        <v>22</v>
      </c>
      <c r="D15" s="47">
        <v>2772</v>
      </c>
      <c r="E15" s="48">
        <v>6934</v>
      </c>
      <c r="F15" s="48">
        <v>7413</v>
      </c>
      <c r="G15" s="48">
        <v>7662</v>
      </c>
      <c r="H15" s="188">
        <v>24781</v>
      </c>
      <c r="J15" s="47">
        <v>4927</v>
      </c>
      <c r="K15" s="48">
        <v>7242</v>
      </c>
      <c r="L15" s="48">
        <v>6852</v>
      </c>
      <c r="M15" s="48">
        <v>10546</v>
      </c>
      <c r="N15" s="188">
        <v>29567</v>
      </c>
      <c r="P15" s="47">
        <v>4927</v>
      </c>
      <c r="Q15" s="48">
        <v>7242</v>
      </c>
      <c r="R15" s="48">
        <v>6852</v>
      </c>
      <c r="S15" s="48">
        <v>10546</v>
      </c>
      <c r="T15" s="188">
        <v>29567</v>
      </c>
      <c r="V15" s="47">
        <v>4847.0731699999997</v>
      </c>
      <c r="W15" s="48">
        <v>6790.9268300000003</v>
      </c>
      <c r="X15" s="48">
        <v>8433.9849099999992</v>
      </c>
      <c r="Y15" s="48">
        <v>7519</v>
      </c>
      <c r="Z15" s="188">
        <v>27591</v>
      </c>
      <c r="AB15" s="47">
        <v>5042</v>
      </c>
      <c r="AC15" s="48">
        <v>6588</v>
      </c>
      <c r="AD15" s="48">
        <v>7754</v>
      </c>
      <c r="AE15" s="48">
        <v>7798</v>
      </c>
      <c r="AF15" s="188">
        <f t="shared" si="0"/>
        <v>27182</v>
      </c>
      <c r="AH15" s="45">
        <v>3799</v>
      </c>
      <c r="AJ15" s="26"/>
      <c r="AK15" s="26"/>
      <c r="AL15" s="26"/>
      <c r="AM15" s="26"/>
      <c r="AN15" s="26"/>
      <c r="AP15" s="26"/>
      <c r="AQ15" s="26"/>
      <c r="AR15" s="26"/>
      <c r="AS15" s="26"/>
    </row>
    <row r="16" spans="1:45" ht="11.4" customHeight="1" x14ac:dyDescent="0.3">
      <c r="A16" s="42"/>
      <c r="B16" s="50" t="s">
        <v>23</v>
      </c>
      <c r="D16" s="47">
        <v>-1156.2809899999997</v>
      </c>
      <c r="E16" s="48">
        <v>-2711.0608800000023</v>
      </c>
      <c r="F16" s="48">
        <v>-2571.5286799999976</v>
      </c>
      <c r="G16" s="48">
        <v>-2615.7478199999987</v>
      </c>
      <c r="H16" s="188">
        <v>-9054.6183699999983</v>
      </c>
      <c r="J16" s="47">
        <v>-1964.1175899999994</v>
      </c>
      <c r="K16" s="48">
        <v>-2317.0894499999999</v>
      </c>
      <c r="L16" s="48">
        <v>-2408.5968700000017</v>
      </c>
      <c r="M16" s="48">
        <v>-3232.9341491270411</v>
      </c>
      <c r="N16" s="188">
        <v>-9922.7380591270412</v>
      </c>
      <c r="P16" s="47">
        <v>-1964.1175899999994</v>
      </c>
      <c r="Q16" s="48">
        <v>-2317.0894499999999</v>
      </c>
      <c r="R16" s="48">
        <v>-2408.5968700000017</v>
      </c>
      <c r="S16" s="48">
        <v>-3232.9341491270411</v>
      </c>
      <c r="T16" s="188">
        <v>-9922.7380591270412</v>
      </c>
      <c r="V16" s="47">
        <v>-3341.2617699999992</v>
      </c>
      <c r="W16" s="48">
        <v>-3410.2511500000001</v>
      </c>
      <c r="X16" s="48">
        <v>-2591.1448999999975</v>
      </c>
      <c r="Y16" s="48">
        <v>-1679</v>
      </c>
      <c r="Z16" s="188">
        <v>-11022</v>
      </c>
      <c r="AB16" s="47">
        <v>-1605</v>
      </c>
      <c r="AC16" s="48">
        <v>-3727</v>
      </c>
      <c r="AD16" s="48">
        <v>-4723</v>
      </c>
      <c r="AE16" s="48">
        <v>-1561</v>
      </c>
      <c r="AF16" s="188">
        <f t="shared" si="0"/>
        <v>-11616</v>
      </c>
      <c r="AH16" s="45">
        <v>-2861</v>
      </c>
      <c r="AJ16" s="26"/>
      <c r="AK16" s="26"/>
      <c r="AL16" s="26"/>
      <c r="AM16" s="26"/>
      <c r="AN16" s="26"/>
      <c r="AP16" s="26"/>
      <c r="AQ16" s="26"/>
      <c r="AR16" s="26"/>
      <c r="AS16" s="26"/>
    </row>
    <row r="17" spans="1:45" s="40" customFormat="1" ht="11.4" customHeight="1" outlineLevel="1" x14ac:dyDescent="0.3">
      <c r="A17" s="33"/>
      <c r="B17" s="51"/>
      <c r="C17" s="22"/>
      <c r="D17" s="52"/>
      <c r="E17" s="41"/>
      <c r="F17" s="41"/>
      <c r="G17" s="41"/>
      <c r="H17" s="189"/>
      <c r="J17" s="54"/>
      <c r="N17" s="189"/>
      <c r="O17" s="22"/>
      <c r="P17" s="54"/>
      <c r="T17" s="189"/>
      <c r="V17" s="54"/>
      <c r="Z17" s="189"/>
      <c r="AB17" s="54"/>
      <c r="AF17" s="189"/>
      <c r="AG17" s="25"/>
      <c r="AJ17" s="41"/>
      <c r="AK17" s="41"/>
      <c r="AL17" s="41"/>
      <c r="AM17" s="41"/>
      <c r="AN17" s="41"/>
      <c r="AP17" s="41"/>
      <c r="AQ17" s="41"/>
      <c r="AR17" s="41"/>
      <c r="AS17" s="41"/>
    </row>
    <row r="18" spans="1:45" ht="11.4" customHeight="1" outlineLevel="1" x14ac:dyDescent="0.3">
      <c r="A18" s="56"/>
      <c r="B18" s="57" t="s">
        <v>24</v>
      </c>
      <c r="C18" s="58"/>
      <c r="D18" s="59"/>
      <c r="E18" s="60"/>
      <c r="F18" s="60"/>
      <c r="G18" s="60"/>
      <c r="H18" s="190"/>
      <c r="I18" s="58"/>
      <c r="J18" s="62">
        <v>0.19126474040127417</v>
      </c>
      <c r="K18" s="63">
        <v>0.22196046438081796</v>
      </c>
      <c r="L18" s="63">
        <v>0.20345465058562717</v>
      </c>
      <c r="M18" s="63">
        <v>0.3081017715276968</v>
      </c>
      <c r="N18" s="191">
        <v>0.2355795022389342</v>
      </c>
      <c r="P18" s="62"/>
      <c r="Q18" s="63"/>
      <c r="R18" s="63"/>
      <c r="S18" s="63"/>
      <c r="T18" s="190"/>
      <c r="V18" s="62">
        <v>0.45648900085853827</v>
      </c>
      <c r="W18" s="63">
        <v>0.34863527761420188</v>
      </c>
      <c r="X18" s="63">
        <v>0.49608900602798789</v>
      </c>
      <c r="Y18" s="63">
        <v>0.10530222797527755</v>
      </c>
      <c r="Z18" s="191">
        <v>0.33318811380353131</v>
      </c>
      <c r="AB18" s="62">
        <f>IFERROR(AB10/V10-1,"n/a")</f>
        <v>0.12667536357926279</v>
      </c>
      <c r="AC18" s="63">
        <f>IFERROR(AC10/W10-1,"n/a")</f>
        <v>5.918606300460838E-2</v>
      </c>
      <c r="AD18" s="63">
        <f t="shared" ref="AD18:AF23" si="1">IFERROR(AD10/X10-1,"n/a")</f>
        <v>7.9416227686006424E-2</v>
      </c>
      <c r="AE18" s="65">
        <f t="shared" si="1"/>
        <v>0.10708397419583293</v>
      </c>
      <c r="AF18" s="192">
        <f t="shared" ref="AF18" si="2">IFERROR(AF10/T10-1,"n/a")</f>
        <v>0.23333581039558915</v>
      </c>
      <c r="AH18" s="63">
        <f>IFERROR(AH10/AB10-1,"n/a")</f>
        <v>6.3385194206677209E-2</v>
      </c>
      <c r="AJ18" s="26"/>
      <c r="AK18" s="26"/>
      <c r="AL18" s="26"/>
      <c r="AM18" s="26"/>
      <c r="AN18" s="26"/>
      <c r="AP18" s="26"/>
      <c r="AQ18" s="26"/>
      <c r="AR18" s="26"/>
      <c r="AS18" s="26"/>
    </row>
    <row r="19" spans="1:45" ht="14.4" hidden="1" outlineLevel="1" x14ac:dyDescent="0.3">
      <c r="A19" s="56"/>
      <c r="B19" s="66" t="s">
        <v>18</v>
      </c>
      <c r="C19" s="58"/>
      <c r="D19" s="67"/>
      <c r="E19" s="68"/>
      <c r="F19" s="68"/>
      <c r="G19" s="68"/>
      <c r="H19" s="193"/>
      <c r="I19" s="58"/>
      <c r="J19" s="76">
        <v>0.10856784532793196</v>
      </c>
      <c r="K19" s="77">
        <v>7.4599633326008163E-2</v>
      </c>
      <c r="L19" s="77">
        <v>9.1988671948538991E-2</v>
      </c>
      <c r="M19" s="77">
        <v>0.25255130164827277</v>
      </c>
      <c r="N19" s="194">
        <v>0.14135232281038879</v>
      </c>
      <c r="P19" s="73"/>
      <c r="Q19" s="74"/>
      <c r="R19" s="74"/>
      <c r="S19" s="71"/>
      <c r="T19" s="193"/>
      <c r="V19" s="76">
        <v>0.25179370302149229</v>
      </c>
      <c r="W19" s="71">
        <v>0.23474611651169552</v>
      </c>
      <c r="X19" s="71">
        <v>0.21270067650811297</v>
      </c>
      <c r="Y19" s="71">
        <v>2.3024841613219493E-3</v>
      </c>
      <c r="Z19" s="194">
        <v>0.15420462944143076</v>
      </c>
      <c r="AB19" s="76">
        <f>IFERROR(AB11/V11-1,"n/a")</f>
        <v>1.8936131457979233E-2</v>
      </c>
      <c r="AC19" s="71">
        <f>IFERROR(AC11/W11-1,"n/a")</f>
        <v>3.3028492115292352E-2</v>
      </c>
      <c r="AD19" s="71">
        <f t="shared" si="1"/>
        <v>7.1501681810578477E-2</v>
      </c>
      <c r="AE19" s="75">
        <f t="shared" si="1"/>
        <v>5.8976574312251007E-2</v>
      </c>
      <c r="AF19" s="195">
        <f>IFERROR(AF11/Z11-1,"n/a")</f>
        <v>4.6229401264388903E-2</v>
      </c>
      <c r="AH19" s="75">
        <f>IFERROR(AH11/AB11-1,"n/a")</f>
        <v>-3.9477598988421403E-2</v>
      </c>
      <c r="AJ19" s="26"/>
      <c r="AK19" s="26"/>
      <c r="AL19" s="26"/>
      <c r="AM19" s="26"/>
      <c r="AN19" s="26"/>
      <c r="AP19" s="26"/>
      <c r="AQ19" s="26"/>
      <c r="AR19" s="26"/>
      <c r="AS19" s="26"/>
    </row>
    <row r="20" spans="1:45" ht="11.4" customHeight="1" outlineLevel="1" x14ac:dyDescent="0.3">
      <c r="A20" s="56"/>
      <c r="B20" s="66" t="s">
        <v>19</v>
      </c>
      <c r="C20" s="58"/>
      <c r="D20" s="67"/>
      <c r="E20" s="68"/>
      <c r="F20" s="68"/>
      <c r="G20" s="68"/>
      <c r="H20" s="193"/>
      <c r="I20" s="58"/>
      <c r="J20" s="70">
        <v>1.5323457677419356</v>
      </c>
      <c r="K20" s="71">
        <v>1.0035022633900939</v>
      </c>
      <c r="L20" s="71">
        <v>0.52684974207657054</v>
      </c>
      <c r="M20" s="71">
        <v>1.1085513285930642</v>
      </c>
      <c r="N20" s="194">
        <v>0.89910330568558461</v>
      </c>
      <c r="P20" s="73"/>
      <c r="Q20" s="74"/>
      <c r="R20" s="74"/>
      <c r="S20" s="71"/>
      <c r="T20" s="193"/>
      <c r="V20" s="70">
        <v>1.6177915835159014</v>
      </c>
      <c r="W20" s="71">
        <v>0.74499521444093331</v>
      </c>
      <c r="X20" s="71">
        <v>1.4401481346795717</v>
      </c>
      <c r="Y20" s="71">
        <v>0.53811563541006513</v>
      </c>
      <c r="Z20" s="194">
        <v>1.0379166122255663</v>
      </c>
      <c r="AB20" s="70">
        <f>IFERROR(AB12/V12-1,"n/a")</f>
        <v>0.36198645718999822</v>
      </c>
      <c r="AC20" s="71">
        <f t="shared" ref="AC20:AC23" si="3">IFERROR(AC12/W12-1,"n/a")</f>
        <v>0.17987366465835186</v>
      </c>
      <c r="AD20" s="71">
        <f t="shared" si="1"/>
        <v>0.12161908989739856</v>
      </c>
      <c r="AE20" s="75">
        <f t="shared" si="1"/>
        <v>0.23966397277754137</v>
      </c>
      <c r="AF20" s="195">
        <f t="shared" si="1"/>
        <v>0.20340216354316576</v>
      </c>
      <c r="AH20" s="75">
        <f t="shared" ref="AH20:AH23" si="4">IFERROR(AH12/AB12-1,"n/a")</f>
        <v>0.1731056275406504</v>
      </c>
      <c r="AJ20" s="26"/>
      <c r="AK20" s="26"/>
      <c r="AL20" s="26"/>
      <c r="AM20" s="26"/>
      <c r="AN20" s="26"/>
      <c r="AP20" s="26"/>
      <c r="AQ20" s="26"/>
      <c r="AR20" s="26"/>
      <c r="AS20" s="26"/>
    </row>
    <row r="21" spans="1:45" ht="11.4" customHeight="1" outlineLevel="1" x14ac:dyDescent="0.3">
      <c r="A21" s="56"/>
      <c r="B21" s="66" t="s">
        <v>20</v>
      </c>
      <c r="C21" s="58"/>
      <c r="D21" s="67"/>
      <c r="E21" s="68"/>
      <c r="F21" s="68"/>
      <c r="G21" s="68"/>
      <c r="H21" s="193"/>
      <c r="I21" s="58"/>
      <c r="J21" s="70">
        <v>0.11604987082065454</v>
      </c>
      <c r="K21" s="71">
        <v>0.29770923964578277</v>
      </c>
      <c r="L21" s="71">
        <v>0.39597037740105456</v>
      </c>
      <c r="M21" s="71">
        <v>0.34702529005674854</v>
      </c>
      <c r="N21" s="194">
        <v>0.29783931990541923</v>
      </c>
      <c r="P21" s="73"/>
      <c r="Q21" s="74"/>
      <c r="R21" s="74"/>
      <c r="S21" s="71"/>
      <c r="T21" s="193"/>
      <c r="V21" s="70">
        <v>0.52857115550498879</v>
      </c>
      <c r="W21" s="71">
        <v>0.3271791069187604</v>
      </c>
      <c r="X21" s="71">
        <v>-5.761800343908452E-2</v>
      </c>
      <c r="Y21" s="71">
        <v>1.1289616757040655E-2</v>
      </c>
      <c r="Z21" s="194">
        <v>0.16619344899525079</v>
      </c>
      <c r="AB21" s="70">
        <f>IFERROR(AB13/V13-1,"n/a")</f>
        <v>-3.1504814715111462E-2</v>
      </c>
      <c r="AC21" s="71">
        <f t="shared" si="3"/>
        <v>-0.12386793838873278</v>
      </c>
      <c r="AD21" s="71">
        <f t="shared" si="1"/>
        <v>1.5133351392995431E-2</v>
      </c>
      <c r="AE21" s="75">
        <f t="shared" si="1"/>
        <v>6.0740041208791284E-2</v>
      </c>
      <c r="AF21" s="195">
        <f t="shared" si="1"/>
        <v>-2.4822392796442383E-2</v>
      </c>
      <c r="AH21" s="75">
        <f t="shared" si="4"/>
        <v>0.18152752361119884</v>
      </c>
      <c r="AJ21" s="26"/>
      <c r="AK21" s="26"/>
      <c r="AL21" s="26"/>
      <c r="AM21" s="26"/>
      <c r="AN21" s="26"/>
      <c r="AP21" s="26"/>
      <c r="AQ21" s="26"/>
      <c r="AR21" s="26"/>
      <c r="AS21" s="26"/>
    </row>
    <row r="22" spans="1:45" ht="11.4" customHeight="1" outlineLevel="1" x14ac:dyDescent="0.3">
      <c r="A22" s="56"/>
      <c r="B22" s="66" t="s">
        <v>21</v>
      </c>
      <c r="C22" s="58"/>
      <c r="D22" s="67"/>
      <c r="E22" s="68"/>
      <c r="F22" s="68"/>
      <c r="G22" s="68"/>
      <c r="H22" s="193"/>
      <c r="I22" s="58"/>
      <c r="J22" s="70">
        <v>-0.2062589649619363</v>
      </c>
      <c r="K22" s="71">
        <v>-0.34132060370481043</v>
      </c>
      <c r="L22" s="71">
        <v>-0.32508404962249926</v>
      </c>
      <c r="M22" s="71">
        <v>-0.52403209133434092</v>
      </c>
      <c r="N22" s="194">
        <v>-0.34840409445123388</v>
      </c>
      <c r="P22" s="73"/>
      <c r="Q22" s="74"/>
      <c r="R22" s="74"/>
      <c r="S22" s="71"/>
      <c r="T22" s="193"/>
      <c r="V22" s="70">
        <v>-0.44352406330602123</v>
      </c>
      <c r="W22" s="71">
        <v>-0.28733195013390611</v>
      </c>
      <c r="X22" s="71">
        <v>-0.10536880898447687</v>
      </c>
      <c r="Y22" s="71">
        <v>0.21779656114619517</v>
      </c>
      <c r="Z22" s="194">
        <v>-0.20319786815074592</v>
      </c>
      <c r="AB22" s="70">
        <f>IFERROR(AB14/V14-1,"n/a")</f>
        <v>0.27274942511582267</v>
      </c>
      <c r="AC22" s="71">
        <f t="shared" si="3"/>
        <v>0.12861245366717755</v>
      </c>
      <c r="AD22" s="71">
        <f t="shared" si="1"/>
        <v>5.207694589370937E-2</v>
      </c>
      <c r="AE22" s="75">
        <f t="shared" si="1"/>
        <v>8.230198019801982E-2</v>
      </c>
      <c r="AF22" s="195">
        <f t="shared" si="1"/>
        <v>0.12942706341314159</v>
      </c>
      <c r="AH22" s="75">
        <f t="shared" si="4"/>
        <v>5.2604166666666563E-2</v>
      </c>
      <c r="AJ22" s="26"/>
      <c r="AK22" s="26"/>
      <c r="AL22" s="26"/>
      <c r="AM22" s="26"/>
      <c r="AN22" s="26"/>
      <c r="AP22" s="26"/>
      <c r="AQ22" s="26"/>
      <c r="AR22" s="26"/>
      <c r="AS22" s="26"/>
    </row>
    <row r="23" spans="1:45" ht="11.4" customHeight="1" outlineLevel="1" x14ac:dyDescent="0.3">
      <c r="A23" s="56"/>
      <c r="B23" s="66" t="s">
        <v>22</v>
      </c>
      <c r="C23" s="58"/>
      <c r="D23" s="67"/>
      <c r="E23" s="68"/>
      <c r="F23" s="68"/>
      <c r="G23" s="68"/>
      <c r="H23" s="193"/>
      <c r="I23" s="58"/>
      <c r="J23" s="70">
        <v>0.77741702741702734</v>
      </c>
      <c r="K23" s="71">
        <v>4.4418805884049561E-2</v>
      </c>
      <c r="L23" s="71">
        <v>-7.5677863213273966E-2</v>
      </c>
      <c r="M23" s="71">
        <v>0.37640302793004432</v>
      </c>
      <c r="N23" s="194">
        <v>0.19313183487349184</v>
      </c>
      <c r="P23" s="73"/>
      <c r="Q23" s="74"/>
      <c r="R23" s="74"/>
      <c r="S23" s="71"/>
      <c r="T23" s="193"/>
      <c r="V23" s="70">
        <v>-1.6222210269941195E-2</v>
      </c>
      <c r="W23" s="71">
        <v>-6.2285718033692317E-2</v>
      </c>
      <c r="X23" s="71">
        <v>0.23087929217746628</v>
      </c>
      <c r="Y23" s="71">
        <v>-0.28702825715911251</v>
      </c>
      <c r="Z23" s="194">
        <v>-6.6831264585517691E-2</v>
      </c>
      <c r="AB23" s="70">
        <f>IFERROR(AB15/V15-1,"n/a")</f>
        <v>4.0215367741188945E-2</v>
      </c>
      <c r="AC23" s="71">
        <f t="shared" si="3"/>
        <v>-2.9882052196990028E-2</v>
      </c>
      <c r="AD23" s="71">
        <f t="shared" si="1"/>
        <v>-8.0624392532853029E-2</v>
      </c>
      <c r="AE23" s="75">
        <f t="shared" si="1"/>
        <v>3.7105998138050378E-2</v>
      </c>
      <c r="AF23" s="195">
        <f t="shared" si="1"/>
        <v>-1.4823674386575281E-2</v>
      </c>
      <c r="AH23" s="75">
        <f t="shared" si="4"/>
        <v>-0.24652915509718365</v>
      </c>
      <c r="AJ23" s="26"/>
      <c r="AK23" s="26"/>
      <c r="AL23" s="26"/>
      <c r="AM23" s="26"/>
      <c r="AN23" s="26"/>
      <c r="AP23" s="26"/>
      <c r="AQ23" s="26"/>
      <c r="AR23" s="26"/>
      <c r="AS23" s="26"/>
    </row>
    <row r="24" spans="1:45" ht="11.4" customHeight="1" x14ac:dyDescent="0.3">
      <c r="A24" s="56"/>
      <c r="B24" s="57" t="s">
        <v>25</v>
      </c>
      <c r="C24" s="78"/>
      <c r="D24" s="59"/>
      <c r="E24" s="60"/>
      <c r="F24" s="60"/>
      <c r="G24" s="60"/>
      <c r="H24" s="190"/>
      <c r="I24" s="58"/>
      <c r="J24" s="62">
        <v>0.1820411221744116</v>
      </c>
      <c r="K24" s="63">
        <v>0.22778806053519784</v>
      </c>
      <c r="L24" s="63">
        <v>0.21295988978006575</v>
      </c>
      <c r="M24" s="63">
        <v>0.30594248285290471</v>
      </c>
      <c r="N24" s="191">
        <v>0.23682073855387009</v>
      </c>
      <c r="P24" s="62"/>
      <c r="Q24" s="63"/>
      <c r="R24" s="63"/>
      <c r="S24" s="63"/>
      <c r="T24" s="190"/>
      <c r="V24" s="62">
        <v>0.46767419452902148</v>
      </c>
      <c r="W24" s="63">
        <v>0.36010885329395559</v>
      </c>
      <c r="X24" s="63">
        <v>0.5029710741106832</v>
      </c>
      <c r="Y24" s="63">
        <v>0.11837467863254458</v>
      </c>
      <c r="Z24" s="191">
        <v>0.34447213163497725</v>
      </c>
      <c r="AB24" s="62">
        <f>IFERROR((AB10-AB15)/(V10-V15)-1,"n/a")</f>
        <v>0.12804665630210543</v>
      </c>
      <c r="AC24" s="63">
        <f>IFERROR((AC10-AC15)/(W10-W15)-1,"n/a")</f>
        <v>6.0900650208066009E-2</v>
      </c>
      <c r="AD24" s="63">
        <f>IFERROR((AD10-AD15)/(X10-X15)-1,"n/a")</f>
        <v>8.2817368449623174E-2</v>
      </c>
      <c r="AE24" s="65">
        <f>IFERROR((AE10-AE15)/(Y10-Y15)-1,"n/a")</f>
        <v>0.10857042768798753</v>
      </c>
      <c r="AF24" s="192">
        <f>IFERROR((AF10-AF15)/(T10-T15)-1,"n/a")</f>
        <v>0.24081069303979286</v>
      </c>
      <c r="AH24" s="65">
        <f>IFERROR((AH10-AH15)/(AB10-AB15)-1,"n/a")</f>
        <v>6.7917851134188023E-2</v>
      </c>
      <c r="AJ24" s="26"/>
      <c r="AK24" s="26"/>
      <c r="AL24" s="26"/>
      <c r="AM24" s="26"/>
      <c r="AN24" s="26"/>
      <c r="AP24" s="26"/>
      <c r="AQ24" s="26"/>
      <c r="AR24" s="26"/>
      <c r="AS24" s="26"/>
    </row>
    <row r="25" spans="1:45" ht="11.4" customHeight="1" x14ac:dyDescent="0.3">
      <c r="A25" s="56"/>
      <c r="B25" s="79"/>
      <c r="D25" s="196"/>
      <c r="E25" s="196"/>
      <c r="F25" s="196"/>
      <c r="G25" s="196"/>
      <c r="H25" s="196"/>
      <c r="J25" s="196"/>
      <c r="K25" s="196"/>
      <c r="L25" s="196"/>
      <c r="M25" s="196"/>
      <c r="N25" s="196"/>
      <c r="T25" s="26"/>
      <c r="W25" s="196"/>
      <c r="X25" s="196"/>
      <c r="Y25" s="197"/>
      <c r="Z25" s="26"/>
      <c r="AC25" s="196"/>
      <c r="AD25" s="196"/>
      <c r="AF25" s="196"/>
      <c r="AJ25" s="26"/>
      <c r="AK25" s="26"/>
      <c r="AL25" s="26"/>
      <c r="AM25" s="26"/>
      <c r="AN25" s="26"/>
      <c r="AP25" s="26"/>
      <c r="AQ25" s="26"/>
      <c r="AR25" s="26"/>
      <c r="AS25" s="26"/>
    </row>
    <row r="26" spans="1:45" ht="11.4" customHeight="1" x14ac:dyDescent="0.3">
      <c r="A26" s="33"/>
      <c r="B26" s="198" t="s">
        <v>26</v>
      </c>
      <c r="C26" s="199"/>
      <c r="D26" s="200">
        <v>-122093</v>
      </c>
      <c r="E26" s="201">
        <v>-142365.86473</v>
      </c>
      <c r="F26" s="201">
        <v>-140365.13527</v>
      </c>
      <c r="G26" s="202">
        <v>-157312.00000000003</v>
      </c>
      <c r="H26" s="203">
        <v>-562136</v>
      </c>
      <c r="I26" s="35"/>
      <c r="J26" s="200">
        <v>-145805</v>
      </c>
      <c r="K26" s="201">
        <v>-179311</v>
      </c>
      <c r="L26" s="201">
        <v>-181591</v>
      </c>
      <c r="M26" s="202">
        <v>-230917</v>
      </c>
      <c r="N26" s="203">
        <v>-737624</v>
      </c>
      <c r="P26" s="200">
        <v>-181896.4979850284</v>
      </c>
      <c r="Q26" s="201">
        <v>-223103.97140254267</v>
      </c>
      <c r="R26" s="201">
        <v>-233256.01286492209</v>
      </c>
      <c r="S26" s="202">
        <v>-233592.54773897902</v>
      </c>
      <c r="T26" s="203">
        <v>-871849.02999147214</v>
      </c>
      <c r="V26" s="200">
        <v>-234830</v>
      </c>
      <c r="W26" s="201">
        <v>-262818</v>
      </c>
      <c r="X26" s="201">
        <v>-259022</v>
      </c>
      <c r="Y26" s="201">
        <v>-252977</v>
      </c>
      <c r="Z26" s="203">
        <v>-1009647</v>
      </c>
      <c r="AB26" s="200">
        <v>-268659</v>
      </c>
      <c r="AC26" s="201">
        <v>-295477</v>
      </c>
      <c r="AD26" s="201">
        <f>SUM(AD27:AD28,AD31:AD35,AD38:AD40)</f>
        <v>-284892</v>
      </c>
      <c r="AE26" s="201">
        <f>SUM(AE27:AE28,AE31:AE35,AE38:AE40)</f>
        <v>-280656</v>
      </c>
      <c r="AF26" s="203">
        <f t="shared" ref="AF26:AF40" si="5">SUM(AB26:AE26)</f>
        <v>-1129684</v>
      </c>
      <c r="AH26" s="37">
        <f>SUM(AH27:AH28,AH31:AH35,AH38:AH40)</f>
        <v>-292640</v>
      </c>
      <c r="AJ26" s="26"/>
      <c r="AK26" s="26"/>
      <c r="AL26" s="26"/>
      <c r="AM26" s="26"/>
      <c r="AN26" s="26"/>
      <c r="AP26" s="26"/>
      <c r="AQ26" s="26"/>
      <c r="AR26" s="26"/>
      <c r="AS26" s="26"/>
    </row>
    <row r="27" spans="1:45" ht="11.4" customHeight="1" x14ac:dyDescent="0.3">
      <c r="A27" s="42"/>
      <c r="B27" s="204" t="s">
        <v>27</v>
      </c>
      <c r="D27" s="47">
        <v>-56765</v>
      </c>
      <c r="E27" s="48">
        <v>-62089.753799999991</v>
      </c>
      <c r="F27" s="48">
        <v>-64482.246200000009</v>
      </c>
      <c r="G27" s="32">
        <v>-64410.000000000015</v>
      </c>
      <c r="H27" s="205">
        <v>-247747</v>
      </c>
      <c r="J27" s="47">
        <v>-63276</v>
      </c>
      <c r="K27" s="48">
        <v>-71664</v>
      </c>
      <c r="L27" s="48">
        <v>-68682</v>
      </c>
      <c r="M27" s="32">
        <v>-85184</v>
      </c>
      <c r="N27" s="205">
        <v>-288806</v>
      </c>
      <c r="P27" s="47">
        <v>-73459.798478274926</v>
      </c>
      <c r="Q27" s="48">
        <v>-81371.425264979654</v>
      </c>
      <c r="R27" s="48">
        <v>-82550.659006628353</v>
      </c>
      <c r="S27" s="32">
        <v>-85434.973715540254</v>
      </c>
      <c r="T27" s="205">
        <v>-322816.85646542319</v>
      </c>
      <c r="V27" s="47">
        <v>-87283</v>
      </c>
      <c r="W27" s="48">
        <v>-93206</v>
      </c>
      <c r="X27" s="48">
        <v>-91388</v>
      </c>
      <c r="Y27" s="32">
        <v>-90446</v>
      </c>
      <c r="Z27" s="205">
        <v>-362323</v>
      </c>
      <c r="AB27" s="47">
        <v>-90520</v>
      </c>
      <c r="AC27" s="48">
        <v>-106180</v>
      </c>
      <c r="AD27" s="48">
        <v>-96169</v>
      </c>
      <c r="AE27" s="48">
        <v>-100887</v>
      </c>
      <c r="AF27" s="205">
        <f t="shared" si="5"/>
        <v>-393756</v>
      </c>
      <c r="AH27" s="32">
        <v>-102831</v>
      </c>
      <c r="AK27" s="26"/>
      <c r="AL27" s="26"/>
      <c r="AM27" s="26"/>
      <c r="AN27" s="26"/>
      <c r="AP27" s="26"/>
      <c r="AQ27" s="26"/>
      <c r="AR27" s="26"/>
      <c r="AS27" s="26"/>
    </row>
    <row r="28" spans="1:45" ht="11.4" customHeight="1" x14ac:dyDescent="0.3">
      <c r="A28" s="42"/>
      <c r="B28" s="204" t="s">
        <v>28</v>
      </c>
      <c r="D28" s="47">
        <v>-40442</v>
      </c>
      <c r="E28" s="48">
        <v>-57405.338399999993</v>
      </c>
      <c r="F28" s="48">
        <v>-63293.661600000007</v>
      </c>
      <c r="G28" s="32">
        <v>-64882.000000000015</v>
      </c>
      <c r="H28" s="205">
        <v>-226023</v>
      </c>
      <c r="J28" s="47">
        <v>-53864</v>
      </c>
      <c r="K28" s="48">
        <v>-76357</v>
      </c>
      <c r="L28" s="48">
        <v>-77693</v>
      </c>
      <c r="M28" s="32">
        <v>-108730</v>
      </c>
      <c r="N28" s="205">
        <v>-316644</v>
      </c>
      <c r="P28" s="47">
        <v>-79665.179356412482</v>
      </c>
      <c r="Q28" s="48">
        <v>-109873.07721023432</v>
      </c>
      <c r="R28" s="48">
        <v>-115940.27350560676</v>
      </c>
      <c r="S28" s="32">
        <v>-113871.64785434674</v>
      </c>
      <c r="T28" s="205">
        <v>-419350.17792660027</v>
      </c>
      <c r="V28" s="47">
        <v>-111745</v>
      </c>
      <c r="W28" s="48">
        <v>-127836</v>
      </c>
      <c r="X28" s="48">
        <v>-132225</v>
      </c>
      <c r="Y28" s="32">
        <v>-121885</v>
      </c>
      <c r="Z28" s="205">
        <v>-493691</v>
      </c>
      <c r="AB28" s="47">
        <v>-132094</v>
      </c>
      <c r="AC28" s="48">
        <v>-154616</v>
      </c>
      <c r="AD28" s="48">
        <v>-149731</v>
      </c>
      <c r="AE28" s="48">
        <v>-151964</v>
      </c>
      <c r="AF28" s="205">
        <f t="shared" si="5"/>
        <v>-588405</v>
      </c>
      <c r="AH28" s="32">
        <v>-153464</v>
      </c>
      <c r="AK28" s="26"/>
      <c r="AL28" s="26"/>
      <c r="AM28" s="26"/>
      <c r="AN28" s="26"/>
      <c r="AP28" s="26"/>
      <c r="AQ28" s="26"/>
      <c r="AR28" s="26"/>
      <c r="AS28" s="26"/>
    </row>
    <row r="29" spans="1:45" ht="11.4" customHeight="1" outlineLevel="1" x14ac:dyDescent="0.3">
      <c r="A29" s="42"/>
      <c r="B29" s="206" t="s">
        <v>29</v>
      </c>
      <c r="C29" s="84"/>
      <c r="D29" s="85">
        <v>-3095</v>
      </c>
      <c r="E29" s="86">
        <v>-6367</v>
      </c>
      <c r="F29" s="86">
        <v>-7320</v>
      </c>
      <c r="G29" s="87">
        <v>-6571</v>
      </c>
      <c r="H29" s="207">
        <v>-23353</v>
      </c>
      <c r="J29" s="85">
        <v>-4565</v>
      </c>
      <c r="K29" s="86">
        <v>-6781</v>
      </c>
      <c r="L29" s="86">
        <v>-8484</v>
      </c>
      <c r="M29" s="87">
        <v>-9429</v>
      </c>
      <c r="N29" s="207">
        <v>-29259</v>
      </c>
      <c r="P29" s="85">
        <v>-4565</v>
      </c>
      <c r="Q29" s="86">
        <v>-2216</v>
      </c>
      <c r="R29" s="86">
        <v>-1703</v>
      </c>
      <c r="S29" s="87">
        <v>-945</v>
      </c>
      <c r="T29" s="207">
        <v>-9429</v>
      </c>
      <c r="V29" s="85">
        <v>-3441</v>
      </c>
      <c r="W29" s="86">
        <v>-7397</v>
      </c>
      <c r="X29" s="86">
        <v>-8699</v>
      </c>
      <c r="Y29" s="87">
        <v>-7981</v>
      </c>
      <c r="Z29" s="207">
        <v>-27518</v>
      </c>
      <c r="AB29" s="85">
        <v>-5097</v>
      </c>
      <c r="AC29" s="86">
        <v>-7146</v>
      </c>
      <c r="AD29" s="86">
        <v>-5885</v>
      </c>
      <c r="AE29" s="86">
        <v>-7394</v>
      </c>
      <c r="AF29" s="207">
        <f t="shared" si="5"/>
        <v>-25522</v>
      </c>
      <c r="AH29" s="87"/>
      <c r="AK29" s="26"/>
      <c r="AL29" s="26"/>
      <c r="AM29" s="26"/>
      <c r="AN29" s="26"/>
      <c r="AP29" s="26"/>
      <c r="AQ29" s="26"/>
      <c r="AR29" s="26"/>
      <c r="AS29" s="26"/>
    </row>
    <row r="30" spans="1:45" ht="11.4" customHeight="1" outlineLevel="1" x14ac:dyDescent="0.3">
      <c r="A30" s="42"/>
      <c r="B30" s="206" t="s">
        <v>30</v>
      </c>
      <c r="C30" s="89"/>
      <c r="D30" s="85">
        <v>-37347</v>
      </c>
      <c r="E30" s="86">
        <v>-51038.338399999993</v>
      </c>
      <c r="F30" s="86">
        <v>-55973.661600000007</v>
      </c>
      <c r="G30" s="87">
        <v>-58311.000000000015</v>
      </c>
      <c r="H30" s="207">
        <v>-202670</v>
      </c>
      <c r="J30" s="85">
        <v>-49299</v>
      </c>
      <c r="K30" s="86">
        <v>-69576</v>
      </c>
      <c r="L30" s="86">
        <v>-69209</v>
      </c>
      <c r="M30" s="87">
        <v>-99301</v>
      </c>
      <c r="N30" s="207">
        <v>-287385</v>
      </c>
      <c r="P30" s="85">
        <v>-75100.179356412482</v>
      </c>
      <c r="Q30" s="86">
        <v>-107657.07721023432</v>
      </c>
      <c r="R30" s="86">
        <v>-114237.27350560676</v>
      </c>
      <c r="S30" s="87">
        <v>-112926.64785434674</v>
      </c>
      <c r="T30" s="207">
        <v>-409921.17792660027</v>
      </c>
      <c r="V30" s="85">
        <v>-108304</v>
      </c>
      <c r="W30" s="86">
        <v>-120439</v>
      </c>
      <c r="X30" s="86">
        <v>-123526</v>
      </c>
      <c r="Y30" s="87">
        <v>-113904</v>
      </c>
      <c r="Z30" s="207">
        <v>-466173</v>
      </c>
      <c r="AB30" s="85">
        <v>-126997</v>
      </c>
      <c r="AC30" s="86">
        <v>-147470</v>
      </c>
      <c r="AD30" s="86">
        <v>-143846</v>
      </c>
      <c r="AE30" s="86">
        <v>-144570</v>
      </c>
      <c r="AF30" s="207">
        <f t="shared" si="5"/>
        <v>-562883</v>
      </c>
      <c r="AH30" s="87">
        <f>AH28-AH29</f>
        <v>-153464</v>
      </c>
      <c r="AK30" s="26"/>
      <c r="AL30" s="26"/>
      <c r="AM30" s="26"/>
      <c r="AN30" s="26"/>
      <c r="AP30" s="26"/>
      <c r="AQ30" s="26"/>
      <c r="AR30" s="26"/>
      <c r="AS30" s="26"/>
    </row>
    <row r="31" spans="1:45" ht="11.4" customHeight="1" x14ac:dyDescent="0.3">
      <c r="A31" s="208"/>
      <c r="B31" s="204" t="s">
        <v>31</v>
      </c>
      <c r="D31" s="47">
        <v>-21223</v>
      </c>
      <c r="E31" s="48">
        <v>-21187.386480000001</v>
      </c>
      <c r="F31" s="48">
        <v>-22079.613519999999</v>
      </c>
      <c r="G31" s="32">
        <v>-19748</v>
      </c>
      <c r="H31" s="205">
        <v>-84238</v>
      </c>
      <c r="J31" s="47">
        <v>-20649</v>
      </c>
      <c r="K31" s="48">
        <v>-20877</v>
      </c>
      <c r="L31" s="48">
        <v>-29945</v>
      </c>
      <c r="M31" s="32">
        <v>-24959</v>
      </c>
      <c r="N31" s="205">
        <v>-96430</v>
      </c>
      <c r="P31" s="47">
        <v>-20655.733359599999</v>
      </c>
      <c r="Q31" s="48">
        <v>-20929.906778100001</v>
      </c>
      <c r="R31" s="48">
        <v>-29945.435599999993</v>
      </c>
      <c r="S31" s="32">
        <v>-24961.158313299991</v>
      </c>
      <c r="T31" s="205">
        <v>-96492.234050999992</v>
      </c>
      <c r="V31" s="47">
        <v>-27001</v>
      </c>
      <c r="W31" s="48">
        <v>-32586</v>
      </c>
      <c r="X31" s="48">
        <v>-26814</v>
      </c>
      <c r="Y31" s="32">
        <v>-27016</v>
      </c>
      <c r="Z31" s="205">
        <v>-113417</v>
      </c>
      <c r="AB31" s="47">
        <v>-27421</v>
      </c>
      <c r="AC31" s="48">
        <v>-23436</v>
      </c>
      <c r="AD31" s="48">
        <v>-28431</v>
      </c>
      <c r="AE31" s="48">
        <v>-24547</v>
      </c>
      <c r="AF31" s="205">
        <f t="shared" si="5"/>
        <v>-103835</v>
      </c>
      <c r="AH31" s="32">
        <v>-27794</v>
      </c>
      <c r="AK31" s="26"/>
      <c r="AL31" s="26"/>
      <c r="AM31" s="26"/>
      <c r="AN31" s="26"/>
      <c r="AP31" s="26"/>
      <c r="AQ31" s="26"/>
      <c r="AR31" s="26"/>
      <c r="AS31" s="26"/>
    </row>
    <row r="32" spans="1:45" ht="11.4" customHeight="1" x14ac:dyDescent="0.3">
      <c r="A32" s="208"/>
      <c r="B32" s="204" t="s">
        <v>32</v>
      </c>
      <c r="D32" s="47">
        <v>-1214</v>
      </c>
      <c r="E32" s="48">
        <v>-1295.0505599999997</v>
      </c>
      <c r="F32" s="48">
        <v>-1475.9494400000003</v>
      </c>
      <c r="G32" s="32">
        <v>-1716</v>
      </c>
      <c r="H32" s="205">
        <v>-5701</v>
      </c>
      <c r="I32" s="209"/>
      <c r="J32" s="47">
        <v>-1719</v>
      </c>
      <c r="K32" s="48">
        <v>-1904</v>
      </c>
      <c r="L32" s="48">
        <v>-2290</v>
      </c>
      <c r="M32" s="32">
        <v>-2520</v>
      </c>
      <c r="N32" s="205">
        <v>-8433</v>
      </c>
      <c r="P32" s="47">
        <v>-1990.8810654827998</v>
      </c>
      <c r="Q32" s="48">
        <v>-2080.3368066690573</v>
      </c>
      <c r="R32" s="48">
        <v>-2544.6724258098425</v>
      </c>
      <c r="S32" s="32">
        <v>-2551.7671167737012</v>
      </c>
      <c r="T32" s="205">
        <v>-9167.6574147354004</v>
      </c>
      <c r="U32" s="209"/>
      <c r="V32" s="47">
        <v>-4454</v>
      </c>
      <c r="W32" s="48">
        <v>-4248</v>
      </c>
      <c r="X32" s="48">
        <v>-4147</v>
      </c>
      <c r="Y32" s="32">
        <v>-4053</v>
      </c>
      <c r="Z32" s="205">
        <v>-16902</v>
      </c>
      <c r="AA32" s="209"/>
      <c r="AB32" s="47">
        <v>-3866</v>
      </c>
      <c r="AC32" s="48">
        <v>-4060</v>
      </c>
      <c r="AD32" s="48">
        <v>-3995</v>
      </c>
      <c r="AE32" s="48">
        <v>-4591</v>
      </c>
      <c r="AF32" s="205">
        <f t="shared" si="5"/>
        <v>-16512</v>
      </c>
      <c r="AH32" s="32">
        <v>-2855</v>
      </c>
      <c r="AK32" s="26"/>
      <c r="AL32" s="26"/>
      <c r="AM32" s="26"/>
      <c r="AN32" s="26"/>
      <c r="AP32" s="26"/>
      <c r="AQ32" s="26"/>
      <c r="AR32" s="26"/>
      <c r="AS32" s="26"/>
    </row>
    <row r="33" spans="1:45" ht="11.4" customHeight="1" x14ac:dyDescent="0.3">
      <c r="A33" s="208"/>
      <c r="B33" s="204" t="s">
        <v>33</v>
      </c>
      <c r="D33" s="47">
        <v>-1031</v>
      </c>
      <c r="E33" s="48">
        <v>-1068</v>
      </c>
      <c r="F33" s="48">
        <v>-1221</v>
      </c>
      <c r="G33" s="32">
        <v>-1272</v>
      </c>
      <c r="H33" s="205">
        <v>-4592</v>
      </c>
      <c r="I33" s="209"/>
      <c r="J33" s="47">
        <v>-1297</v>
      </c>
      <c r="K33" s="48">
        <v>-1385</v>
      </c>
      <c r="L33" s="48">
        <v>-1450</v>
      </c>
      <c r="M33" s="32">
        <v>-1548</v>
      </c>
      <c r="N33" s="205">
        <v>-5680</v>
      </c>
      <c r="P33" s="47">
        <v>-1297</v>
      </c>
      <c r="Q33" s="48">
        <v>-1385</v>
      </c>
      <c r="R33" s="48">
        <v>-1450</v>
      </c>
      <c r="S33" s="32">
        <v>-1548</v>
      </c>
      <c r="T33" s="205">
        <v>-5680</v>
      </c>
      <c r="U33" s="209"/>
      <c r="V33" s="47">
        <v>-1561</v>
      </c>
      <c r="W33" s="48">
        <v>-1575</v>
      </c>
      <c r="X33" s="48">
        <v>-1722</v>
      </c>
      <c r="Y33" s="32">
        <v>-1877</v>
      </c>
      <c r="Z33" s="205">
        <v>-6735</v>
      </c>
      <c r="AA33" s="209"/>
      <c r="AB33" s="47">
        <v>-2050</v>
      </c>
      <c r="AC33" s="48">
        <v>-2052</v>
      </c>
      <c r="AD33" s="48">
        <v>-2024</v>
      </c>
      <c r="AE33" s="48">
        <v>-2024</v>
      </c>
      <c r="AF33" s="205">
        <f t="shared" si="5"/>
        <v>-8150</v>
      </c>
      <c r="AH33" s="32">
        <v>-2021</v>
      </c>
      <c r="AK33" s="26"/>
      <c r="AL33" s="26"/>
      <c r="AM33" s="26"/>
      <c r="AN33" s="26"/>
      <c r="AP33" s="26"/>
      <c r="AQ33" s="26"/>
      <c r="AR33" s="26"/>
      <c r="AS33" s="26"/>
    </row>
    <row r="34" spans="1:45" ht="11.4" customHeight="1" thickBot="1" x14ac:dyDescent="0.35">
      <c r="A34" s="208"/>
      <c r="B34" s="210" t="s">
        <v>34</v>
      </c>
      <c r="C34" s="92"/>
      <c r="D34" s="93">
        <v>-713</v>
      </c>
      <c r="E34" s="94">
        <v>-480.40000000000009</v>
      </c>
      <c r="F34" s="94">
        <v>-413.59999999999991</v>
      </c>
      <c r="G34" s="95">
        <v>-629</v>
      </c>
      <c r="H34" s="211">
        <v>-2236</v>
      </c>
      <c r="I34" s="209"/>
      <c r="J34" s="93">
        <v>-629</v>
      </c>
      <c r="K34" s="94">
        <v>-630</v>
      </c>
      <c r="L34" s="94">
        <v>-629</v>
      </c>
      <c r="M34" s="95">
        <v>-591</v>
      </c>
      <c r="N34" s="211">
        <v>-2479</v>
      </c>
      <c r="P34" s="93">
        <v>-629</v>
      </c>
      <c r="Q34" s="94">
        <v>-630</v>
      </c>
      <c r="R34" s="94">
        <v>-629</v>
      </c>
      <c r="S34" s="95">
        <v>-591</v>
      </c>
      <c r="T34" s="211">
        <v>-2479</v>
      </c>
      <c r="U34" s="209"/>
      <c r="V34" s="93">
        <v>-176</v>
      </c>
      <c r="W34" s="94">
        <v>-201</v>
      </c>
      <c r="X34" s="94">
        <v>-174</v>
      </c>
      <c r="Y34" s="95">
        <v>-157</v>
      </c>
      <c r="Z34" s="211">
        <v>-708</v>
      </c>
      <c r="AA34" s="209"/>
      <c r="AB34" s="93">
        <v>-8722</v>
      </c>
      <c r="AC34" s="94">
        <v>-101</v>
      </c>
      <c r="AD34" s="94">
        <v>-174</v>
      </c>
      <c r="AE34" s="48">
        <v>8997</v>
      </c>
      <c r="AF34" s="211">
        <f t="shared" si="5"/>
        <v>0</v>
      </c>
      <c r="AH34" s="95">
        <v>0</v>
      </c>
      <c r="AK34" s="26"/>
      <c r="AL34" s="26"/>
      <c r="AM34" s="26"/>
      <c r="AN34" s="26"/>
      <c r="AP34" s="26"/>
      <c r="AQ34" s="26"/>
      <c r="AR34" s="26"/>
      <c r="AS34" s="26"/>
    </row>
    <row r="35" spans="1:45" ht="11.4" customHeight="1" x14ac:dyDescent="0.3">
      <c r="A35" s="42"/>
      <c r="B35" s="204" t="s">
        <v>35</v>
      </c>
      <c r="D35" s="47">
        <v>-2642</v>
      </c>
      <c r="E35" s="48">
        <v>-2879.3354899999995</v>
      </c>
      <c r="F35" s="48">
        <v>-3498.6645100000005</v>
      </c>
      <c r="G35" s="32">
        <v>-5490</v>
      </c>
      <c r="H35" s="205">
        <v>-14510</v>
      </c>
      <c r="J35" s="47">
        <v>-3185</v>
      </c>
      <c r="K35" s="48">
        <v>-5478</v>
      </c>
      <c r="L35" s="48">
        <v>-3197</v>
      </c>
      <c r="M35" s="32">
        <v>-10206</v>
      </c>
      <c r="N35" s="205">
        <v>-22066</v>
      </c>
      <c r="P35" s="47">
        <v>-3858.6363438937001</v>
      </c>
      <c r="Q35" s="48">
        <v>-6557.7273979534075</v>
      </c>
      <c r="R35" s="48">
        <v>-3336.8334909403443</v>
      </c>
      <c r="S35" s="32">
        <v>-7629.8354372891445</v>
      </c>
      <c r="T35" s="205">
        <v>-21383.032670076595</v>
      </c>
      <c r="V35" s="47">
        <v>-5087</v>
      </c>
      <c r="W35" s="48">
        <v>-6265</v>
      </c>
      <c r="X35" s="48">
        <v>-6212</v>
      </c>
      <c r="Y35" s="32">
        <v>-11864</v>
      </c>
      <c r="Z35" s="205">
        <v>-29428</v>
      </c>
      <c r="AB35" s="47">
        <v>-6946</v>
      </c>
      <c r="AC35" s="48">
        <v>-9723</v>
      </c>
      <c r="AD35" s="48">
        <v>-7895</v>
      </c>
      <c r="AE35" s="48">
        <v>-8522</v>
      </c>
      <c r="AF35" s="205">
        <f t="shared" si="5"/>
        <v>-33086</v>
      </c>
      <c r="AH35" s="32">
        <v>-7157</v>
      </c>
      <c r="AK35" s="26"/>
      <c r="AL35" s="26"/>
      <c r="AM35" s="26"/>
      <c r="AN35" s="26"/>
      <c r="AP35" s="26"/>
      <c r="AQ35" s="26"/>
      <c r="AR35" s="26"/>
      <c r="AS35" s="26"/>
    </row>
    <row r="36" spans="1:45" s="40" customFormat="1" ht="11.4" customHeight="1" outlineLevel="1" x14ac:dyDescent="0.3">
      <c r="A36" s="81"/>
      <c r="B36" s="206" t="s">
        <v>29</v>
      </c>
      <c r="C36" s="84"/>
      <c r="D36" s="85">
        <v>0</v>
      </c>
      <c r="E36" s="86">
        <v>0</v>
      </c>
      <c r="F36" s="86">
        <v>0</v>
      </c>
      <c r="G36" s="87">
        <v>-410</v>
      </c>
      <c r="H36" s="207">
        <v>-410</v>
      </c>
      <c r="I36" s="22"/>
      <c r="J36" s="85">
        <v>99</v>
      </c>
      <c r="K36" s="86">
        <v>-74</v>
      </c>
      <c r="L36" s="86">
        <v>-198</v>
      </c>
      <c r="M36" s="87">
        <v>-337</v>
      </c>
      <c r="N36" s="207">
        <v>-510</v>
      </c>
      <c r="O36" s="22"/>
      <c r="P36" s="85">
        <v>99</v>
      </c>
      <c r="Q36" s="86">
        <v>-74</v>
      </c>
      <c r="R36" s="86">
        <v>-198</v>
      </c>
      <c r="S36" s="87">
        <v>-337</v>
      </c>
      <c r="T36" s="207">
        <v>-510</v>
      </c>
      <c r="U36" s="22"/>
      <c r="V36" s="85">
        <v>-51</v>
      </c>
      <c r="W36" s="86">
        <v>-336</v>
      </c>
      <c r="X36" s="86">
        <v>80</v>
      </c>
      <c r="Y36" s="87">
        <v>424</v>
      </c>
      <c r="Z36" s="207">
        <v>117</v>
      </c>
      <c r="AA36" s="22"/>
      <c r="AB36" s="85">
        <v>-290</v>
      </c>
      <c r="AC36" s="86">
        <v>-72</v>
      </c>
      <c r="AD36" s="86">
        <v>-201</v>
      </c>
      <c r="AE36" s="86">
        <v>-95</v>
      </c>
      <c r="AF36" s="207">
        <f t="shared" si="5"/>
        <v>-658</v>
      </c>
      <c r="AG36" s="25"/>
      <c r="AH36" s="87">
        <v>89</v>
      </c>
      <c r="AK36" s="41"/>
      <c r="AL36" s="41"/>
      <c r="AM36" s="41"/>
      <c r="AN36" s="41"/>
      <c r="AP36" s="41"/>
      <c r="AQ36" s="41"/>
      <c r="AR36" s="41"/>
      <c r="AS36" s="41"/>
    </row>
    <row r="37" spans="1:45" s="88" customFormat="1" ht="11.4" customHeight="1" outlineLevel="1" x14ac:dyDescent="0.3">
      <c r="A37" s="82"/>
      <c r="B37" s="206" t="s">
        <v>237</v>
      </c>
      <c r="C37" s="89"/>
      <c r="D37" s="85">
        <v>-2642</v>
      </c>
      <c r="E37" s="86">
        <v>-2879.3354899999995</v>
      </c>
      <c r="F37" s="86">
        <v>-3498.6645100000005</v>
      </c>
      <c r="G37" s="87">
        <v>-5080</v>
      </c>
      <c r="H37" s="207">
        <v>-14100</v>
      </c>
      <c r="J37" s="85">
        <v>-3284</v>
      </c>
      <c r="K37" s="86">
        <v>-5404</v>
      </c>
      <c r="L37" s="86">
        <v>-2999</v>
      </c>
      <c r="M37" s="87">
        <v>-9869</v>
      </c>
      <c r="N37" s="207">
        <v>-21556</v>
      </c>
      <c r="P37" s="85">
        <v>-3957.6363438937001</v>
      </c>
      <c r="Q37" s="86">
        <v>-6483.7273979534075</v>
      </c>
      <c r="R37" s="86">
        <v>-3138.8334909403443</v>
      </c>
      <c r="S37" s="87">
        <v>-7292.8354372891445</v>
      </c>
      <c r="T37" s="207">
        <v>-20873.032670076595</v>
      </c>
      <c r="U37" s="22"/>
      <c r="V37" s="85">
        <v>-5036</v>
      </c>
      <c r="W37" s="86">
        <v>-5929</v>
      </c>
      <c r="X37" s="86">
        <v>-6292</v>
      </c>
      <c r="Y37" s="87">
        <v>-12288</v>
      </c>
      <c r="Z37" s="207">
        <v>-29545</v>
      </c>
      <c r="AA37" s="22"/>
      <c r="AB37" s="85">
        <v>-6656</v>
      </c>
      <c r="AC37" s="86">
        <v>-9651</v>
      </c>
      <c r="AD37" s="86">
        <v>-7694</v>
      </c>
      <c r="AE37" s="86">
        <v>-8427</v>
      </c>
      <c r="AF37" s="207">
        <f t="shared" si="5"/>
        <v>-32428</v>
      </c>
      <c r="AG37" s="25"/>
      <c r="AH37" s="87">
        <f>AH35-AH36</f>
        <v>-7246</v>
      </c>
      <c r="AK37" s="26"/>
      <c r="AL37" s="26"/>
      <c r="AM37" s="26"/>
      <c r="AN37" s="26"/>
      <c r="AP37" s="26"/>
      <c r="AQ37" s="26"/>
      <c r="AR37" s="26"/>
      <c r="AS37" s="26"/>
    </row>
    <row r="38" spans="1:45" s="90" customFormat="1" ht="11.4" customHeight="1" x14ac:dyDescent="0.3">
      <c r="A38" s="82"/>
      <c r="B38" s="204" t="s">
        <v>36</v>
      </c>
      <c r="D38" s="47">
        <v>0</v>
      </c>
      <c r="E38" s="48">
        <v>0</v>
      </c>
      <c r="F38" s="48">
        <v>0</v>
      </c>
      <c r="G38" s="32">
        <v>0</v>
      </c>
      <c r="H38" s="207">
        <v>0</v>
      </c>
      <c r="J38" s="47">
        <v>-2783</v>
      </c>
      <c r="K38" s="48">
        <v>-2868</v>
      </c>
      <c r="L38" s="48">
        <v>0</v>
      </c>
      <c r="M38" s="32">
        <v>0</v>
      </c>
      <c r="N38" s="205">
        <v>-5651</v>
      </c>
      <c r="P38" s="47">
        <v>-2783</v>
      </c>
      <c r="Q38" s="48">
        <v>-2868</v>
      </c>
      <c r="R38" s="48">
        <v>0</v>
      </c>
      <c r="S38" s="32">
        <v>0</v>
      </c>
      <c r="T38" s="207">
        <v>-5651</v>
      </c>
      <c r="U38" s="22"/>
      <c r="V38" s="47">
        <v>0</v>
      </c>
      <c r="W38" s="48">
        <v>0</v>
      </c>
      <c r="X38" s="48">
        <v>0</v>
      </c>
      <c r="Y38" s="32">
        <v>0</v>
      </c>
      <c r="Z38" s="207">
        <v>0</v>
      </c>
      <c r="AA38" s="22"/>
      <c r="AB38" s="47">
        <v>0</v>
      </c>
      <c r="AC38" s="48">
        <v>0</v>
      </c>
      <c r="AD38" s="48">
        <v>0</v>
      </c>
      <c r="AE38" s="48">
        <v>0</v>
      </c>
      <c r="AF38" s="205">
        <f t="shared" si="5"/>
        <v>0</v>
      </c>
      <c r="AG38" s="25"/>
      <c r="AH38" s="32"/>
      <c r="AK38" s="26"/>
      <c r="AL38" s="26"/>
      <c r="AM38" s="26"/>
      <c r="AN38" s="26"/>
      <c r="AP38" s="26"/>
      <c r="AQ38" s="26"/>
      <c r="AR38" s="26"/>
      <c r="AS38" s="26"/>
    </row>
    <row r="39" spans="1:45" ht="11.4" customHeight="1" x14ac:dyDescent="0.3">
      <c r="A39" s="42"/>
      <c r="B39" s="204" t="s">
        <v>37</v>
      </c>
      <c r="D39" s="47">
        <v>1937</v>
      </c>
      <c r="E39" s="48">
        <v>4039.3999999999996</v>
      </c>
      <c r="F39" s="48">
        <v>16099.599999999999</v>
      </c>
      <c r="G39" s="32">
        <v>835.00000000000182</v>
      </c>
      <c r="H39" s="205">
        <v>22911</v>
      </c>
      <c r="J39" s="47">
        <v>1597</v>
      </c>
      <c r="K39" s="48">
        <v>1852</v>
      </c>
      <c r="L39" s="48">
        <v>2295</v>
      </c>
      <c r="M39" s="32">
        <v>2821</v>
      </c>
      <c r="N39" s="205">
        <v>8565</v>
      </c>
      <c r="P39" s="47">
        <v>2442.7306186355004</v>
      </c>
      <c r="Q39" s="48">
        <v>2591.5020553937788</v>
      </c>
      <c r="R39" s="48">
        <v>3140.8611640632203</v>
      </c>
      <c r="S39" s="32">
        <v>2995.8346982707985</v>
      </c>
      <c r="T39" s="205">
        <v>11170.928536363299</v>
      </c>
      <c r="V39" s="47">
        <v>2477</v>
      </c>
      <c r="W39" s="48">
        <v>3099</v>
      </c>
      <c r="X39" s="48">
        <v>3660</v>
      </c>
      <c r="Y39" s="32">
        <v>4321</v>
      </c>
      <c r="Z39" s="205">
        <v>13557</v>
      </c>
      <c r="AB39" s="47">
        <v>2960</v>
      </c>
      <c r="AC39" s="48">
        <v>4691</v>
      </c>
      <c r="AD39" s="48">
        <v>3527</v>
      </c>
      <c r="AE39" s="48">
        <v>2882</v>
      </c>
      <c r="AF39" s="205">
        <f t="shared" si="5"/>
        <v>14060</v>
      </c>
      <c r="AH39" s="32">
        <v>3482</v>
      </c>
      <c r="AK39" s="26"/>
      <c r="AL39" s="26"/>
      <c r="AM39" s="26"/>
      <c r="AN39" s="26"/>
      <c r="AP39" s="26"/>
      <c r="AQ39" s="26"/>
      <c r="AR39" s="26"/>
      <c r="AS39" s="26"/>
    </row>
    <row r="40" spans="1:45" ht="11.4" customHeight="1" x14ac:dyDescent="0.3">
      <c r="A40" s="42"/>
      <c r="B40" s="212" t="s">
        <v>38</v>
      </c>
      <c r="C40" s="213"/>
      <c r="D40" s="214">
        <v>0</v>
      </c>
      <c r="E40" s="215">
        <v>0</v>
      </c>
      <c r="F40" s="215">
        <v>0</v>
      </c>
      <c r="G40" s="216">
        <v>0</v>
      </c>
      <c r="H40" s="217">
        <v>0</v>
      </c>
      <c r="J40" s="214">
        <v>0</v>
      </c>
      <c r="K40" s="215">
        <v>0</v>
      </c>
      <c r="L40" s="215">
        <v>0</v>
      </c>
      <c r="M40" s="216">
        <v>0</v>
      </c>
      <c r="N40" s="217">
        <v>0</v>
      </c>
      <c r="P40" s="214">
        <v>0</v>
      </c>
      <c r="Q40" s="215">
        <v>0</v>
      </c>
      <c r="R40" s="215">
        <v>0</v>
      </c>
      <c r="S40" s="216">
        <v>0</v>
      </c>
      <c r="T40" s="217">
        <v>0</v>
      </c>
      <c r="V40" s="214">
        <v>0</v>
      </c>
      <c r="W40" s="215">
        <v>0</v>
      </c>
      <c r="X40" s="215">
        <v>0</v>
      </c>
      <c r="Y40" s="216">
        <v>0</v>
      </c>
      <c r="Z40" s="217">
        <v>0</v>
      </c>
      <c r="AB40" s="214">
        <v>0</v>
      </c>
      <c r="AC40" s="215">
        <v>0</v>
      </c>
      <c r="AD40" s="215">
        <v>0</v>
      </c>
      <c r="AE40" s="48">
        <v>0</v>
      </c>
      <c r="AF40" s="217">
        <f t="shared" si="5"/>
        <v>0</v>
      </c>
      <c r="AH40" s="100"/>
      <c r="AK40" s="26"/>
      <c r="AL40" s="26"/>
      <c r="AM40" s="26"/>
      <c r="AN40" s="26"/>
      <c r="AP40" s="26"/>
      <c r="AQ40" s="26"/>
      <c r="AR40" s="26"/>
      <c r="AS40" s="26"/>
    </row>
    <row r="41" spans="1:45" ht="11.4" customHeight="1" x14ac:dyDescent="0.3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218">
        <f>X42/L42-1</f>
        <v>0.63777543891078459</v>
      </c>
      <c r="Y41" s="219"/>
      <c r="Z41" s="101"/>
      <c r="AA41" s="101"/>
      <c r="AB41" s="101"/>
      <c r="AC41" s="101"/>
      <c r="AD41" s="101"/>
      <c r="AE41" s="101"/>
      <c r="AF41" s="101"/>
      <c r="AH41" s="101"/>
      <c r="AK41" s="26"/>
      <c r="AL41" s="26"/>
      <c r="AM41" s="26"/>
      <c r="AN41" s="26"/>
      <c r="AP41" s="26"/>
      <c r="AQ41" s="26"/>
      <c r="AR41" s="26"/>
      <c r="AS41" s="26"/>
    </row>
    <row r="42" spans="1:45" ht="11.4" customHeight="1" x14ac:dyDescent="0.3">
      <c r="A42" s="101"/>
      <c r="B42" s="34" t="s">
        <v>39</v>
      </c>
      <c r="C42" s="102"/>
      <c r="D42" s="37">
        <v>56837</v>
      </c>
      <c r="E42" s="37">
        <v>75817.135269999999</v>
      </c>
      <c r="F42" s="37">
        <v>84739.317039999965</v>
      </c>
      <c r="G42" s="80">
        <v>92709.547690000007</v>
      </c>
      <c r="H42" s="37">
        <v>310103</v>
      </c>
      <c r="I42" s="102"/>
      <c r="J42" s="37">
        <v>67348</v>
      </c>
      <c r="K42" s="37">
        <v>87300</v>
      </c>
      <c r="L42" s="37">
        <v>89312</v>
      </c>
      <c r="M42" s="80">
        <v>96136.629453385598</v>
      </c>
      <c r="N42" s="37">
        <v>340096.6294533856</v>
      </c>
      <c r="O42" s="102"/>
      <c r="P42" s="37">
        <v>70201.752746977058</v>
      </c>
      <c r="Q42" s="37">
        <v>95089.542647739989</v>
      </c>
      <c r="R42" s="37">
        <v>132261.9740621165</v>
      </c>
      <c r="S42" s="80">
        <v>102196.22771760015</v>
      </c>
      <c r="T42" s="37">
        <v>399749.49717443367</v>
      </c>
      <c r="U42" s="103"/>
      <c r="V42" s="37">
        <v>75625</v>
      </c>
      <c r="W42" s="128">
        <v>96743</v>
      </c>
      <c r="X42" s="128">
        <v>146273</v>
      </c>
      <c r="Y42" s="128">
        <v>108515</v>
      </c>
      <c r="Z42" s="37">
        <v>427156</v>
      </c>
      <c r="AA42" s="103"/>
      <c r="AB42" s="37">
        <f>AB10+AB26</f>
        <v>81123</v>
      </c>
      <c r="AC42" s="128">
        <f>AC10+AC26</f>
        <v>85365</v>
      </c>
      <c r="AD42" s="128">
        <f>AD10+AD26</f>
        <v>152590</v>
      </c>
      <c r="AE42" s="128">
        <f>AE10+AE26</f>
        <v>119546</v>
      </c>
      <c r="AF42" s="37">
        <f>SUM(AB42:AE42)</f>
        <v>438624</v>
      </c>
      <c r="AH42" s="37">
        <f>AH10+AH26</f>
        <v>79313</v>
      </c>
      <c r="AK42" s="26"/>
      <c r="AL42" s="26"/>
      <c r="AM42" s="26"/>
      <c r="AN42" s="26"/>
      <c r="AP42" s="26"/>
      <c r="AQ42" s="26"/>
      <c r="AR42" s="26"/>
      <c r="AS42" s="26"/>
    </row>
    <row r="43" spans="1:45" ht="11.4" customHeight="1" x14ac:dyDescent="0.3">
      <c r="A43" s="101"/>
      <c r="B43" s="104" t="s">
        <v>40</v>
      </c>
      <c r="C43" s="105"/>
      <c r="D43" s="106">
        <v>0.31764936008494943</v>
      </c>
      <c r="E43" s="106">
        <v>0.34749332106534425</v>
      </c>
      <c r="F43" s="106">
        <v>0.37644442911019016</v>
      </c>
      <c r="G43" s="107">
        <v>0.37080623068916413</v>
      </c>
      <c r="H43" s="106">
        <v>0.35552526314461974</v>
      </c>
      <c r="I43" s="105"/>
      <c r="J43" s="106">
        <v>0.31596083564388022</v>
      </c>
      <c r="K43" s="106">
        <v>0.32744335380010575</v>
      </c>
      <c r="L43" s="106">
        <v>0.32968258011170049</v>
      </c>
      <c r="M43" s="107">
        <v>0.29394760001306691</v>
      </c>
      <c r="N43" s="106">
        <v>0.31557030658852736</v>
      </c>
      <c r="O43" s="105"/>
      <c r="P43" s="106">
        <v>0.27846981303176693</v>
      </c>
      <c r="Q43" s="106">
        <v>0.29884186335964541</v>
      </c>
      <c r="R43" s="106">
        <v>0.36184805889871963</v>
      </c>
      <c r="S43" s="107">
        <v>0.30434676554819845</v>
      </c>
      <c r="T43" s="106">
        <v>0.31436769438966033</v>
      </c>
      <c r="V43" s="106">
        <v>0.24359407965727722</v>
      </c>
      <c r="W43" s="153">
        <v>0.26905865764084536</v>
      </c>
      <c r="X43" s="153">
        <v>0.3609050198003923</v>
      </c>
      <c r="Y43" s="153">
        <v>0.30018644949265821</v>
      </c>
      <c r="Z43" s="106">
        <v>0.29729614985492098</v>
      </c>
      <c r="AB43" s="106">
        <f>IFERROR(AB42/AB10,"")</f>
        <v>0.23192445580390073</v>
      </c>
      <c r="AC43" s="153">
        <f>IFERROR(AC42/AC10,"")</f>
        <v>0.22414807190383412</v>
      </c>
      <c r="AD43" s="153">
        <f>IFERROR(AD42/AD10,"")</f>
        <v>0.34879149313571756</v>
      </c>
      <c r="AE43" s="155">
        <f>IFERROR(AE42/AE10,"")</f>
        <v>0.29871414935457596</v>
      </c>
      <c r="AF43" s="108">
        <f>IFERROR(AF42/AF10,"")</f>
        <v>0.27967975678246876</v>
      </c>
      <c r="AH43" s="108">
        <f>IFERROR(AH42/AH10,"")</f>
        <v>0.21323393009331823</v>
      </c>
      <c r="AK43" s="26"/>
      <c r="AL43" s="26"/>
      <c r="AM43" s="26"/>
      <c r="AN43" s="26"/>
      <c r="AP43" s="26"/>
      <c r="AQ43" s="26"/>
      <c r="AR43" s="26"/>
      <c r="AS43" s="26"/>
    </row>
    <row r="44" spans="1:45" ht="11.4" customHeight="1" x14ac:dyDescent="0.3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H44" s="101"/>
      <c r="AK44" s="26"/>
      <c r="AL44" s="26"/>
      <c r="AM44" s="26"/>
      <c r="AN44" s="26"/>
      <c r="AP44" s="26"/>
      <c r="AQ44" s="26"/>
      <c r="AR44" s="26"/>
      <c r="AS44" s="26"/>
    </row>
    <row r="45" spans="1:45" ht="11.4" customHeight="1" x14ac:dyDescent="0.3">
      <c r="A45" s="101"/>
      <c r="B45" s="110" t="s">
        <v>41</v>
      </c>
      <c r="C45" s="115"/>
      <c r="D45" s="116">
        <v>-19478</v>
      </c>
      <c r="E45" s="113">
        <v>-19922</v>
      </c>
      <c r="F45" s="113">
        <v>-21414</v>
      </c>
      <c r="G45" s="117">
        <v>-21702</v>
      </c>
      <c r="H45" s="220">
        <v>-82516</v>
      </c>
      <c r="I45" s="221"/>
      <c r="J45" s="116">
        <v>-21849</v>
      </c>
      <c r="K45" s="113">
        <v>-22763</v>
      </c>
      <c r="L45" s="113">
        <v>-22902</v>
      </c>
      <c r="M45" s="117">
        <v>-32989</v>
      </c>
      <c r="N45" s="220">
        <v>-100503</v>
      </c>
      <c r="O45" s="221"/>
      <c r="P45" s="116">
        <v>-33048.084374233535</v>
      </c>
      <c r="Q45" s="113">
        <v>-34199.63120399473</v>
      </c>
      <c r="R45" s="113">
        <v>-34594.092031544154</v>
      </c>
      <c r="S45" s="117">
        <v>-35463.853971853845</v>
      </c>
      <c r="T45" s="220">
        <v>-137305.66158162628</v>
      </c>
      <c r="U45" s="209"/>
      <c r="V45" s="116">
        <v>-36995</v>
      </c>
      <c r="W45" s="113">
        <v>-38108</v>
      </c>
      <c r="X45" s="113">
        <v>-36671</v>
      </c>
      <c r="Y45" s="113">
        <v>-34189</v>
      </c>
      <c r="Z45" s="220">
        <v>-145963</v>
      </c>
      <c r="AA45" s="209"/>
      <c r="AB45" s="116">
        <v>-38340</v>
      </c>
      <c r="AC45" s="113">
        <v>-39629</v>
      </c>
      <c r="AD45" s="113">
        <v>-39051</v>
      </c>
      <c r="AE45" s="113">
        <v>-41969</v>
      </c>
      <c r="AF45" s="220">
        <f>SUM(AB45:AE45)</f>
        <v>-158989</v>
      </c>
      <c r="AH45" s="114">
        <v>-44575</v>
      </c>
      <c r="AK45" s="26"/>
      <c r="AL45" s="26"/>
      <c r="AM45" s="26"/>
      <c r="AN45" s="26"/>
      <c r="AP45" s="26"/>
      <c r="AQ45" s="26"/>
      <c r="AR45" s="26"/>
      <c r="AS45" s="26"/>
    </row>
    <row r="46" spans="1:45" ht="11.4" customHeight="1" x14ac:dyDescent="0.3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H46" s="101"/>
      <c r="AK46" s="26"/>
      <c r="AL46" s="26"/>
      <c r="AM46" s="26"/>
      <c r="AN46" s="26"/>
      <c r="AP46" s="26"/>
      <c r="AQ46" s="26"/>
      <c r="AR46" s="26"/>
      <c r="AS46" s="26"/>
    </row>
    <row r="47" spans="1:45" ht="11.4" customHeight="1" x14ac:dyDescent="0.3">
      <c r="A47" s="33"/>
      <c r="B47" s="34" t="s">
        <v>42</v>
      </c>
      <c r="C47" s="102"/>
      <c r="D47" s="37">
        <v>37359</v>
      </c>
      <c r="E47" s="37">
        <v>55895.135269999999</v>
      </c>
      <c r="F47" s="37">
        <v>63325.317039999965</v>
      </c>
      <c r="G47" s="80">
        <v>71007.547690000007</v>
      </c>
      <c r="H47" s="37">
        <v>227586.99999999997</v>
      </c>
      <c r="I47" s="102"/>
      <c r="J47" s="37">
        <v>45499</v>
      </c>
      <c r="K47" s="37">
        <v>64537</v>
      </c>
      <c r="L47" s="37">
        <v>66410</v>
      </c>
      <c r="M47" s="80">
        <v>63147.629453385598</v>
      </c>
      <c r="N47" s="37">
        <v>239593.6294533856</v>
      </c>
      <c r="O47" s="102"/>
      <c r="P47" s="37">
        <v>37153.668372743523</v>
      </c>
      <c r="Q47" s="37">
        <v>60889.911443745259</v>
      </c>
      <c r="R47" s="37">
        <v>97667.882030572335</v>
      </c>
      <c r="S47" s="80">
        <v>66732.373745746299</v>
      </c>
      <c r="T47" s="37">
        <v>262443.83559280739</v>
      </c>
      <c r="U47" s="103"/>
      <c r="V47" s="37">
        <v>38630</v>
      </c>
      <c r="W47" s="37">
        <v>58635</v>
      </c>
      <c r="X47" s="37">
        <v>109602</v>
      </c>
      <c r="Y47" s="37">
        <v>74326</v>
      </c>
      <c r="Z47" s="37">
        <v>281193</v>
      </c>
      <c r="AA47" s="103"/>
      <c r="AB47" s="37">
        <f>AB42+AB45</f>
        <v>42783</v>
      </c>
      <c r="AC47" s="37">
        <f>AC42+AC45</f>
        <v>45736</v>
      </c>
      <c r="AD47" s="37">
        <f>AD42+AD45</f>
        <v>113539</v>
      </c>
      <c r="AE47" s="37">
        <f>AE42+AE45</f>
        <v>77577</v>
      </c>
      <c r="AF47" s="37">
        <f>SUM(AB47:AE47)</f>
        <v>279635</v>
      </c>
      <c r="AH47" s="37">
        <f>AH42+AH45</f>
        <v>34738</v>
      </c>
      <c r="AK47" s="26"/>
      <c r="AL47" s="26"/>
      <c r="AM47" s="26"/>
      <c r="AN47" s="26"/>
      <c r="AP47" s="26"/>
      <c r="AQ47" s="26"/>
      <c r="AR47" s="26"/>
      <c r="AS47" s="26"/>
    </row>
    <row r="48" spans="1:45" s="109" customFormat="1" ht="11.4" customHeight="1" x14ac:dyDescent="0.3">
      <c r="A48" s="56"/>
      <c r="B48" s="222" t="s">
        <v>43</v>
      </c>
      <c r="C48" s="105"/>
      <c r="D48" s="106">
        <v>0.20879114737606885</v>
      </c>
      <c r="E48" s="106">
        <v>0.25618464898731796</v>
      </c>
      <c r="F48" s="106">
        <v>0.28131525782880673</v>
      </c>
      <c r="G48" s="107">
        <v>0.28400571209183045</v>
      </c>
      <c r="H48" s="106">
        <v>0.2609227516770059</v>
      </c>
      <c r="I48" s="105"/>
      <c r="J48" s="106">
        <v>0.21345700037062579</v>
      </c>
      <c r="K48" s="106">
        <v>0.24206428091864177</v>
      </c>
      <c r="L48" s="106">
        <v>0.245143095499127</v>
      </c>
      <c r="M48" s="107">
        <v>0.19308035064134924</v>
      </c>
      <c r="N48" s="106">
        <v>0.22231515562145845</v>
      </c>
      <c r="O48" s="105"/>
      <c r="P48" s="106">
        <v>0.14737773175681393</v>
      </c>
      <c r="Q48" s="106">
        <v>0.19136125896684086</v>
      </c>
      <c r="R48" s="106">
        <v>0.26720403789613756</v>
      </c>
      <c r="S48" s="107">
        <v>0.19873318771602436</v>
      </c>
      <c r="T48" s="106">
        <v>0.20638891126882083</v>
      </c>
      <c r="U48" s="22"/>
      <c r="V48" s="106">
        <v>0.12443027169799166</v>
      </c>
      <c r="W48" s="106">
        <v>0.16307385951201603</v>
      </c>
      <c r="X48" s="106">
        <v>0.27042524580860855</v>
      </c>
      <c r="Y48" s="106">
        <v>0.2056089761322519</v>
      </c>
      <c r="Z48" s="106">
        <v>0.19570741430801578</v>
      </c>
      <c r="AA48" s="22"/>
      <c r="AB48" s="106">
        <f>IFERROR(AB47/AB10,"")</f>
        <v>0.12231332658627374</v>
      </c>
      <c r="AC48" s="106">
        <f>IFERROR(AC47/AC10,"")</f>
        <v>0.12009179659806429</v>
      </c>
      <c r="AD48" s="106">
        <f>IFERROR(AD47/AD10,"")</f>
        <v>0.25952839202527189</v>
      </c>
      <c r="AE48" s="108">
        <f>IFERROR(AE47/AE10,"")</f>
        <v>0.19384460847272128</v>
      </c>
      <c r="AF48" s="108">
        <f>IFERROR(AF47/AF10,"")</f>
        <v>0.17830362403303432</v>
      </c>
      <c r="AG48" s="25"/>
      <c r="AH48" s="108">
        <f>IFERROR(AH47/AH10,"")</f>
        <v>9.3393520149051085E-2</v>
      </c>
      <c r="AK48" s="26"/>
      <c r="AL48" s="26"/>
      <c r="AM48" s="26"/>
      <c r="AN48" s="26"/>
      <c r="AP48" s="26"/>
      <c r="AQ48" s="26"/>
      <c r="AR48" s="26"/>
      <c r="AS48" s="26"/>
    </row>
    <row r="49" spans="1:45" s="109" customFormat="1" ht="11.4" customHeight="1" x14ac:dyDescent="0.3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25"/>
      <c r="AH49" s="56"/>
      <c r="AK49" s="26"/>
      <c r="AL49" s="26"/>
      <c r="AM49" s="26"/>
      <c r="AN49" s="26"/>
      <c r="AP49" s="26"/>
      <c r="AQ49" s="26"/>
      <c r="AR49" s="26"/>
      <c r="AS49" s="26"/>
    </row>
    <row r="50" spans="1:45" ht="11.4" customHeight="1" x14ac:dyDescent="0.3">
      <c r="A50" s="118"/>
      <c r="B50" s="119" t="s">
        <v>44</v>
      </c>
      <c r="C50" s="35"/>
      <c r="D50" s="120">
        <v>1187</v>
      </c>
      <c r="E50" s="121">
        <v>965</v>
      </c>
      <c r="F50" s="121">
        <v>-310</v>
      </c>
      <c r="G50" s="122">
        <v>10707</v>
      </c>
      <c r="H50" s="223">
        <v>12549</v>
      </c>
      <c r="I50" s="35"/>
      <c r="J50" s="120">
        <v>12465</v>
      </c>
      <c r="K50" s="121">
        <v>2835</v>
      </c>
      <c r="L50" s="121">
        <v>5414</v>
      </c>
      <c r="M50" s="122">
        <v>6222</v>
      </c>
      <c r="N50" s="223">
        <v>26936</v>
      </c>
      <c r="O50" s="35"/>
      <c r="P50" s="120">
        <v>12486.595926056143</v>
      </c>
      <c r="Q50" s="121">
        <v>3020.7442395040216</v>
      </c>
      <c r="R50" s="121">
        <v>5811.1564031206217</v>
      </c>
      <c r="S50" s="122">
        <v>6712.2138917944176</v>
      </c>
      <c r="T50" s="223">
        <v>28030.710460475202</v>
      </c>
      <c r="V50" s="120">
        <v>3410</v>
      </c>
      <c r="W50" s="121">
        <v>4432</v>
      </c>
      <c r="X50" s="121">
        <v>1818</v>
      </c>
      <c r="Y50" s="121">
        <v>-1863</v>
      </c>
      <c r="Z50" s="223">
        <v>7797</v>
      </c>
      <c r="AB50" s="120">
        <v>2007</v>
      </c>
      <c r="AC50" s="121">
        <v>1351</v>
      </c>
      <c r="AD50" s="121">
        <v>920</v>
      </c>
      <c r="AE50" s="122">
        <v>1882</v>
      </c>
      <c r="AF50" s="223">
        <f t="shared" ref="AF50:AF55" si="6">SUM(AB50:AE50)</f>
        <v>6160</v>
      </c>
      <c r="AH50" s="122">
        <v>2617</v>
      </c>
      <c r="AK50" s="26"/>
      <c r="AL50" s="26"/>
      <c r="AM50" s="26"/>
      <c r="AN50" s="26"/>
      <c r="AP50" s="26"/>
      <c r="AQ50" s="26"/>
      <c r="AR50" s="26"/>
      <c r="AS50" s="26"/>
    </row>
    <row r="51" spans="1:45" ht="11.4" customHeight="1" x14ac:dyDescent="0.3">
      <c r="A51" s="118"/>
      <c r="B51" s="43" t="s">
        <v>45</v>
      </c>
      <c r="D51" s="47">
        <v>-3181</v>
      </c>
      <c r="E51" s="48">
        <v>-3458</v>
      </c>
      <c r="F51" s="48">
        <v>-2525</v>
      </c>
      <c r="G51" s="32">
        <v>-2750</v>
      </c>
      <c r="H51" s="224">
        <v>-11914</v>
      </c>
      <c r="J51" s="47">
        <v>-3648</v>
      </c>
      <c r="K51" s="48">
        <v>-5556</v>
      </c>
      <c r="L51" s="48">
        <v>-7139</v>
      </c>
      <c r="M51" s="32">
        <v>-16233</v>
      </c>
      <c r="N51" s="224">
        <v>-32576</v>
      </c>
      <c r="P51" s="47">
        <v>-8540.1775348909578</v>
      </c>
      <c r="Q51" s="48">
        <v>-14445.273221178784</v>
      </c>
      <c r="R51" s="48">
        <v>-17035.725021890274</v>
      </c>
      <c r="S51" s="32">
        <v>-18972.639539483815</v>
      </c>
      <c r="T51" s="224">
        <v>-58993.815317443834</v>
      </c>
      <c r="V51" s="47">
        <v>-17319</v>
      </c>
      <c r="W51" s="48">
        <v>-20272</v>
      </c>
      <c r="X51" s="48">
        <v>-18650</v>
      </c>
      <c r="Y51" s="48">
        <v>-12300</v>
      </c>
      <c r="Z51" s="224">
        <v>-68541</v>
      </c>
      <c r="AB51" s="47">
        <v>-17121</v>
      </c>
      <c r="AC51" s="48">
        <v>-15298</v>
      </c>
      <c r="AD51" s="48">
        <v>-16490</v>
      </c>
      <c r="AE51" s="32">
        <v>-15776</v>
      </c>
      <c r="AF51" s="224">
        <f t="shared" si="6"/>
        <v>-64685</v>
      </c>
      <c r="AH51" s="32">
        <v>-16095</v>
      </c>
      <c r="AK51" s="26"/>
      <c r="AL51" s="26"/>
      <c r="AM51" s="26"/>
      <c r="AN51" s="26"/>
      <c r="AP51" s="26"/>
      <c r="AQ51" s="26"/>
      <c r="AR51" s="26"/>
      <c r="AS51" s="26"/>
    </row>
    <row r="52" spans="1:45" ht="11.4" customHeight="1" x14ac:dyDescent="0.3">
      <c r="A52" s="118"/>
      <c r="B52" s="123" t="s">
        <v>46</v>
      </c>
      <c r="D52" s="47">
        <v>-268</v>
      </c>
      <c r="E52" s="48">
        <v>71</v>
      </c>
      <c r="F52" s="48">
        <v>3735</v>
      </c>
      <c r="G52" s="32">
        <v>0</v>
      </c>
      <c r="H52" s="224">
        <v>3538</v>
      </c>
      <c r="J52" s="47">
        <v>0</v>
      </c>
      <c r="K52" s="48">
        <v>0</v>
      </c>
      <c r="L52" s="48">
        <v>0</v>
      </c>
      <c r="M52" s="32">
        <v>0</v>
      </c>
      <c r="N52" s="224">
        <v>0</v>
      </c>
      <c r="P52" s="47">
        <v>0</v>
      </c>
      <c r="Q52" s="48">
        <v>0</v>
      </c>
      <c r="R52" s="48">
        <v>0</v>
      </c>
      <c r="S52" s="32">
        <v>0</v>
      </c>
      <c r="T52" s="224">
        <v>0</v>
      </c>
      <c r="V52" s="47">
        <v>0</v>
      </c>
      <c r="W52" s="48">
        <v>4242</v>
      </c>
      <c r="X52" s="48">
        <v>614</v>
      </c>
      <c r="Y52" s="48">
        <v>-3357</v>
      </c>
      <c r="Z52" s="224">
        <v>1499</v>
      </c>
      <c r="AB52" s="47">
        <v>0</v>
      </c>
      <c r="AC52" s="48">
        <v>-1064</v>
      </c>
      <c r="AD52" s="48">
        <v>0</v>
      </c>
      <c r="AE52" s="32">
        <v>-964</v>
      </c>
      <c r="AF52" s="224">
        <f t="shared" si="6"/>
        <v>-2028</v>
      </c>
      <c r="AH52" s="32">
        <v>0</v>
      </c>
      <c r="AK52" s="26"/>
      <c r="AL52" s="26"/>
      <c r="AM52" s="26"/>
      <c r="AN52" s="26"/>
      <c r="AP52" s="26"/>
      <c r="AQ52" s="26"/>
      <c r="AR52" s="26"/>
      <c r="AS52" s="26"/>
    </row>
    <row r="53" spans="1:45" ht="11.4" customHeight="1" x14ac:dyDescent="0.3">
      <c r="A53" s="118"/>
      <c r="B53" s="43" t="s">
        <v>47</v>
      </c>
      <c r="D53" s="47">
        <v>0</v>
      </c>
      <c r="E53" s="48">
        <v>0</v>
      </c>
      <c r="F53" s="48">
        <v>0</v>
      </c>
      <c r="G53" s="32">
        <v>0</v>
      </c>
      <c r="H53" s="224">
        <v>0</v>
      </c>
      <c r="J53" s="47">
        <v>0</v>
      </c>
      <c r="K53" s="48">
        <v>0</v>
      </c>
      <c r="L53" s="48">
        <v>0</v>
      </c>
      <c r="M53" s="32">
        <v>0</v>
      </c>
      <c r="N53" s="224">
        <v>0</v>
      </c>
      <c r="P53" s="47">
        <v>0</v>
      </c>
      <c r="Q53" s="48">
        <v>0</v>
      </c>
      <c r="R53" s="48">
        <v>0</v>
      </c>
      <c r="S53" s="32">
        <v>0</v>
      </c>
      <c r="T53" s="224">
        <v>0</v>
      </c>
      <c r="V53" s="47">
        <v>0</v>
      </c>
      <c r="W53" s="48">
        <v>0</v>
      </c>
      <c r="X53" s="48">
        <v>0</v>
      </c>
      <c r="Y53" s="48">
        <v>0</v>
      </c>
      <c r="Z53" s="224">
        <v>0</v>
      </c>
      <c r="AB53" s="47">
        <v>0</v>
      </c>
      <c r="AC53" s="48">
        <v>0</v>
      </c>
      <c r="AD53" s="48">
        <v>0</v>
      </c>
      <c r="AE53" s="32">
        <v>0</v>
      </c>
      <c r="AF53" s="224">
        <f t="shared" si="6"/>
        <v>0</v>
      </c>
      <c r="AH53" s="32"/>
      <c r="AK53" s="26"/>
      <c r="AL53" s="26"/>
      <c r="AM53" s="26"/>
      <c r="AN53" s="26"/>
      <c r="AP53" s="26"/>
      <c r="AQ53" s="26"/>
      <c r="AR53" s="26"/>
      <c r="AS53" s="26"/>
    </row>
    <row r="54" spans="1:45" ht="11.4" customHeight="1" x14ac:dyDescent="0.3">
      <c r="A54" s="118"/>
      <c r="B54" s="43" t="s">
        <v>48</v>
      </c>
      <c r="D54" s="47"/>
      <c r="E54" s="48"/>
      <c r="F54" s="48"/>
      <c r="G54" s="32"/>
      <c r="H54" s="224"/>
      <c r="J54" s="47"/>
      <c r="K54" s="48"/>
      <c r="L54" s="48"/>
      <c r="M54" s="32"/>
      <c r="N54" s="224"/>
      <c r="P54" s="47"/>
      <c r="Q54" s="48"/>
      <c r="R54" s="48"/>
      <c r="S54" s="32"/>
      <c r="T54" s="224"/>
      <c r="V54" s="47"/>
      <c r="W54" s="48"/>
      <c r="X54" s="48"/>
      <c r="Y54" s="48">
        <v>-18</v>
      </c>
      <c r="Z54" s="224">
        <v>-18</v>
      </c>
      <c r="AB54" s="47">
        <v>0</v>
      </c>
      <c r="AC54" s="48">
        <v>-355</v>
      </c>
      <c r="AD54" s="48">
        <v>14</v>
      </c>
      <c r="AE54" s="32">
        <v>1</v>
      </c>
      <c r="AF54" s="224">
        <f t="shared" si="6"/>
        <v>-340</v>
      </c>
      <c r="AH54" s="32">
        <v>0</v>
      </c>
      <c r="AK54" s="26"/>
      <c r="AL54" s="26"/>
      <c r="AM54" s="26"/>
      <c r="AN54" s="26"/>
      <c r="AP54" s="26"/>
      <c r="AQ54" s="26"/>
      <c r="AR54" s="26"/>
      <c r="AS54" s="26"/>
    </row>
    <row r="55" spans="1:45" ht="11.4" customHeight="1" x14ac:dyDescent="0.3">
      <c r="A55" s="118"/>
      <c r="B55" s="97" t="s">
        <v>49</v>
      </c>
      <c r="C55" s="78"/>
      <c r="D55" s="98">
        <v>0</v>
      </c>
      <c r="E55" s="99">
        <v>0</v>
      </c>
      <c r="F55" s="99">
        <v>0</v>
      </c>
      <c r="G55" s="100">
        <v>0</v>
      </c>
      <c r="H55" s="225">
        <v>0</v>
      </c>
      <c r="I55" s="78"/>
      <c r="J55" s="98">
        <v>0</v>
      </c>
      <c r="K55" s="99">
        <v>0</v>
      </c>
      <c r="L55" s="99">
        <v>-252</v>
      </c>
      <c r="M55" s="100">
        <v>-2280</v>
      </c>
      <c r="N55" s="225">
        <v>-2532</v>
      </c>
      <c r="O55" s="78"/>
      <c r="P55" s="98">
        <v>0</v>
      </c>
      <c r="Q55" s="99">
        <v>0</v>
      </c>
      <c r="R55" s="99">
        <v>-252</v>
      </c>
      <c r="S55" s="100">
        <v>-2280</v>
      </c>
      <c r="T55" s="225">
        <v>-2532</v>
      </c>
      <c r="V55" s="98">
        <v>1397</v>
      </c>
      <c r="W55" s="99">
        <v>-694</v>
      </c>
      <c r="X55" s="99">
        <v>-3413</v>
      </c>
      <c r="Y55" s="99">
        <v>-515</v>
      </c>
      <c r="Z55" s="225">
        <v>-3225</v>
      </c>
      <c r="AB55" s="98">
        <v>-409</v>
      </c>
      <c r="AC55" s="99">
        <v>94</v>
      </c>
      <c r="AD55" s="99">
        <v>783</v>
      </c>
      <c r="AE55" s="100">
        <v>1122</v>
      </c>
      <c r="AF55" s="225">
        <f t="shared" si="6"/>
        <v>1590</v>
      </c>
      <c r="AH55" s="100">
        <v>1941</v>
      </c>
      <c r="AK55" s="26"/>
      <c r="AL55" s="26"/>
      <c r="AM55" s="26"/>
      <c r="AN55" s="26"/>
      <c r="AP55" s="26"/>
      <c r="AQ55" s="26"/>
      <c r="AR55" s="26"/>
      <c r="AS55" s="26"/>
    </row>
    <row r="56" spans="1:45" ht="11.4" customHeight="1" x14ac:dyDescent="0.3">
      <c r="A56" s="118"/>
      <c r="B56" s="124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H56" s="48"/>
      <c r="AK56" s="26"/>
      <c r="AL56" s="26"/>
      <c r="AM56" s="26"/>
      <c r="AN56" s="26"/>
      <c r="AP56" s="26"/>
      <c r="AQ56" s="26"/>
      <c r="AR56" s="26"/>
      <c r="AS56" s="26"/>
    </row>
    <row r="57" spans="1:45" ht="11.4" customHeight="1" x14ac:dyDescent="0.3">
      <c r="A57" s="33"/>
      <c r="B57" s="34" t="s">
        <v>50</v>
      </c>
      <c r="C57" s="102"/>
      <c r="D57" s="36">
        <v>35097</v>
      </c>
      <c r="E57" s="37">
        <v>53473.135269999999</v>
      </c>
      <c r="F57" s="37">
        <v>64225.317039999965</v>
      </c>
      <c r="G57" s="80">
        <v>78964.547690000007</v>
      </c>
      <c r="H57" s="38">
        <v>231759.99999999997</v>
      </c>
      <c r="I57" s="102"/>
      <c r="J57" s="36">
        <v>54316</v>
      </c>
      <c r="K57" s="37">
        <v>61816</v>
      </c>
      <c r="L57" s="37">
        <v>64433</v>
      </c>
      <c r="M57" s="80">
        <v>50856.629453385598</v>
      </c>
      <c r="N57" s="38">
        <v>231421.6294533856</v>
      </c>
      <c r="O57" s="102"/>
      <c r="P57" s="36">
        <v>41100.086763908708</v>
      </c>
      <c r="Q57" s="37">
        <v>49465.382462070498</v>
      </c>
      <c r="R57" s="37">
        <v>86191.313411802679</v>
      </c>
      <c r="S57" s="80">
        <v>52191.948098056891</v>
      </c>
      <c r="T57" s="38">
        <v>228948.73073583876</v>
      </c>
      <c r="U57" s="103"/>
      <c r="V57" s="36">
        <v>26118</v>
      </c>
      <c r="W57" s="36">
        <v>46343</v>
      </c>
      <c r="X57" s="36">
        <v>89971</v>
      </c>
      <c r="Y57" s="36">
        <v>56273</v>
      </c>
      <c r="Z57" s="38">
        <v>218705</v>
      </c>
      <c r="AA57" s="103"/>
      <c r="AB57" s="36">
        <f>SUM(AB47,AB50:AB55)</f>
        <v>27260</v>
      </c>
      <c r="AC57" s="36">
        <f>SUM(AC47,AC50:AC55)</f>
        <v>30464</v>
      </c>
      <c r="AD57" s="36">
        <f>SUM(AD47,AD50:AD55)</f>
        <v>98766</v>
      </c>
      <c r="AE57" s="80">
        <f>SUM(AE47,AE50:AE55)</f>
        <v>63842</v>
      </c>
      <c r="AF57" s="38">
        <f t="shared" ref="AF57:AF63" si="7">SUM(AB57:AE57)</f>
        <v>220332</v>
      </c>
      <c r="AH57" s="37">
        <f>SUM(AH47,AH50:AH55)</f>
        <v>23201</v>
      </c>
      <c r="AK57" s="26"/>
      <c r="AL57" s="26"/>
      <c r="AM57" s="26"/>
      <c r="AN57" s="26"/>
      <c r="AP57" s="26"/>
      <c r="AQ57" s="26"/>
      <c r="AR57" s="26"/>
      <c r="AS57" s="26"/>
    </row>
    <row r="58" spans="1:45" ht="11.4" customHeight="1" x14ac:dyDescent="0.3">
      <c r="A58" s="125"/>
      <c r="B58" s="43" t="s">
        <v>51</v>
      </c>
      <c r="D58" s="47">
        <v>-7809</v>
      </c>
      <c r="E58" s="48">
        <v>-10766</v>
      </c>
      <c r="F58" s="48">
        <v>-9359</v>
      </c>
      <c r="G58" s="32">
        <v>-16029</v>
      </c>
      <c r="H58" s="224">
        <v>-43963</v>
      </c>
      <c r="J58" s="47">
        <v>-9214</v>
      </c>
      <c r="K58" s="48">
        <v>-14237</v>
      </c>
      <c r="L58" s="48">
        <v>-13674</v>
      </c>
      <c r="M58" s="32">
        <v>-15972</v>
      </c>
      <c r="N58" s="224">
        <v>-53097</v>
      </c>
      <c r="P58" s="47">
        <v>-7928.4038711739295</v>
      </c>
      <c r="Q58" s="48">
        <v>-13792.182815899207</v>
      </c>
      <c r="R58" s="48">
        <v>-18188.778614537969</v>
      </c>
      <c r="S58" s="32">
        <v>-14441.899165155617</v>
      </c>
      <c r="T58" s="224">
        <v>-54351.264466766719</v>
      </c>
      <c r="V58" s="47">
        <v>-9809</v>
      </c>
      <c r="W58" s="48">
        <v>-12757</v>
      </c>
      <c r="X58" s="48">
        <v>-18268</v>
      </c>
      <c r="Y58" s="48">
        <v>-13917</v>
      </c>
      <c r="Z58" s="224">
        <v>-54751</v>
      </c>
      <c r="AB58" s="47">
        <v>-8233</v>
      </c>
      <c r="AC58" s="48">
        <v>-11361</v>
      </c>
      <c r="AD58" s="48">
        <v>-18901</v>
      </c>
      <c r="AE58" s="32">
        <v>-15947</v>
      </c>
      <c r="AF58" s="224">
        <f t="shared" si="7"/>
        <v>-54442</v>
      </c>
      <c r="AH58" s="48">
        <v>-10784</v>
      </c>
      <c r="AK58" s="26"/>
      <c r="AL58" s="26"/>
      <c r="AM58" s="26"/>
      <c r="AN58" s="26"/>
      <c r="AP58" s="26"/>
      <c r="AQ58" s="26"/>
      <c r="AR58" s="26"/>
      <c r="AS58" s="26"/>
    </row>
    <row r="59" spans="1:45" s="103" customFormat="1" ht="11.4" customHeight="1" x14ac:dyDescent="0.3">
      <c r="A59" s="33"/>
      <c r="B59" s="126" t="s">
        <v>52</v>
      </c>
      <c r="D59" s="127">
        <v>27288</v>
      </c>
      <c r="E59" s="128">
        <v>42707.135269999999</v>
      </c>
      <c r="F59" s="128">
        <v>54866.317039999965</v>
      </c>
      <c r="G59" s="129">
        <v>62935.547690000007</v>
      </c>
      <c r="H59" s="226">
        <v>187796.99999999997</v>
      </c>
      <c r="J59" s="127">
        <v>45102</v>
      </c>
      <c r="K59" s="128">
        <v>47579</v>
      </c>
      <c r="L59" s="128">
        <v>50759</v>
      </c>
      <c r="M59" s="129">
        <v>34884.629453385598</v>
      </c>
      <c r="N59" s="226">
        <v>178324.6294533856</v>
      </c>
      <c r="P59" s="127">
        <v>33171.682892734781</v>
      </c>
      <c r="Q59" s="128">
        <v>35673.199646171292</v>
      </c>
      <c r="R59" s="128">
        <v>68002.534797264714</v>
      </c>
      <c r="S59" s="129">
        <v>37750.048932901278</v>
      </c>
      <c r="T59" s="226">
        <v>174597.46626907209</v>
      </c>
      <c r="V59" s="127">
        <v>16309</v>
      </c>
      <c r="W59" s="128">
        <v>33586</v>
      </c>
      <c r="X59" s="128">
        <v>71703</v>
      </c>
      <c r="Y59" s="128">
        <v>42356</v>
      </c>
      <c r="Z59" s="226">
        <v>163954</v>
      </c>
      <c r="AB59" s="127">
        <f>SUM(AB57:AB58)</f>
        <v>19027</v>
      </c>
      <c r="AC59" s="128">
        <f>SUM(AC57:AC58)</f>
        <v>19103</v>
      </c>
      <c r="AD59" s="128">
        <f>SUM(AD57:AD58)</f>
        <v>79865</v>
      </c>
      <c r="AE59" s="129">
        <f>SUM(AE57:AE58)</f>
        <v>47895</v>
      </c>
      <c r="AF59" s="226">
        <f t="shared" si="7"/>
        <v>165890</v>
      </c>
      <c r="AG59" s="25"/>
      <c r="AH59" s="128">
        <f>SUM(AH57:AH58)</f>
        <v>12417</v>
      </c>
      <c r="AK59" s="130"/>
      <c r="AL59" s="130"/>
      <c r="AM59" s="130"/>
      <c r="AN59" s="130"/>
      <c r="AP59" s="130"/>
      <c r="AQ59" s="130"/>
      <c r="AR59" s="130"/>
      <c r="AS59" s="130"/>
    </row>
    <row r="60" spans="1:45" s="109" customFormat="1" ht="11.4" customHeight="1" x14ac:dyDescent="0.3">
      <c r="A60" s="131"/>
      <c r="B60" s="132" t="s">
        <v>53</v>
      </c>
      <c r="D60" s="133">
        <v>26473</v>
      </c>
      <c r="E60" s="134">
        <v>41120.432480136762</v>
      </c>
      <c r="F60" s="134">
        <v>53406.019829863202</v>
      </c>
      <c r="G60" s="134">
        <v>61702.547690000036</v>
      </c>
      <c r="H60" s="227">
        <v>182702</v>
      </c>
      <c r="J60" s="133">
        <v>43405</v>
      </c>
      <c r="K60" s="134">
        <v>45825</v>
      </c>
      <c r="L60" s="134">
        <v>48928</v>
      </c>
      <c r="M60" s="134">
        <v>32373</v>
      </c>
      <c r="N60" s="227">
        <v>170531</v>
      </c>
      <c r="P60" s="133">
        <v>0</v>
      </c>
      <c r="Q60" s="134">
        <v>0</v>
      </c>
      <c r="R60" s="134">
        <v>0</v>
      </c>
      <c r="S60" s="134">
        <v>0</v>
      </c>
      <c r="T60" s="227">
        <v>0</v>
      </c>
      <c r="V60" s="133">
        <v>14393</v>
      </c>
      <c r="W60" s="134">
        <v>31890</v>
      </c>
      <c r="X60" s="134">
        <v>70147</v>
      </c>
      <c r="Y60" s="134">
        <v>39324</v>
      </c>
      <c r="Z60" s="227">
        <v>155754</v>
      </c>
      <c r="AA60" s="135"/>
      <c r="AB60" s="133">
        <v>16671</v>
      </c>
      <c r="AC60" s="134">
        <v>16840</v>
      </c>
      <c r="AD60" s="134">
        <v>77422</v>
      </c>
      <c r="AE60" s="134">
        <v>44944</v>
      </c>
      <c r="AF60" s="227">
        <f t="shared" si="7"/>
        <v>155877</v>
      </c>
      <c r="AG60" s="25"/>
      <c r="AH60" s="134">
        <v>10010</v>
      </c>
      <c r="AK60" s="135"/>
      <c r="AL60" s="135"/>
      <c r="AM60" s="135"/>
      <c r="AN60" s="135"/>
      <c r="AP60" s="135"/>
      <c r="AQ60" s="135"/>
      <c r="AR60" s="135"/>
      <c r="AS60" s="135"/>
    </row>
    <row r="61" spans="1:45" s="109" customFormat="1" ht="11.4" customHeight="1" x14ac:dyDescent="0.3">
      <c r="A61" s="131"/>
      <c r="B61" s="132" t="s">
        <v>54</v>
      </c>
      <c r="D61" s="133">
        <v>815</v>
      </c>
      <c r="E61" s="134">
        <v>1586.7027898632018</v>
      </c>
      <c r="F61" s="134">
        <v>1460.2972101367982</v>
      </c>
      <c r="G61" s="134">
        <v>1233</v>
      </c>
      <c r="H61" s="228">
        <v>5095</v>
      </c>
      <c r="J61" s="133">
        <v>1697</v>
      </c>
      <c r="K61" s="134">
        <v>1754</v>
      </c>
      <c r="L61" s="134">
        <v>1831</v>
      </c>
      <c r="M61" s="134">
        <v>2511</v>
      </c>
      <c r="N61" s="228">
        <v>7793</v>
      </c>
      <c r="P61" s="133">
        <v>0</v>
      </c>
      <c r="Q61" s="134">
        <v>0</v>
      </c>
      <c r="R61" s="134">
        <v>0</v>
      </c>
      <c r="S61" s="134">
        <v>0</v>
      </c>
      <c r="T61" s="228">
        <v>0</v>
      </c>
      <c r="V61" s="133">
        <v>1916</v>
      </c>
      <c r="W61" s="134">
        <v>1696</v>
      </c>
      <c r="X61" s="134">
        <v>1556</v>
      </c>
      <c r="Y61" s="134">
        <v>3032</v>
      </c>
      <c r="Z61" s="228">
        <v>8200</v>
      </c>
      <c r="AB61" s="133">
        <v>2356</v>
      </c>
      <c r="AC61" s="134">
        <v>2263</v>
      </c>
      <c r="AD61" s="134">
        <v>2443</v>
      </c>
      <c r="AE61" s="134">
        <v>2951</v>
      </c>
      <c r="AF61" s="228">
        <f t="shared" si="7"/>
        <v>10013</v>
      </c>
      <c r="AG61" s="25"/>
      <c r="AH61" s="134">
        <v>2407</v>
      </c>
      <c r="AK61" s="135"/>
      <c r="AL61" s="135"/>
      <c r="AM61" s="135"/>
      <c r="AN61" s="135"/>
      <c r="AP61" s="135"/>
      <c r="AQ61" s="135"/>
      <c r="AR61" s="135"/>
      <c r="AS61" s="135"/>
    </row>
    <row r="62" spans="1:45" ht="11.4" customHeight="1" x14ac:dyDescent="0.3">
      <c r="A62" s="33"/>
      <c r="B62" s="136" t="s">
        <v>55</v>
      </c>
      <c r="D62" s="47">
        <v>0</v>
      </c>
      <c r="E62" s="48">
        <v>0</v>
      </c>
      <c r="F62" s="48">
        <v>0</v>
      </c>
      <c r="G62" s="32">
        <v>-1720</v>
      </c>
      <c r="H62" s="224">
        <v>-1720</v>
      </c>
      <c r="J62" s="47">
        <v>-925</v>
      </c>
      <c r="K62" s="48">
        <v>-3890</v>
      </c>
      <c r="L62" s="48">
        <v>185</v>
      </c>
      <c r="M62" s="32">
        <v>7138</v>
      </c>
      <c r="N62" s="224">
        <v>2508</v>
      </c>
      <c r="P62" s="47">
        <v>-925</v>
      </c>
      <c r="Q62" s="48">
        <v>-3890</v>
      </c>
      <c r="R62" s="48">
        <v>185</v>
      </c>
      <c r="S62" s="32">
        <v>7138</v>
      </c>
      <c r="T62" s="224">
        <v>2508</v>
      </c>
      <c r="V62" s="47">
        <v>17286</v>
      </c>
      <c r="W62" s="48">
        <v>-12464</v>
      </c>
      <c r="X62" s="48">
        <v>-4643</v>
      </c>
      <c r="Y62" s="48">
        <v>-19919</v>
      </c>
      <c r="Z62" s="224">
        <v>-19740</v>
      </c>
      <c r="AB62" s="47">
        <v>-14678</v>
      </c>
      <c r="AC62" s="48">
        <v>523</v>
      </c>
      <c r="AD62" s="48">
        <v>-6297</v>
      </c>
      <c r="AE62" s="32">
        <v>-7418</v>
      </c>
      <c r="AF62" s="224">
        <f t="shared" si="7"/>
        <v>-27870</v>
      </c>
      <c r="AH62" s="48">
        <v>-4325</v>
      </c>
      <c r="AK62" s="26"/>
      <c r="AL62" s="26"/>
      <c r="AM62" s="26"/>
      <c r="AN62" s="26"/>
      <c r="AP62" s="26"/>
      <c r="AQ62" s="26"/>
      <c r="AR62" s="26"/>
      <c r="AS62" s="26"/>
    </row>
    <row r="63" spans="1:45" ht="11.4" customHeight="1" x14ac:dyDescent="0.3">
      <c r="A63" s="33"/>
      <c r="B63" s="137" t="s">
        <v>56</v>
      </c>
      <c r="C63" s="78"/>
      <c r="D63" s="138">
        <v>27288</v>
      </c>
      <c r="E63" s="139">
        <v>42707.135269999999</v>
      </c>
      <c r="F63" s="139">
        <v>54866.317039999965</v>
      </c>
      <c r="G63" s="140">
        <v>61215.547690000007</v>
      </c>
      <c r="H63" s="229">
        <v>186076.99999999997</v>
      </c>
      <c r="I63" s="78"/>
      <c r="J63" s="138">
        <v>44177</v>
      </c>
      <c r="K63" s="139">
        <v>43689</v>
      </c>
      <c r="L63" s="139">
        <v>50944</v>
      </c>
      <c r="M63" s="140">
        <v>42022.629453385598</v>
      </c>
      <c r="N63" s="229">
        <v>180832.6294533856</v>
      </c>
      <c r="O63" s="78"/>
      <c r="P63" s="138">
        <v>32246.682892734781</v>
      </c>
      <c r="Q63" s="139">
        <v>31783.199646171292</v>
      </c>
      <c r="R63" s="139">
        <v>68187.534797264714</v>
      </c>
      <c r="S63" s="140">
        <v>44888.048932901278</v>
      </c>
      <c r="T63" s="229">
        <v>177105.46626907209</v>
      </c>
      <c r="V63" s="138">
        <v>33595</v>
      </c>
      <c r="W63" s="138">
        <v>21122</v>
      </c>
      <c r="X63" s="138">
        <v>67060</v>
      </c>
      <c r="Y63" s="138">
        <v>22437</v>
      </c>
      <c r="Z63" s="229">
        <v>144214</v>
      </c>
      <c r="AB63" s="138">
        <f>AB59+AB62</f>
        <v>4349</v>
      </c>
      <c r="AC63" s="138">
        <f>AC59+AC62</f>
        <v>19626</v>
      </c>
      <c r="AD63" s="138">
        <f>AD59+AD62</f>
        <v>73568</v>
      </c>
      <c r="AE63" s="140">
        <f>AE59+AE62</f>
        <v>40477</v>
      </c>
      <c r="AF63" s="229">
        <f t="shared" si="7"/>
        <v>138020</v>
      </c>
      <c r="AH63" s="138">
        <f>AH59+AH62</f>
        <v>8092</v>
      </c>
      <c r="AK63" s="26"/>
      <c r="AL63" s="26"/>
      <c r="AM63" s="26"/>
      <c r="AN63" s="26"/>
      <c r="AP63" s="26"/>
      <c r="AQ63" s="26"/>
      <c r="AR63" s="26"/>
      <c r="AS63" s="26"/>
    </row>
    <row r="64" spans="1:45" ht="11.4" customHeight="1" x14ac:dyDescent="0.3">
      <c r="D64" s="27"/>
      <c r="E64" s="27"/>
      <c r="F64" s="27"/>
      <c r="G64" s="27"/>
      <c r="H64" s="27"/>
      <c r="J64" s="27"/>
      <c r="K64" s="27"/>
      <c r="L64" s="27"/>
      <c r="M64" s="230">
        <f>M59/G59-1</f>
        <v>-0.44570865379267199</v>
      </c>
      <c r="N64" s="27"/>
      <c r="P64" s="27"/>
      <c r="Q64" s="27"/>
      <c r="R64" s="27"/>
      <c r="S64" s="27"/>
      <c r="T64" s="27"/>
      <c r="V64" s="184"/>
      <c r="W64" s="27"/>
      <c r="X64" s="185">
        <f>SUM(V60:X60)/SUM(J60:L60)-1</f>
        <v>-0.15726921350917067</v>
      </c>
      <c r="Y64" s="185">
        <f>SUM(V60:Y60)/SUM(J60:M60)-1</f>
        <v>-8.6652866634219006E-2</v>
      </c>
      <c r="Z64" s="184">
        <f>Z60-N60</f>
        <v>-14777</v>
      </c>
      <c r="AB64" s="184">
        <f>AB60/V60-1</f>
        <v>0.1582713819217676</v>
      </c>
      <c r="AK64" s="26"/>
      <c r="AL64" s="26"/>
      <c r="AM64" s="26"/>
      <c r="AN64" s="26"/>
      <c r="AP64" s="26"/>
      <c r="AQ64" s="26"/>
      <c r="AR64" s="26"/>
      <c r="AS64" s="26"/>
    </row>
    <row r="65" spans="2:45" ht="11.4" customHeight="1" x14ac:dyDescent="0.3">
      <c r="D65" s="27"/>
      <c r="E65" s="27"/>
      <c r="F65" s="27"/>
      <c r="G65" s="27"/>
      <c r="H65" s="27"/>
      <c r="J65" s="27"/>
      <c r="K65" s="27"/>
      <c r="L65" s="27"/>
      <c r="M65" s="27"/>
      <c r="N65" s="27"/>
      <c r="P65" s="27"/>
      <c r="Q65" s="27"/>
      <c r="R65" s="27"/>
      <c r="S65" s="27"/>
      <c r="T65" s="27"/>
      <c r="V65" s="27"/>
      <c r="W65" s="27"/>
      <c r="X65" s="27"/>
      <c r="Y65" s="27"/>
      <c r="Z65" s="27"/>
      <c r="AB65" s="27">
        <f>AB60-V60</f>
        <v>2278</v>
      </c>
      <c r="AK65" s="26"/>
      <c r="AL65" s="26"/>
      <c r="AM65" s="26"/>
      <c r="AN65" s="26"/>
      <c r="AP65" s="26"/>
      <c r="AQ65" s="26"/>
      <c r="AR65" s="26"/>
      <c r="AS65" s="26"/>
    </row>
    <row r="66" spans="2:45" ht="11.4" customHeight="1" x14ac:dyDescent="0.3">
      <c r="B66" s="2"/>
      <c r="D66" s="401" t="s">
        <v>1</v>
      </c>
      <c r="E66" s="401"/>
      <c r="F66" s="401"/>
      <c r="G66" s="401"/>
      <c r="H66" s="401"/>
      <c r="J66" s="401" t="s">
        <v>1</v>
      </c>
      <c r="K66" s="401"/>
      <c r="L66" s="401"/>
      <c r="M66" s="401"/>
      <c r="N66" s="401"/>
      <c r="P66" s="401" t="s">
        <v>2</v>
      </c>
      <c r="Q66" s="401"/>
      <c r="R66" s="401"/>
      <c r="S66" s="401"/>
      <c r="T66" s="401"/>
      <c r="V66" s="401" t="s">
        <v>1</v>
      </c>
      <c r="W66" s="401"/>
      <c r="X66" s="401"/>
      <c r="Y66" s="401"/>
      <c r="Z66" s="401"/>
      <c r="AB66" s="401" t="s">
        <v>1</v>
      </c>
      <c r="AC66" s="401"/>
      <c r="AD66" s="401"/>
      <c r="AE66" s="401"/>
      <c r="AF66" s="401"/>
      <c r="AH66" s="21" t="s">
        <v>1</v>
      </c>
      <c r="AK66" s="26"/>
      <c r="AL66" s="26"/>
      <c r="AM66" s="26"/>
      <c r="AN66" s="26"/>
      <c r="AP66" s="26"/>
      <c r="AQ66" s="26"/>
      <c r="AR66" s="26"/>
      <c r="AS66" s="26"/>
    </row>
    <row r="67" spans="2:45" ht="11.4" customHeight="1" x14ac:dyDescent="0.3">
      <c r="B67" s="3" t="s">
        <v>3</v>
      </c>
      <c r="D67" s="4" t="s">
        <v>4</v>
      </c>
      <c r="E67" s="4" t="s">
        <v>79</v>
      </c>
      <c r="F67" s="4" t="s">
        <v>6</v>
      </c>
      <c r="G67" s="5" t="s">
        <v>80</v>
      </c>
      <c r="H67" s="6">
        <v>2021</v>
      </c>
      <c r="J67" s="4" t="s">
        <v>7</v>
      </c>
      <c r="K67" s="4" t="s">
        <v>81</v>
      </c>
      <c r="L67" s="4" t="s">
        <v>9</v>
      </c>
      <c r="M67" s="5" t="s">
        <v>82</v>
      </c>
      <c r="N67" s="6">
        <v>2022</v>
      </c>
      <c r="P67" s="4" t="s">
        <v>7</v>
      </c>
      <c r="Q67" s="4" t="s">
        <v>81</v>
      </c>
      <c r="R67" s="4" t="s">
        <v>9</v>
      </c>
      <c r="S67" s="5" t="s">
        <v>82</v>
      </c>
      <c r="T67" s="6">
        <v>2022</v>
      </c>
      <c r="V67" s="4" t="s">
        <v>10</v>
      </c>
      <c r="W67" s="4" t="s">
        <v>83</v>
      </c>
      <c r="X67" s="7" t="s">
        <v>12</v>
      </c>
      <c r="Y67" s="5" t="s">
        <v>84</v>
      </c>
      <c r="Z67" s="6">
        <v>2023</v>
      </c>
      <c r="AB67" s="4" t="s">
        <v>13</v>
      </c>
      <c r="AC67" s="4" t="s">
        <v>85</v>
      </c>
      <c r="AD67" s="4" t="s">
        <v>238</v>
      </c>
      <c r="AE67" s="181" t="s">
        <v>84</v>
      </c>
      <c r="AF67" s="182">
        <v>2024</v>
      </c>
      <c r="AH67" s="7" t="s">
        <v>242</v>
      </c>
      <c r="AK67" s="26"/>
      <c r="AL67" s="26"/>
      <c r="AM67" s="26"/>
      <c r="AN67" s="26"/>
      <c r="AP67" s="26"/>
      <c r="AQ67" s="26"/>
      <c r="AR67" s="26"/>
      <c r="AS67" s="26"/>
    </row>
    <row r="68" spans="2:45" ht="11.4" customHeight="1" x14ac:dyDescent="0.3">
      <c r="B68" s="8"/>
      <c r="D68" s="8"/>
      <c r="E68" s="4" t="s">
        <v>15</v>
      </c>
      <c r="F68" s="8"/>
      <c r="G68" s="9"/>
      <c r="H68" s="10" t="s">
        <v>16</v>
      </c>
      <c r="J68" s="8"/>
      <c r="K68" s="4" t="s">
        <v>15</v>
      </c>
      <c r="L68" s="4"/>
      <c r="M68" s="9"/>
      <c r="N68" s="10" t="s">
        <v>16</v>
      </c>
      <c r="P68" s="8"/>
      <c r="Q68" s="4"/>
      <c r="R68" s="8"/>
      <c r="S68" s="9"/>
      <c r="T68" s="10"/>
      <c r="V68" s="8"/>
      <c r="W68" s="4"/>
      <c r="X68" s="8"/>
      <c r="Y68" s="9"/>
      <c r="Z68" s="10" t="s">
        <v>16</v>
      </c>
      <c r="AB68" s="8"/>
      <c r="AC68" s="4" t="s">
        <v>15</v>
      </c>
      <c r="AD68" s="4"/>
      <c r="AE68" s="181"/>
      <c r="AF68" s="183" t="s">
        <v>16</v>
      </c>
      <c r="AH68" s="4"/>
      <c r="AK68" s="26"/>
      <c r="AL68" s="26"/>
      <c r="AM68" s="26"/>
      <c r="AN68" s="26"/>
      <c r="AP68" s="26"/>
      <c r="AQ68" s="26"/>
      <c r="AR68" s="26"/>
      <c r="AS68" s="26"/>
    </row>
    <row r="69" spans="2:45" ht="11.4" customHeight="1" x14ac:dyDescent="0.3">
      <c r="AC69" s="22"/>
      <c r="AK69" s="26"/>
      <c r="AL69" s="26"/>
      <c r="AM69" s="26"/>
      <c r="AN69" s="26"/>
      <c r="AP69" s="26"/>
      <c r="AQ69" s="26"/>
      <c r="AR69" s="26"/>
      <c r="AS69" s="26"/>
    </row>
    <row r="70" spans="2:45" s="103" customFormat="1" ht="11.4" customHeight="1" x14ac:dyDescent="0.3">
      <c r="B70" s="141" t="s">
        <v>50</v>
      </c>
      <c r="C70" s="102"/>
      <c r="D70" s="142">
        <v>35097</v>
      </c>
      <c r="E70" s="143">
        <v>53473.135269999999</v>
      </c>
      <c r="F70" s="143">
        <v>64225.317039999965</v>
      </c>
      <c r="G70" s="144">
        <v>78964.547690000007</v>
      </c>
      <c r="H70" s="231">
        <v>231759.99999999997</v>
      </c>
      <c r="I70" s="102"/>
      <c r="J70" s="142">
        <v>54316</v>
      </c>
      <c r="K70" s="143">
        <v>61816</v>
      </c>
      <c r="L70" s="143">
        <v>64433</v>
      </c>
      <c r="M70" s="144">
        <v>50856.629453385598</v>
      </c>
      <c r="N70" s="231">
        <v>231421.6294533856</v>
      </c>
      <c r="O70" s="102"/>
      <c r="P70" s="142">
        <v>41100.086763908708</v>
      </c>
      <c r="Q70" s="143">
        <v>49465.382462070498</v>
      </c>
      <c r="R70" s="143">
        <v>86191.313411802679</v>
      </c>
      <c r="S70" s="144">
        <v>52191.948098056891</v>
      </c>
      <c r="T70" s="231">
        <v>228948.73073583876</v>
      </c>
      <c r="V70" s="142">
        <v>26118</v>
      </c>
      <c r="W70" s="143">
        <v>46343</v>
      </c>
      <c r="X70" s="143">
        <v>89971</v>
      </c>
      <c r="Y70" s="144">
        <v>56273</v>
      </c>
      <c r="Z70" s="231">
        <v>218705</v>
      </c>
      <c r="AB70" s="142">
        <f>AB57</f>
        <v>27260</v>
      </c>
      <c r="AC70" s="143">
        <f>AC57</f>
        <v>30464</v>
      </c>
      <c r="AD70" s="143">
        <f>AD57</f>
        <v>98766</v>
      </c>
      <c r="AE70" s="144">
        <f>AE57</f>
        <v>63842</v>
      </c>
      <c r="AF70" s="231">
        <f t="shared" ref="AF70:AF79" si="8">SUM(AB70:AE70)</f>
        <v>220332</v>
      </c>
      <c r="AG70" s="25"/>
      <c r="AH70" s="144">
        <f>AH57</f>
        <v>23201</v>
      </c>
      <c r="AK70" s="130"/>
      <c r="AL70" s="130"/>
      <c r="AM70" s="130"/>
      <c r="AN70" s="130"/>
      <c r="AP70" s="130"/>
      <c r="AQ70" s="130"/>
      <c r="AR70" s="130"/>
      <c r="AS70" s="130"/>
    </row>
    <row r="71" spans="2:45" ht="11.4" customHeight="1" x14ac:dyDescent="0.3">
      <c r="B71" s="123" t="s">
        <v>49</v>
      </c>
      <c r="D71" s="47">
        <v>0</v>
      </c>
      <c r="E71" s="48">
        <v>0</v>
      </c>
      <c r="F71" s="48">
        <v>0</v>
      </c>
      <c r="G71" s="32">
        <v>0</v>
      </c>
      <c r="H71" s="232">
        <v>0</v>
      </c>
      <c r="J71" s="47">
        <v>0</v>
      </c>
      <c r="K71" s="48">
        <v>0</v>
      </c>
      <c r="L71" s="48">
        <v>252</v>
      </c>
      <c r="M71" s="32">
        <v>2280</v>
      </c>
      <c r="N71" s="224">
        <v>2532</v>
      </c>
      <c r="P71" s="47">
        <v>0</v>
      </c>
      <c r="Q71" s="48">
        <v>0</v>
      </c>
      <c r="R71" s="48">
        <v>0</v>
      </c>
      <c r="S71" s="32">
        <v>0</v>
      </c>
      <c r="T71" s="232">
        <v>0</v>
      </c>
      <c r="V71" s="47">
        <v>-1397</v>
      </c>
      <c r="W71" s="48">
        <v>694</v>
      </c>
      <c r="X71" s="48">
        <v>3413</v>
      </c>
      <c r="Y71" s="32">
        <v>515</v>
      </c>
      <c r="Z71" s="224">
        <v>3225</v>
      </c>
      <c r="AB71" s="47">
        <f>-AB55</f>
        <v>409</v>
      </c>
      <c r="AC71" s="48">
        <v>-94</v>
      </c>
      <c r="AD71" s="48">
        <v>-783</v>
      </c>
      <c r="AE71" s="48">
        <v>-1122</v>
      </c>
      <c r="AF71" s="232">
        <f t="shared" si="8"/>
        <v>-1590</v>
      </c>
      <c r="AH71" s="32">
        <v>-1941</v>
      </c>
      <c r="AK71" s="26"/>
      <c r="AL71" s="26"/>
      <c r="AM71" s="26"/>
      <c r="AN71" s="26"/>
      <c r="AP71" s="26"/>
      <c r="AQ71" s="26"/>
      <c r="AR71" s="26"/>
      <c r="AS71" s="26"/>
    </row>
    <row r="72" spans="2:45" ht="11.4" customHeight="1" x14ac:dyDescent="0.3">
      <c r="B72" s="123" t="s">
        <v>45</v>
      </c>
      <c r="D72" s="47">
        <v>3181</v>
      </c>
      <c r="E72" s="48">
        <v>3458</v>
      </c>
      <c r="F72" s="48">
        <v>2525</v>
      </c>
      <c r="G72" s="32">
        <v>2750</v>
      </c>
      <c r="H72" s="224">
        <v>11914</v>
      </c>
      <c r="J72" s="47">
        <v>3648</v>
      </c>
      <c r="K72" s="48">
        <v>5556</v>
      </c>
      <c r="L72" s="48">
        <v>7139</v>
      </c>
      <c r="M72" s="32">
        <v>16233</v>
      </c>
      <c r="N72" s="224">
        <v>32576</v>
      </c>
      <c r="P72" s="47">
        <v>0</v>
      </c>
      <c r="Q72" s="48">
        <v>0</v>
      </c>
      <c r="R72" s="48">
        <v>0</v>
      </c>
      <c r="S72" s="32">
        <v>0</v>
      </c>
      <c r="T72" s="224">
        <v>0</v>
      </c>
      <c r="V72" s="47">
        <v>17319</v>
      </c>
      <c r="W72" s="48">
        <v>20272</v>
      </c>
      <c r="X72" s="48">
        <v>18650</v>
      </c>
      <c r="Y72" s="32">
        <v>12300</v>
      </c>
      <c r="Z72" s="224">
        <v>68541</v>
      </c>
      <c r="AB72" s="47">
        <f>-AB51</f>
        <v>17121</v>
      </c>
      <c r="AC72" s="48">
        <v>15298</v>
      </c>
      <c r="AD72" s="48">
        <v>16490</v>
      </c>
      <c r="AE72" s="48">
        <v>15776</v>
      </c>
      <c r="AF72" s="224">
        <f t="shared" si="8"/>
        <v>64685</v>
      </c>
      <c r="AH72" s="32">
        <v>16095</v>
      </c>
      <c r="AK72" s="26"/>
      <c r="AL72" s="26"/>
      <c r="AM72" s="26"/>
      <c r="AN72" s="26"/>
      <c r="AP72" s="26"/>
      <c r="AQ72" s="26"/>
      <c r="AR72" s="26"/>
      <c r="AS72" s="26"/>
    </row>
    <row r="73" spans="2:45" ht="11.4" customHeight="1" x14ac:dyDescent="0.3">
      <c r="B73" s="123" t="s">
        <v>44</v>
      </c>
      <c r="D73" s="47">
        <v>-1187</v>
      </c>
      <c r="E73" s="48">
        <v>-965</v>
      </c>
      <c r="F73" s="48">
        <v>310</v>
      </c>
      <c r="G73" s="32">
        <v>-10707</v>
      </c>
      <c r="H73" s="224">
        <v>-12549</v>
      </c>
      <c r="J73" s="47">
        <v>-12465</v>
      </c>
      <c r="K73" s="48">
        <v>-2835</v>
      </c>
      <c r="L73" s="48">
        <v>-5414</v>
      </c>
      <c r="M73" s="32">
        <v>-6222</v>
      </c>
      <c r="N73" s="224">
        <v>-26936</v>
      </c>
      <c r="P73" s="47">
        <v>0</v>
      </c>
      <c r="Q73" s="48">
        <v>0</v>
      </c>
      <c r="R73" s="48">
        <v>0</v>
      </c>
      <c r="S73" s="32">
        <v>0</v>
      </c>
      <c r="T73" s="224">
        <v>0</v>
      </c>
      <c r="V73" s="47">
        <v>-3410</v>
      </c>
      <c r="W73" s="48">
        <v>-4432</v>
      </c>
      <c r="X73" s="48">
        <v>-1818</v>
      </c>
      <c r="Y73" s="32">
        <v>1863</v>
      </c>
      <c r="Z73" s="224">
        <v>-7797</v>
      </c>
      <c r="AB73" s="47">
        <f>-AB50</f>
        <v>-2007</v>
      </c>
      <c r="AC73" s="48">
        <v>-1351</v>
      </c>
      <c r="AD73" s="48">
        <v>-920</v>
      </c>
      <c r="AE73" s="48">
        <v>-1882</v>
      </c>
      <c r="AF73" s="224">
        <f t="shared" si="8"/>
        <v>-6160</v>
      </c>
      <c r="AH73" s="32">
        <v>-2617</v>
      </c>
      <c r="AK73" s="26"/>
      <c r="AL73" s="26"/>
      <c r="AM73" s="26"/>
      <c r="AN73" s="26"/>
      <c r="AP73" s="26"/>
      <c r="AQ73" s="26"/>
      <c r="AR73" s="26"/>
      <c r="AS73" s="26"/>
    </row>
    <row r="74" spans="2:45" ht="11.4" customHeight="1" x14ac:dyDescent="0.3">
      <c r="B74" s="123" t="s">
        <v>57</v>
      </c>
      <c r="D74" s="47">
        <v>0</v>
      </c>
      <c r="E74" s="48">
        <v>0</v>
      </c>
      <c r="F74" s="48">
        <v>0</v>
      </c>
      <c r="G74" s="32">
        <v>0</v>
      </c>
      <c r="H74" s="224">
        <v>0</v>
      </c>
      <c r="J74" s="47">
        <v>0</v>
      </c>
      <c r="K74" s="48">
        <v>0</v>
      </c>
      <c r="L74" s="48">
        <v>0</v>
      </c>
      <c r="M74" s="32">
        <v>0</v>
      </c>
      <c r="N74" s="224">
        <v>0</v>
      </c>
      <c r="P74" s="47">
        <v>0</v>
      </c>
      <c r="Q74" s="48">
        <v>0</v>
      </c>
      <c r="R74" s="48">
        <v>0</v>
      </c>
      <c r="S74" s="32">
        <v>0</v>
      </c>
      <c r="T74" s="224">
        <v>0</v>
      </c>
      <c r="V74" s="47">
        <v>0</v>
      </c>
      <c r="W74" s="48">
        <v>0</v>
      </c>
      <c r="X74" s="48">
        <v>0</v>
      </c>
      <c r="Y74" s="32">
        <v>0</v>
      </c>
      <c r="Z74" s="224">
        <v>0</v>
      </c>
      <c r="AB74" s="47">
        <f>-AB53</f>
        <v>0</v>
      </c>
      <c r="AC74" s="48">
        <v>0</v>
      </c>
      <c r="AD74" s="48">
        <v>0</v>
      </c>
      <c r="AE74" s="48">
        <v>0</v>
      </c>
      <c r="AF74" s="224">
        <f t="shared" si="8"/>
        <v>0</v>
      </c>
      <c r="AH74" s="32"/>
      <c r="AK74" s="26"/>
      <c r="AL74" s="26"/>
      <c r="AM74" s="26"/>
      <c r="AN74" s="26"/>
      <c r="AP74" s="26"/>
      <c r="AQ74" s="26"/>
      <c r="AR74" s="26"/>
      <c r="AS74" s="26"/>
    </row>
    <row r="75" spans="2:45" ht="11.4" customHeight="1" x14ac:dyDescent="0.3">
      <c r="B75" s="123" t="s">
        <v>48</v>
      </c>
      <c r="D75" s="47"/>
      <c r="E75" s="48"/>
      <c r="F75" s="48"/>
      <c r="G75" s="32"/>
      <c r="H75" s="224"/>
      <c r="J75" s="47"/>
      <c r="K75" s="48"/>
      <c r="L75" s="48"/>
      <c r="M75" s="32"/>
      <c r="N75" s="224"/>
      <c r="P75" s="47"/>
      <c r="Q75" s="48"/>
      <c r="R75" s="48"/>
      <c r="S75" s="32"/>
      <c r="T75" s="224"/>
      <c r="V75" s="47"/>
      <c r="W75" s="48"/>
      <c r="X75" s="48"/>
      <c r="Y75" s="32">
        <v>18</v>
      </c>
      <c r="Z75" s="224">
        <v>18</v>
      </c>
      <c r="AB75" s="47">
        <f>AB54</f>
        <v>0</v>
      </c>
      <c r="AC75" s="48">
        <v>355</v>
      </c>
      <c r="AD75" s="48">
        <v>-14</v>
      </c>
      <c r="AE75" s="48">
        <v>-1</v>
      </c>
      <c r="AF75" s="224">
        <f t="shared" si="8"/>
        <v>340</v>
      </c>
      <c r="AH75" s="32">
        <v>0</v>
      </c>
      <c r="AK75" s="26"/>
      <c r="AL75" s="26"/>
      <c r="AM75" s="26"/>
      <c r="AN75" s="26"/>
      <c r="AP75" s="26"/>
      <c r="AQ75" s="26"/>
      <c r="AR75" s="26"/>
      <c r="AS75" s="26"/>
    </row>
    <row r="76" spans="2:45" ht="11.4" customHeight="1" x14ac:dyDescent="0.3">
      <c r="B76" s="123" t="s">
        <v>46</v>
      </c>
      <c r="D76" s="47">
        <v>268</v>
      </c>
      <c r="E76" s="48">
        <v>-71</v>
      </c>
      <c r="F76" s="48">
        <v>-3735</v>
      </c>
      <c r="G76" s="32">
        <v>0</v>
      </c>
      <c r="H76" s="224">
        <v>-3538</v>
      </c>
      <c r="J76" s="47">
        <v>0</v>
      </c>
      <c r="K76" s="48">
        <v>0</v>
      </c>
      <c r="L76" s="48">
        <v>0</v>
      </c>
      <c r="M76" s="32">
        <v>0</v>
      </c>
      <c r="N76" s="224">
        <v>0</v>
      </c>
      <c r="P76" s="47">
        <v>0</v>
      </c>
      <c r="Q76" s="48">
        <v>0</v>
      </c>
      <c r="R76" s="48">
        <v>0</v>
      </c>
      <c r="S76" s="32">
        <v>0</v>
      </c>
      <c r="T76" s="224">
        <v>0</v>
      </c>
      <c r="V76" s="47">
        <v>0</v>
      </c>
      <c r="W76" s="48">
        <v>-4242</v>
      </c>
      <c r="X76" s="48">
        <v>-614</v>
      </c>
      <c r="Y76" s="32">
        <v>3357</v>
      </c>
      <c r="Z76" s="224">
        <v>-1499</v>
      </c>
      <c r="AB76" s="47">
        <f>-AB52</f>
        <v>0</v>
      </c>
      <c r="AC76" s="48">
        <v>1064</v>
      </c>
      <c r="AD76" s="48">
        <v>0</v>
      </c>
      <c r="AE76" s="48">
        <v>964</v>
      </c>
      <c r="AF76" s="224">
        <f t="shared" si="8"/>
        <v>2028</v>
      </c>
      <c r="AH76" s="32">
        <v>0</v>
      </c>
      <c r="AK76" s="26"/>
      <c r="AL76" s="26"/>
      <c r="AM76" s="26"/>
      <c r="AN76" s="26"/>
      <c r="AP76" s="26"/>
      <c r="AQ76" s="26"/>
      <c r="AR76" s="26"/>
      <c r="AS76" s="26"/>
    </row>
    <row r="77" spans="2:45" s="103" customFormat="1" ht="11.4" customHeight="1" x14ac:dyDescent="0.3">
      <c r="B77" s="145" t="s">
        <v>42</v>
      </c>
      <c r="D77" s="146">
        <v>37359</v>
      </c>
      <c r="E77" s="147">
        <v>55895.135269999999</v>
      </c>
      <c r="F77" s="147">
        <v>63325.317039999965</v>
      </c>
      <c r="G77" s="148">
        <v>71007.547690000007</v>
      </c>
      <c r="H77" s="233">
        <v>227586.99999999997</v>
      </c>
      <c r="J77" s="146">
        <v>45499</v>
      </c>
      <c r="K77" s="147">
        <v>64537</v>
      </c>
      <c r="L77" s="147">
        <v>66410</v>
      </c>
      <c r="M77" s="148">
        <v>63147.629453385598</v>
      </c>
      <c r="N77" s="233">
        <v>239593.6294533856</v>
      </c>
      <c r="P77" s="146">
        <v>41100.086763908708</v>
      </c>
      <c r="Q77" s="147">
        <v>49465.382462070498</v>
      </c>
      <c r="R77" s="147">
        <v>86191.313411802679</v>
      </c>
      <c r="S77" s="148">
        <v>52191.948098056891</v>
      </c>
      <c r="T77" s="233">
        <v>228948.73073583876</v>
      </c>
      <c r="V77" s="146">
        <v>38630</v>
      </c>
      <c r="W77" s="147">
        <v>58635</v>
      </c>
      <c r="X77" s="147">
        <v>109602</v>
      </c>
      <c r="Y77" s="148">
        <v>74326</v>
      </c>
      <c r="Z77" s="233">
        <v>281193</v>
      </c>
      <c r="AB77" s="146">
        <f>SUM(AB70:AB76)</f>
        <v>42783</v>
      </c>
      <c r="AC77" s="147">
        <f>SUM(AC70:AC76)</f>
        <v>45736</v>
      </c>
      <c r="AD77" s="147">
        <f>SUM(AD70:AD76)</f>
        <v>113539</v>
      </c>
      <c r="AE77" s="148">
        <f>SUM(AE70:AE76)</f>
        <v>77577</v>
      </c>
      <c r="AF77" s="233">
        <f t="shared" si="8"/>
        <v>279635</v>
      </c>
      <c r="AG77" s="25"/>
      <c r="AH77" s="147">
        <f>SUM(AH70:AH76)</f>
        <v>34738</v>
      </c>
      <c r="AJ77" s="130"/>
      <c r="AK77" s="130"/>
      <c r="AL77" s="130"/>
      <c r="AM77" s="130"/>
      <c r="AN77" s="130"/>
      <c r="AP77" s="130"/>
      <c r="AQ77" s="130"/>
      <c r="AR77" s="130"/>
      <c r="AS77" s="130"/>
    </row>
    <row r="78" spans="2:45" ht="11.4" customHeight="1" x14ac:dyDescent="0.3">
      <c r="B78" s="149" t="s">
        <v>41</v>
      </c>
      <c r="C78" s="103"/>
      <c r="D78" s="98">
        <v>19478</v>
      </c>
      <c r="E78" s="99">
        <v>19922</v>
      </c>
      <c r="F78" s="99">
        <v>21414</v>
      </c>
      <c r="G78" s="100">
        <v>21702</v>
      </c>
      <c r="H78" s="225">
        <v>82516</v>
      </c>
      <c r="I78" s="103"/>
      <c r="J78" s="98">
        <v>21849</v>
      </c>
      <c r="K78" s="99">
        <v>22763</v>
      </c>
      <c r="L78" s="99">
        <v>22902</v>
      </c>
      <c r="M78" s="100">
        <v>32989</v>
      </c>
      <c r="N78" s="225">
        <v>100503</v>
      </c>
      <c r="O78" s="103"/>
      <c r="P78" s="98">
        <v>0</v>
      </c>
      <c r="Q78" s="99">
        <v>0</v>
      </c>
      <c r="R78" s="99">
        <v>0</v>
      </c>
      <c r="S78" s="100">
        <v>0</v>
      </c>
      <c r="T78" s="225">
        <v>0</v>
      </c>
      <c r="V78" s="98">
        <v>36995</v>
      </c>
      <c r="W78" s="99">
        <v>38108</v>
      </c>
      <c r="X78" s="99">
        <v>36671</v>
      </c>
      <c r="Y78" s="100">
        <v>34189</v>
      </c>
      <c r="Z78" s="225">
        <v>145963</v>
      </c>
      <c r="AB78" s="98">
        <f>-AB45</f>
        <v>38340</v>
      </c>
      <c r="AC78" s="99">
        <v>39629</v>
      </c>
      <c r="AD78" s="99">
        <v>39051</v>
      </c>
      <c r="AE78" s="48">
        <v>41969</v>
      </c>
      <c r="AF78" s="225">
        <f t="shared" si="8"/>
        <v>158989</v>
      </c>
      <c r="AH78" s="100">
        <f>-AH45</f>
        <v>44575</v>
      </c>
      <c r="AJ78" s="26"/>
      <c r="AK78" s="26"/>
      <c r="AL78" s="26"/>
      <c r="AM78" s="26"/>
      <c r="AN78" s="26"/>
      <c r="AP78" s="26"/>
      <c r="AQ78" s="26"/>
      <c r="AR78" s="26"/>
      <c r="AS78" s="26"/>
    </row>
    <row r="79" spans="2:45" s="103" customFormat="1" ht="11.4" customHeight="1" x14ac:dyDescent="0.3">
      <c r="B79" s="150" t="s">
        <v>39</v>
      </c>
      <c r="D79" s="127">
        <v>56837</v>
      </c>
      <c r="E79" s="128">
        <v>75817.135269999999</v>
      </c>
      <c r="F79" s="128">
        <v>84739.317039999965</v>
      </c>
      <c r="G79" s="129">
        <v>92709.547690000007</v>
      </c>
      <c r="H79" s="226">
        <v>310103</v>
      </c>
      <c r="J79" s="127">
        <v>67348</v>
      </c>
      <c r="K79" s="128">
        <v>87300</v>
      </c>
      <c r="L79" s="128">
        <v>89312</v>
      </c>
      <c r="M79" s="129">
        <v>96136.629453385598</v>
      </c>
      <c r="N79" s="226">
        <v>340096.6294533856</v>
      </c>
      <c r="P79" s="127">
        <v>41100.086763908708</v>
      </c>
      <c r="Q79" s="128">
        <v>49465.382462070498</v>
      </c>
      <c r="R79" s="128">
        <v>86191.313411802679</v>
      </c>
      <c r="S79" s="129">
        <v>52191.948098056891</v>
      </c>
      <c r="T79" s="226">
        <v>228948.73073583876</v>
      </c>
      <c r="V79" s="127">
        <v>75625</v>
      </c>
      <c r="W79" s="128">
        <v>96743</v>
      </c>
      <c r="X79" s="128">
        <v>146273</v>
      </c>
      <c r="Y79" s="129">
        <v>108515</v>
      </c>
      <c r="Z79" s="226">
        <v>427156</v>
      </c>
      <c r="AB79" s="127">
        <f>SUM(AB77:AB78)</f>
        <v>81123</v>
      </c>
      <c r="AC79" s="128">
        <f>SUM(AC77:AC78)</f>
        <v>85365</v>
      </c>
      <c r="AD79" s="128">
        <f>SUM(AD77:AD78)</f>
        <v>152590</v>
      </c>
      <c r="AE79" s="128">
        <f>SUM(AE77:AE78)</f>
        <v>119546</v>
      </c>
      <c r="AF79" s="226">
        <f t="shared" si="8"/>
        <v>438624</v>
      </c>
      <c r="AG79" s="25"/>
      <c r="AH79" s="128">
        <f>SUM(AH77:AH78)</f>
        <v>79313</v>
      </c>
      <c r="AJ79" s="130"/>
      <c r="AK79" s="130"/>
      <c r="AL79" s="130"/>
      <c r="AM79" s="130"/>
      <c r="AN79" s="130"/>
      <c r="AP79" s="130"/>
      <c r="AQ79" s="130"/>
      <c r="AR79" s="130"/>
      <c r="AS79" s="130"/>
    </row>
    <row r="80" spans="2:45" s="109" customFormat="1" ht="11.4" customHeight="1" x14ac:dyDescent="0.3">
      <c r="B80" s="151" t="s">
        <v>40</v>
      </c>
      <c r="C80" s="103"/>
      <c r="D80" s="152">
        <v>0.31764936008494943</v>
      </c>
      <c r="E80" s="153">
        <v>0.34749332106534425</v>
      </c>
      <c r="F80" s="153">
        <v>0.37644442911019016</v>
      </c>
      <c r="G80" s="154">
        <v>0.37080623068916413</v>
      </c>
      <c r="H80" s="234">
        <v>0.35552526314461974</v>
      </c>
      <c r="I80" s="103"/>
      <c r="J80" s="152">
        <v>0.31596083564388022</v>
      </c>
      <c r="K80" s="153">
        <v>0.32744335380010575</v>
      </c>
      <c r="L80" s="153">
        <v>0.32968258011170049</v>
      </c>
      <c r="M80" s="154">
        <v>0.29394760001306691</v>
      </c>
      <c r="N80" s="234">
        <v>0.31557030658852736</v>
      </c>
      <c r="O80" s="103"/>
      <c r="P80" s="152">
        <v>0.16303201884411486</v>
      </c>
      <c r="Q80" s="153">
        <v>0.15545691624076824</v>
      </c>
      <c r="R80" s="153">
        <v>0.23580594251031323</v>
      </c>
      <c r="S80" s="154">
        <v>0.15543088963319393</v>
      </c>
      <c r="T80" s="234">
        <v>0.18004796784887103</v>
      </c>
      <c r="V80" s="152">
        <v>0.24359407965727722</v>
      </c>
      <c r="W80" s="153">
        <v>0.26905865764084536</v>
      </c>
      <c r="X80" s="153">
        <v>0.3609050198003923</v>
      </c>
      <c r="Y80" s="153">
        <v>0.30018644949265821</v>
      </c>
      <c r="Z80" s="234">
        <v>0.29729614985492098</v>
      </c>
      <c r="AB80" s="152">
        <f>IFERROR(AB79/AB10,"")</f>
        <v>0.23192445580390073</v>
      </c>
      <c r="AC80" s="153">
        <f>IFERROR(AC79/AC10,"")</f>
        <v>0.22414807190383412</v>
      </c>
      <c r="AD80" s="153">
        <f>IFERROR(AD79/AD10,"")</f>
        <v>0.34879149313571756</v>
      </c>
      <c r="AE80" s="155">
        <f>IFERROR(AE79/AE10,"")</f>
        <v>0.29871414935457596</v>
      </c>
      <c r="AF80" s="235">
        <f>IFERROR(AF79/AF10,"")</f>
        <v>0.27967975678246876</v>
      </c>
      <c r="AG80" s="25"/>
      <c r="AH80" s="155">
        <f>IFERROR(AH79/AH10,"")</f>
        <v>0.21323393009331823</v>
      </c>
      <c r="AJ80" s="26"/>
      <c r="AK80" s="26"/>
      <c r="AL80" s="26"/>
      <c r="AM80" s="26"/>
      <c r="AN80" s="26"/>
      <c r="AP80" s="26"/>
      <c r="AQ80" s="26"/>
      <c r="AR80" s="26"/>
      <c r="AS80" s="26"/>
    </row>
    <row r="81" spans="1:45" s="156" customFormat="1" ht="11.4" customHeight="1" x14ac:dyDescent="0.3">
      <c r="B81" s="157" t="s">
        <v>58</v>
      </c>
      <c r="C81" s="158"/>
      <c r="D81" s="159"/>
      <c r="E81" s="106"/>
      <c r="F81" s="106"/>
      <c r="G81" s="107"/>
      <c r="H81" s="236"/>
      <c r="I81" s="158"/>
      <c r="J81" s="159">
        <v>0.18493235040554579</v>
      </c>
      <c r="K81" s="106">
        <v>0.15145474290353</v>
      </c>
      <c r="L81" s="106">
        <v>5.3961763201862523E-2</v>
      </c>
      <c r="M81" s="107">
        <v>3.6965790997546266E-2</v>
      </c>
      <c r="N81" s="236">
        <v>9.6721506897339271E-2</v>
      </c>
      <c r="O81" s="158"/>
      <c r="P81" s="159"/>
      <c r="Q81" s="106"/>
      <c r="R81" s="106"/>
      <c r="S81" s="107"/>
      <c r="T81" s="236"/>
      <c r="U81" s="22"/>
      <c r="V81" s="159">
        <v>0.12289897250103943</v>
      </c>
      <c r="W81" s="106">
        <v>0.10816723940435291</v>
      </c>
      <c r="X81" s="106">
        <v>0.63777543891078459</v>
      </c>
      <c r="Y81" s="107">
        <v>0.12876984960728777</v>
      </c>
      <c r="Z81" s="236">
        <v>0.25598791341876725</v>
      </c>
      <c r="AA81" s="22"/>
      <c r="AB81" s="159">
        <f>IFERROR(AB79/V79-1,"")</f>
        <v>7.2700826446280953E-2</v>
      </c>
      <c r="AC81" s="159">
        <f>IFERROR(AC79/W79-1,"")</f>
        <v>-0.11761057647581741</v>
      </c>
      <c r="AD81" s="159">
        <f>IFERROR(AD79/X79-1,"")</f>
        <v>4.3186370690421416E-2</v>
      </c>
      <c r="AE81" s="237">
        <f>IFERROR(AE79/S79-1,"")</f>
        <v>1.2905065696225795</v>
      </c>
      <c r="AF81" s="238">
        <f>IFERROR(AF79/T79-1,"")</f>
        <v>0.91581756575049433</v>
      </c>
      <c r="AG81" s="25"/>
      <c r="AH81" s="108">
        <f>IFERROR(AH79/AB79-1,"")</f>
        <v>-2.2311798133698213E-2</v>
      </c>
      <c r="AJ81" s="26"/>
      <c r="AK81" s="26"/>
      <c r="AL81" s="26"/>
      <c r="AM81" s="26"/>
      <c r="AN81" s="26"/>
      <c r="AP81" s="26"/>
      <c r="AQ81" s="26"/>
      <c r="AR81" s="26"/>
      <c r="AS81" s="26"/>
    </row>
    <row r="82" spans="1:45" s="156" customFormat="1" ht="11.4" customHeight="1" x14ac:dyDescent="0.3">
      <c r="C82" s="103"/>
      <c r="I82" s="103"/>
      <c r="O82" s="103"/>
      <c r="AD82" s="25"/>
      <c r="AG82" s="25"/>
      <c r="AJ82" s="26"/>
      <c r="AK82" s="26"/>
      <c r="AL82" s="26"/>
      <c r="AM82" s="26"/>
      <c r="AN82" s="26"/>
      <c r="AP82" s="26"/>
      <c r="AQ82" s="26"/>
      <c r="AR82" s="26"/>
      <c r="AS82" s="26"/>
    </row>
    <row r="83" spans="1:45" ht="11.4" customHeight="1" x14ac:dyDescent="0.3">
      <c r="A83" s="109"/>
      <c r="B83" s="160" t="s">
        <v>59</v>
      </c>
      <c r="C83" s="35"/>
      <c r="D83" s="161"/>
      <c r="E83" s="162"/>
      <c r="F83" s="162"/>
      <c r="G83" s="163"/>
      <c r="H83" s="239"/>
      <c r="I83" s="35"/>
      <c r="J83" s="161"/>
      <c r="K83" s="162"/>
      <c r="L83" s="162"/>
      <c r="M83" s="163"/>
      <c r="N83" s="239"/>
      <c r="O83" s="35"/>
      <c r="P83" s="161"/>
      <c r="Q83" s="162"/>
      <c r="R83" s="162"/>
      <c r="S83" s="163"/>
      <c r="T83" s="239"/>
      <c r="V83" s="161"/>
      <c r="W83" s="162"/>
      <c r="X83" s="162"/>
      <c r="Y83" s="163"/>
      <c r="Z83" s="239"/>
      <c r="AB83" s="161"/>
      <c r="AC83" s="162"/>
      <c r="AD83" s="162"/>
      <c r="AE83" s="163"/>
      <c r="AF83" s="239"/>
      <c r="AH83" s="163"/>
      <c r="AJ83" s="26"/>
      <c r="AK83" s="26"/>
      <c r="AL83" s="26"/>
      <c r="AM83" s="26"/>
      <c r="AN83" s="26"/>
      <c r="AP83" s="26"/>
      <c r="AQ83" s="26"/>
      <c r="AR83" s="26"/>
      <c r="AS83" s="26"/>
    </row>
    <row r="84" spans="1:45" ht="11.4" customHeight="1" outlineLevel="1" x14ac:dyDescent="0.3">
      <c r="B84" s="123" t="s">
        <v>60</v>
      </c>
      <c r="D84" s="47">
        <v>2071</v>
      </c>
      <c r="E84" s="164">
        <v>1157.3384000000001</v>
      </c>
      <c r="F84" s="164">
        <v>2020.6615999999999</v>
      </c>
      <c r="G84" s="165">
        <v>3074</v>
      </c>
      <c r="H84" s="240">
        <v>8323</v>
      </c>
      <c r="J84" s="47">
        <v>1980</v>
      </c>
      <c r="K84" s="164">
        <v>1327</v>
      </c>
      <c r="L84" s="164">
        <v>2468</v>
      </c>
      <c r="M84" s="165">
        <v>8881</v>
      </c>
      <c r="N84" s="240">
        <v>14656</v>
      </c>
      <c r="P84" s="47">
        <v>0</v>
      </c>
      <c r="Q84" s="164">
        <v>0</v>
      </c>
      <c r="R84" s="164">
        <v>0</v>
      </c>
      <c r="S84" s="165">
        <v>0</v>
      </c>
      <c r="T84" s="240">
        <v>0</v>
      </c>
      <c r="V84" s="47">
        <v>825</v>
      </c>
      <c r="W84" s="164">
        <v>1638</v>
      </c>
      <c r="X84" s="164">
        <v>2308</v>
      </c>
      <c r="Y84" s="165">
        <v>2598</v>
      </c>
      <c r="Z84" s="240">
        <v>7369</v>
      </c>
      <c r="AB84" s="47">
        <v>482</v>
      </c>
      <c r="AC84" s="164">
        <v>2561</v>
      </c>
      <c r="AD84" s="164">
        <v>2634</v>
      </c>
      <c r="AE84" s="241">
        <v>10963</v>
      </c>
      <c r="AF84" s="240">
        <f t="shared" ref="AF84:AF96" si="9">SUM(AB84:AE84)</f>
        <v>16640</v>
      </c>
      <c r="AH84" s="165">
        <v>4318</v>
      </c>
      <c r="AJ84" s="26"/>
      <c r="AK84" s="26"/>
      <c r="AL84" s="26"/>
      <c r="AM84" s="26"/>
      <c r="AN84" s="26"/>
      <c r="AP84" s="26"/>
      <c r="AQ84" s="26"/>
      <c r="AR84" s="26"/>
      <c r="AS84" s="26"/>
    </row>
    <row r="85" spans="1:45" ht="11.4" customHeight="1" outlineLevel="1" x14ac:dyDescent="0.3">
      <c r="B85" s="123" t="s">
        <v>61</v>
      </c>
      <c r="D85" s="47">
        <v>261</v>
      </c>
      <c r="E85" s="164">
        <v>173.64825999999994</v>
      </c>
      <c r="F85" s="164">
        <v>177.35174000000006</v>
      </c>
      <c r="G85" s="165">
        <v>-14</v>
      </c>
      <c r="H85" s="240">
        <v>598</v>
      </c>
      <c r="J85" s="47">
        <v>5</v>
      </c>
      <c r="K85" s="164">
        <v>1464</v>
      </c>
      <c r="L85" s="164">
        <v>409</v>
      </c>
      <c r="M85" s="165">
        <v>2202</v>
      </c>
      <c r="N85" s="240">
        <v>4080</v>
      </c>
      <c r="P85" s="47">
        <v>0</v>
      </c>
      <c r="Q85" s="164">
        <v>0</v>
      </c>
      <c r="R85" s="164">
        <v>0</v>
      </c>
      <c r="S85" s="165">
        <v>0</v>
      </c>
      <c r="T85" s="240">
        <v>0</v>
      </c>
      <c r="V85" s="47">
        <v>298</v>
      </c>
      <c r="W85" s="164">
        <v>766</v>
      </c>
      <c r="X85" s="164">
        <v>851</v>
      </c>
      <c r="Y85" s="165">
        <v>1733</v>
      </c>
      <c r="Z85" s="240">
        <v>3648</v>
      </c>
      <c r="AB85" s="47">
        <v>805</v>
      </c>
      <c r="AC85" s="164">
        <v>9277</v>
      </c>
      <c r="AD85" s="164">
        <v>-107</v>
      </c>
      <c r="AE85" s="241">
        <v>1600</v>
      </c>
      <c r="AF85" s="240">
        <f t="shared" si="9"/>
        <v>11575</v>
      </c>
      <c r="AH85" s="165">
        <v>1265</v>
      </c>
      <c r="AJ85" s="26"/>
      <c r="AK85" s="26"/>
      <c r="AL85" s="26"/>
      <c r="AM85" s="26"/>
      <c r="AN85" s="26"/>
      <c r="AP85" s="26"/>
      <c r="AQ85" s="26"/>
      <c r="AR85" s="26"/>
      <c r="AS85" s="26"/>
    </row>
    <row r="86" spans="1:45" ht="11.4" customHeight="1" outlineLevel="1" x14ac:dyDescent="0.3">
      <c r="B86" s="123" t="s">
        <v>62</v>
      </c>
      <c r="D86" s="47">
        <v>483</v>
      </c>
      <c r="E86" s="164">
        <v>113.33548999999994</v>
      </c>
      <c r="F86" s="164">
        <v>442.66451000000006</v>
      </c>
      <c r="G86" s="165">
        <v>180</v>
      </c>
      <c r="H86" s="240">
        <v>1219</v>
      </c>
      <c r="J86" s="47">
        <v>99</v>
      </c>
      <c r="K86" s="164">
        <v>-275</v>
      </c>
      <c r="L86" s="164">
        <v>1264</v>
      </c>
      <c r="M86" s="165">
        <v>3010</v>
      </c>
      <c r="N86" s="240">
        <v>4098</v>
      </c>
      <c r="P86" s="47">
        <v>0</v>
      </c>
      <c r="Q86" s="164">
        <v>0</v>
      </c>
      <c r="R86" s="164">
        <v>0</v>
      </c>
      <c r="S86" s="165">
        <v>0</v>
      </c>
      <c r="T86" s="240">
        <v>0</v>
      </c>
      <c r="V86" s="47">
        <v>463</v>
      </c>
      <c r="W86" s="164">
        <v>63</v>
      </c>
      <c r="X86" s="164">
        <v>75</v>
      </c>
      <c r="Y86" s="165">
        <v>50</v>
      </c>
      <c r="Z86" s="240">
        <v>651</v>
      </c>
      <c r="AB86" s="47">
        <v>344</v>
      </c>
      <c r="AC86" s="164">
        <v>442</v>
      </c>
      <c r="AD86" s="164">
        <v>121</v>
      </c>
      <c r="AE86" s="241">
        <v>90</v>
      </c>
      <c r="AF86" s="240">
        <f t="shared" si="9"/>
        <v>997</v>
      </c>
      <c r="AH86" s="165">
        <v>356</v>
      </c>
      <c r="AJ86" s="26"/>
      <c r="AK86" s="26"/>
      <c r="AL86" s="26"/>
      <c r="AM86" s="26"/>
      <c r="AN86" s="26"/>
      <c r="AP86" s="26"/>
      <c r="AQ86" s="26"/>
      <c r="AR86" s="26"/>
      <c r="AS86" s="26"/>
    </row>
    <row r="87" spans="1:45" ht="11.4" customHeight="1" outlineLevel="1" x14ac:dyDescent="0.3">
      <c r="B87" s="123" t="s">
        <v>63</v>
      </c>
      <c r="D87" s="47">
        <v>0</v>
      </c>
      <c r="E87" s="164">
        <v>0</v>
      </c>
      <c r="F87" s="164">
        <v>0</v>
      </c>
      <c r="G87" s="165">
        <v>0</v>
      </c>
      <c r="H87" s="240">
        <v>0</v>
      </c>
      <c r="J87" s="47">
        <v>0</v>
      </c>
      <c r="K87" s="164">
        <v>0</v>
      </c>
      <c r="L87" s="164">
        <v>0</v>
      </c>
      <c r="M87" s="165">
        <v>0</v>
      </c>
      <c r="N87" s="240">
        <v>0</v>
      </c>
      <c r="P87" s="47">
        <v>0</v>
      </c>
      <c r="Q87" s="164">
        <v>0</v>
      </c>
      <c r="R87" s="164">
        <v>0</v>
      </c>
      <c r="S87" s="165">
        <v>0</v>
      </c>
      <c r="T87" s="240">
        <v>0</v>
      </c>
      <c r="V87" s="47">
        <v>0</v>
      </c>
      <c r="W87" s="164">
        <v>0</v>
      </c>
      <c r="X87" s="164">
        <v>0</v>
      </c>
      <c r="Y87" s="165">
        <v>0</v>
      </c>
      <c r="Z87" s="240">
        <v>0</v>
      </c>
      <c r="AB87" s="47">
        <v>0</v>
      </c>
      <c r="AC87" s="164">
        <v>0</v>
      </c>
      <c r="AD87" s="164">
        <v>0</v>
      </c>
      <c r="AE87" s="241">
        <v>0</v>
      </c>
      <c r="AF87" s="240">
        <f t="shared" si="9"/>
        <v>0</v>
      </c>
      <c r="AH87" s="165"/>
      <c r="AJ87" s="26"/>
      <c r="AK87" s="26"/>
      <c r="AL87" s="26"/>
      <c r="AM87" s="26"/>
      <c r="AN87" s="26"/>
      <c r="AP87" s="26"/>
      <c r="AQ87" s="26"/>
      <c r="AR87" s="26"/>
      <c r="AS87" s="26"/>
    </row>
    <row r="88" spans="1:45" ht="11.4" customHeight="1" outlineLevel="1" x14ac:dyDescent="0.3">
      <c r="B88" s="123" t="s">
        <v>34</v>
      </c>
      <c r="D88" s="47">
        <v>713</v>
      </c>
      <c r="E88" s="164">
        <v>480.40000000000009</v>
      </c>
      <c r="F88" s="164">
        <v>413.59999999999991</v>
      </c>
      <c r="G88" s="165">
        <v>629</v>
      </c>
      <c r="H88" s="240">
        <v>2236</v>
      </c>
      <c r="J88" s="47">
        <v>629</v>
      </c>
      <c r="K88" s="164">
        <v>630</v>
      </c>
      <c r="L88" s="164">
        <v>629</v>
      </c>
      <c r="M88" s="165">
        <v>591</v>
      </c>
      <c r="N88" s="240">
        <v>2479</v>
      </c>
      <c r="P88" s="47">
        <v>0</v>
      </c>
      <c r="Q88" s="164">
        <v>0</v>
      </c>
      <c r="R88" s="164">
        <v>0</v>
      </c>
      <c r="S88" s="165">
        <v>0</v>
      </c>
      <c r="T88" s="240">
        <v>0</v>
      </c>
      <c r="V88" s="47">
        <v>176</v>
      </c>
      <c r="W88" s="164">
        <v>201</v>
      </c>
      <c r="X88" s="164">
        <v>174</v>
      </c>
      <c r="Y88" s="165">
        <v>157</v>
      </c>
      <c r="Z88" s="240">
        <v>708</v>
      </c>
      <c r="AB88" s="47">
        <v>153</v>
      </c>
      <c r="AC88" s="164">
        <v>101</v>
      </c>
      <c r="AD88" s="164">
        <v>174</v>
      </c>
      <c r="AE88" s="241">
        <v>472</v>
      </c>
      <c r="AF88" s="240">
        <f t="shared" si="9"/>
        <v>900</v>
      </c>
      <c r="AH88" s="165">
        <v>282</v>
      </c>
      <c r="AJ88" s="26"/>
      <c r="AK88" s="26"/>
      <c r="AL88" s="26"/>
      <c r="AM88" s="26"/>
      <c r="AN88" s="26"/>
      <c r="AP88" s="26"/>
      <c r="AQ88" s="26"/>
      <c r="AR88" s="26"/>
      <c r="AS88" s="26"/>
    </row>
    <row r="89" spans="1:45" ht="11.4" customHeight="1" outlineLevel="1" x14ac:dyDescent="0.3">
      <c r="B89" s="123" t="s">
        <v>38</v>
      </c>
      <c r="D89" s="47">
        <v>0</v>
      </c>
      <c r="E89" s="48">
        <v>0</v>
      </c>
      <c r="F89" s="48">
        <v>0</v>
      </c>
      <c r="G89" s="32">
        <v>0</v>
      </c>
      <c r="H89" s="224">
        <v>0</v>
      </c>
      <c r="J89" s="47">
        <v>0</v>
      </c>
      <c r="K89" s="48">
        <v>0</v>
      </c>
      <c r="L89" s="48">
        <v>0</v>
      </c>
      <c r="M89" s="32">
        <v>0</v>
      </c>
      <c r="N89" s="224">
        <v>0</v>
      </c>
      <c r="P89" s="47">
        <v>0</v>
      </c>
      <c r="Q89" s="48">
        <v>0</v>
      </c>
      <c r="R89" s="48">
        <v>0</v>
      </c>
      <c r="S89" s="32">
        <v>0</v>
      </c>
      <c r="T89" s="224">
        <v>0</v>
      </c>
      <c r="V89" s="47">
        <v>0</v>
      </c>
      <c r="W89" s="48">
        <v>0</v>
      </c>
      <c r="X89" s="48">
        <v>0</v>
      </c>
      <c r="Y89" s="32">
        <v>0</v>
      </c>
      <c r="Z89" s="224">
        <v>0</v>
      </c>
      <c r="AB89" s="47">
        <v>0</v>
      </c>
      <c r="AC89" s="48">
        <v>0</v>
      </c>
      <c r="AD89" s="48">
        <v>0</v>
      </c>
      <c r="AE89" s="242">
        <v>0</v>
      </c>
      <c r="AF89" s="224">
        <f t="shared" si="9"/>
        <v>0</v>
      </c>
      <c r="AH89" s="32"/>
      <c r="AJ89" s="26"/>
      <c r="AK89" s="26"/>
      <c r="AL89" s="26"/>
      <c r="AM89" s="26"/>
      <c r="AN89" s="26"/>
      <c r="AP89" s="26"/>
      <c r="AQ89" s="26"/>
      <c r="AR89" s="26"/>
      <c r="AS89" s="26"/>
    </row>
    <row r="90" spans="1:45" ht="11.4" customHeight="1" outlineLevel="1" x14ac:dyDescent="0.3">
      <c r="B90" s="123" t="s">
        <v>64</v>
      </c>
      <c r="D90" s="47">
        <v>323</v>
      </c>
      <c r="E90" s="48">
        <v>-567</v>
      </c>
      <c r="F90" s="48">
        <v>-93</v>
      </c>
      <c r="G90" s="32">
        <v>-681</v>
      </c>
      <c r="H90" s="224">
        <v>-1018</v>
      </c>
      <c r="J90" s="47">
        <v>-461</v>
      </c>
      <c r="K90" s="48">
        <v>-387</v>
      </c>
      <c r="L90" s="48">
        <v>1830</v>
      </c>
      <c r="M90" s="32">
        <v>-780</v>
      </c>
      <c r="N90" s="224">
        <v>202</v>
      </c>
      <c r="P90" s="47">
        <v>0</v>
      </c>
      <c r="Q90" s="48">
        <v>0</v>
      </c>
      <c r="R90" s="48">
        <v>0</v>
      </c>
      <c r="S90" s="32">
        <v>0</v>
      </c>
      <c r="T90" s="224">
        <v>0</v>
      </c>
      <c r="V90" s="47">
        <v>-1355</v>
      </c>
      <c r="W90" s="48">
        <v>942</v>
      </c>
      <c r="X90" s="48">
        <v>185</v>
      </c>
      <c r="Y90" s="32">
        <v>38</v>
      </c>
      <c r="Z90" s="224">
        <v>-190</v>
      </c>
      <c r="AB90" s="47">
        <v>345</v>
      </c>
      <c r="AC90" s="48">
        <v>630</v>
      </c>
      <c r="AD90" s="48">
        <v>-1668</v>
      </c>
      <c r="AE90" s="242">
        <v>-309</v>
      </c>
      <c r="AF90" s="224">
        <f t="shared" si="9"/>
        <v>-1002</v>
      </c>
      <c r="AH90" s="32">
        <v>364</v>
      </c>
      <c r="AJ90" s="26"/>
      <c r="AK90" s="26"/>
      <c r="AL90" s="26"/>
      <c r="AM90" s="26"/>
      <c r="AN90" s="26"/>
      <c r="AP90" s="26"/>
      <c r="AQ90" s="26"/>
      <c r="AR90" s="26"/>
      <c r="AS90" s="26"/>
    </row>
    <row r="91" spans="1:45" ht="11.4" customHeight="1" outlineLevel="1" x14ac:dyDescent="0.3">
      <c r="B91" s="123" t="s">
        <v>65</v>
      </c>
      <c r="D91" s="47">
        <v>117</v>
      </c>
      <c r="E91" s="48">
        <v>-65</v>
      </c>
      <c r="F91" s="48">
        <v>156</v>
      </c>
      <c r="G91" s="32">
        <v>-195</v>
      </c>
      <c r="H91" s="224">
        <v>13</v>
      </c>
      <c r="J91" s="47">
        <v>-19</v>
      </c>
      <c r="K91" s="48">
        <v>76</v>
      </c>
      <c r="L91" s="48">
        <v>-80</v>
      </c>
      <c r="M91" s="32">
        <v>114</v>
      </c>
      <c r="N91" s="224">
        <v>91</v>
      </c>
      <c r="P91" s="47">
        <v>0</v>
      </c>
      <c r="Q91" s="48">
        <v>0</v>
      </c>
      <c r="R91" s="48">
        <v>0</v>
      </c>
      <c r="S91" s="32">
        <v>0</v>
      </c>
      <c r="T91" s="224">
        <v>0</v>
      </c>
      <c r="V91" s="47">
        <v>-30</v>
      </c>
      <c r="W91" s="48">
        <v>-170</v>
      </c>
      <c r="X91" s="48">
        <v>-36</v>
      </c>
      <c r="Y91" s="32">
        <v>-135</v>
      </c>
      <c r="Z91" s="224">
        <v>-371</v>
      </c>
      <c r="AB91" s="47">
        <v>1047</v>
      </c>
      <c r="AC91" s="48">
        <v>29</v>
      </c>
      <c r="AD91" s="48">
        <v>-108</v>
      </c>
      <c r="AE91" s="32">
        <v>-503</v>
      </c>
      <c r="AF91" s="224">
        <f t="shared" si="9"/>
        <v>465</v>
      </c>
      <c r="AH91" s="32">
        <v>-66</v>
      </c>
      <c r="AJ91" s="26"/>
      <c r="AK91" s="26"/>
      <c r="AL91" s="26"/>
      <c r="AM91" s="26"/>
      <c r="AN91" s="26"/>
      <c r="AP91" s="26"/>
      <c r="AQ91" s="26"/>
      <c r="AR91" s="26"/>
      <c r="AS91" s="26"/>
    </row>
    <row r="92" spans="1:45" ht="11.4" customHeight="1" outlineLevel="1" x14ac:dyDescent="0.3">
      <c r="B92" s="123" t="s">
        <v>66</v>
      </c>
      <c r="D92" s="47">
        <v>0</v>
      </c>
      <c r="E92" s="48">
        <v>0</v>
      </c>
      <c r="F92" s="48">
        <v>-14112</v>
      </c>
      <c r="G92" s="32">
        <v>0</v>
      </c>
      <c r="H92" s="224">
        <v>-14112</v>
      </c>
      <c r="J92" s="47">
        <v>0</v>
      </c>
      <c r="K92" s="48">
        <v>0</v>
      </c>
      <c r="L92" s="48">
        <v>0</v>
      </c>
      <c r="M92" s="32">
        <v>0</v>
      </c>
      <c r="N92" s="224">
        <v>0</v>
      </c>
      <c r="P92" s="47">
        <v>0</v>
      </c>
      <c r="Q92" s="48">
        <v>0</v>
      </c>
      <c r="R92" s="48">
        <v>0</v>
      </c>
      <c r="S92" s="32">
        <v>0</v>
      </c>
      <c r="T92" s="224">
        <v>0</v>
      </c>
      <c r="V92" s="47">
        <v>0</v>
      </c>
      <c r="W92" s="48">
        <v>0</v>
      </c>
      <c r="X92" s="48">
        <v>0</v>
      </c>
      <c r="Y92" s="32">
        <v>0</v>
      </c>
      <c r="Z92" s="224">
        <v>0</v>
      </c>
      <c r="AB92" s="47">
        <v>0</v>
      </c>
      <c r="AC92" s="48">
        <v>0</v>
      </c>
      <c r="AD92" s="48">
        <v>0</v>
      </c>
      <c r="AE92" s="32">
        <v>0</v>
      </c>
      <c r="AF92" s="224">
        <f t="shared" si="9"/>
        <v>0</v>
      </c>
      <c r="AH92" s="32"/>
      <c r="AJ92" s="26"/>
      <c r="AK92" s="26"/>
      <c r="AL92" s="26"/>
      <c r="AM92" s="26"/>
      <c r="AN92" s="26"/>
      <c r="AP92" s="26"/>
      <c r="AQ92" s="26"/>
      <c r="AR92" s="26"/>
      <c r="AS92" s="26"/>
    </row>
    <row r="93" spans="1:45" ht="11.4" customHeight="1" outlineLevel="1" x14ac:dyDescent="0.3">
      <c r="B93" s="123" t="s">
        <v>67</v>
      </c>
      <c r="D93" s="47">
        <v>0</v>
      </c>
      <c r="E93" s="48">
        <v>0</v>
      </c>
      <c r="F93" s="48">
        <v>0</v>
      </c>
      <c r="G93" s="32">
        <v>456</v>
      </c>
      <c r="H93" s="224">
        <v>456</v>
      </c>
      <c r="J93" s="166">
        <v>0</v>
      </c>
      <c r="K93" s="48">
        <v>0</v>
      </c>
      <c r="L93" s="48">
        <v>0</v>
      </c>
      <c r="M93" s="32">
        <v>0</v>
      </c>
      <c r="N93" s="224">
        <v>0</v>
      </c>
      <c r="P93" s="47">
        <v>0</v>
      </c>
      <c r="Q93" s="48">
        <v>0</v>
      </c>
      <c r="R93" s="48">
        <v>0</v>
      </c>
      <c r="S93" s="32">
        <v>0</v>
      </c>
      <c r="T93" s="224">
        <v>0</v>
      </c>
      <c r="V93" s="47">
        <v>0</v>
      </c>
      <c r="W93" s="48">
        <v>0</v>
      </c>
      <c r="X93" s="48">
        <v>0</v>
      </c>
      <c r="Y93" s="32">
        <v>0</v>
      </c>
      <c r="Z93" s="224">
        <v>0</v>
      </c>
      <c r="AB93" s="47">
        <v>0</v>
      </c>
      <c r="AC93" s="48">
        <v>0</v>
      </c>
      <c r="AD93" s="48">
        <v>0</v>
      </c>
      <c r="AE93" s="32">
        <v>0</v>
      </c>
      <c r="AF93" s="224">
        <f t="shared" si="9"/>
        <v>0</v>
      </c>
      <c r="AH93" s="32"/>
      <c r="AJ93" s="26"/>
      <c r="AK93" s="26"/>
      <c r="AL93" s="26"/>
      <c r="AM93" s="26"/>
      <c r="AN93" s="26"/>
      <c r="AP93" s="26"/>
      <c r="AQ93" s="26"/>
      <c r="AR93" s="26"/>
      <c r="AS93" s="26"/>
    </row>
    <row r="94" spans="1:45" ht="11.4" customHeight="1" outlineLevel="1" x14ac:dyDescent="0.3">
      <c r="B94" s="123" t="s">
        <v>68</v>
      </c>
      <c r="D94" s="47">
        <v>0</v>
      </c>
      <c r="E94" s="48">
        <v>0</v>
      </c>
      <c r="F94" s="48">
        <v>0</v>
      </c>
      <c r="G94" s="32">
        <v>0</v>
      </c>
      <c r="H94" s="224">
        <v>0</v>
      </c>
      <c r="J94" s="47">
        <v>2783</v>
      </c>
      <c r="K94" s="48">
        <v>2868</v>
      </c>
      <c r="L94" s="48">
        <v>0</v>
      </c>
      <c r="M94" s="32">
        <v>0</v>
      </c>
      <c r="N94" s="224">
        <v>5651</v>
      </c>
      <c r="P94" s="47">
        <v>0</v>
      </c>
      <c r="Q94" s="48">
        <v>0</v>
      </c>
      <c r="R94" s="48">
        <v>0</v>
      </c>
      <c r="S94" s="32">
        <v>0</v>
      </c>
      <c r="T94" s="224">
        <v>0</v>
      </c>
      <c r="V94" s="47">
        <v>0</v>
      </c>
      <c r="W94" s="48">
        <v>0</v>
      </c>
      <c r="X94" s="48">
        <v>0</v>
      </c>
      <c r="Y94" s="32">
        <v>0</v>
      </c>
      <c r="Z94" s="224">
        <v>0</v>
      </c>
      <c r="AB94" s="47">
        <v>0</v>
      </c>
      <c r="AC94" s="48">
        <v>0</v>
      </c>
      <c r="AD94" s="48">
        <v>0</v>
      </c>
      <c r="AE94" s="32">
        <v>0</v>
      </c>
      <c r="AF94" s="224">
        <f t="shared" si="9"/>
        <v>0</v>
      </c>
      <c r="AH94" s="32"/>
      <c r="AJ94" s="26"/>
      <c r="AK94" s="26"/>
      <c r="AL94" s="26"/>
      <c r="AM94" s="26"/>
      <c r="AN94" s="26"/>
      <c r="AP94" s="26"/>
      <c r="AQ94" s="26"/>
      <c r="AR94" s="26"/>
      <c r="AS94" s="26"/>
    </row>
    <row r="95" spans="1:45" ht="11.4" customHeight="1" outlineLevel="1" x14ac:dyDescent="0.3">
      <c r="B95" s="123" t="s">
        <v>69</v>
      </c>
      <c r="D95" s="47">
        <v>0</v>
      </c>
      <c r="E95" s="48">
        <v>0</v>
      </c>
      <c r="F95" s="48">
        <v>0</v>
      </c>
      <c r="G95" s="32">
        <v>0</v>
      </c>
      <c r="H95" s="224">
        <v>0</v>
      </c>
      <c r="J95" s="47">
        <v>0</v>
      </c>
      <c r="K95" s="48">
        <v>0</v>
      </c>
      <c r="L95" s="48">
        <v>0</v>
      </c>
      <c r="M95" s="32">
        <v>0</v>
      </c>
      <c r="N95" s="224">
        <v>0</v>
      </c>
      <c r="P95" s="47">
        <v>0</v>
      </c>
      <c r="Q95" s="48">
        <v>0</v>
      </c>
      <c r="R95" s="48">
        <v>0</v>
      </c>
      <c r="S95" s="32">
        <v>0</v>
      </c>
      <c r="T95" s="224">
        <v>0</v>
      </c>
      <c r="V95" s="47">
        <v>0</v>
      </c>
      <c r="W95" s="48">
        <v>0</v>
      </c>
      <c r="X95" s="48">
        <v>0</v>
      </c>
      <c r="Y95" s="32">
        <v>0</v>
      </c>
      <c r="Z95" s="224">
        <v>0</v>
      </c>
      <c r="AB95" s="47">
        <v>0</v>
      </c>
      <c r="AC95" s="48">
        <v>0</v>
      </c>
      <c r="AD95" s="48">
        <v>0</v>
      </c>
      <c r="AE95" s="32">
        <v>0</v>
      </c>
      <c r="AF95" s="224">
        <f t="shared" si="9"/>
        <v>0</v>
      </c>
      <c r="AH95" s="32"/>
      <c r="AJ95" s="26"/>
      <c r="AK95" s="26"/>
      <c r="AL95" s="26"/>
      <c r="AM95" s="26"/>
      <c r="AN95" s="26"/>
      <c r="AP95" s="26"/>
      <c r="AQ95" s="26"/>
      <c r="AR95" s="26"/>
      <c r="AS95" s="26"/>
    </row>
    <row r="96" spans="1:45" ht="11.4" customHeight="1" x14ac:dyDescent="0.3">
      <c r="B96" s="167" t="s">
        <v>70</v>
      </c>
      <c r="C96" s="78"/>
      <c r="D96" s="138">
        <v>3968</v>
      </c>
      <c r="E96" s="139">
        <v>1292.7221500000001</v>
      </c>
      <c r="F96" s="139">
        <v>-10994.72215</v>
      </c>
      <c r="G96" s="140">
        <v>3449</v>
      </c>
      <c r="H96" s="229">
        <v>-2285</v>
      </c>
      <c r="I96" s="78"/>
      <c r="J96" s="138">
        <v>5016</v>
      </c>
      <c r="K96" s="139">
        <v>5703</v>
      </c>
      <c r="L96" s="139">
        <v>6520</v>
      </c>
      <c r="M96" s="140">
        <v>14018</v>
      </c>
      <c r="N96" s="229">
        <v>31257</v>
      </c>
      <c r="O96" s="78"/>
      <c r="P96" s="138">
        <v>0</v>
      </c>
      <c r="Q96" s="139">
        <v>0</v>
      </c>
      <c r="R96" s="139">
        <v>0</v>
      </c>
      <c r="S96" s="140">
        <v>0</v>
      </c>
      <c r="T96" s="229">
        <v>0</v>
      </c>
      <c r="V96" s="138">
        <v>377</v>
      </c>
      <c r="W96" s="139">
        <v>3440</v>
      </c>
      <c r="X96" s="139">
        <v>3557</v>
      </c>
      <c r="Y96" s="140">
        <v>4441</v>
      </c>
      <c r="Z96" s="229">
        <v>11815</v>
      </c>
      <c r="AB96" s="138">
        <f>SUM(AB84:AB95)</f>
        <v>3176</v>
      </c>
      <c r="AC96" s="139">
        <f>SUM(AC84:AC95)</f>
        <v>13040</v>
      </c>
      <c r="AD96" s="139">
        <f>SUM(AD84:AD95)</f>
        <v>1046</v>
      </c>
      <c r="AE96" s="139">
        <f>SUM(AE84:AE95)</f>
        <v>12313</v>
      </c>
      <c r="AF96" s="229">
        <f t="shared" si="9"/>
        <v>29575</v>
      </c>
      <c r="AH96" s="138">
        <f>SUM(AH84:AH95)</f>
        <v>6519</v>
      </c>
      <c r="AJ96" s="26"/>
      <c r="AK96" s="26"/>
      <c r="AL96" s="26"/>
      <c r="AM96" s="26"/>
      <c r="AN96" s="26"/>
      <c r="AP96" s="26"/>
      <c r="AQ96" s="26"/>
      <c r="AR96" s="26"/>
      <c r="AS96" s="26"/>
    </row>
    <row r="97" spans="2:45" ht="11.4" customHeight="1" x14ac:dyDescent="0.3">
      <c r="B97" s="16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>
        <f>V98-J98</f>
        <v>3638</v>
      </c>
      <c r="W97" s="243"/>
      <c r="X97" s="185">
        <f>SUM(V98:X98)/SUM(J98:L98)-1</f>
        <v>0.2481479638130315</v>
      </c>
      <c r="Y97" s="244"/>
      <c r="Z97" s="48">
        <f>Z98-N98</f>
        <v>67617.342934736691</v>
      </c>
      <c r="AA97" s="48"/>
      <c r="AB97" s="48">
        <f>AB98-V98</f>
        <v>8297</v>
      </c>
      <c r="AC97" s="243"/>
      <c r="AH97" s="48"/>
      <c r="AJ97" s="26"/>
      <c r="AK97" s="26"/>
      <c r="AL97" s="26"/>
      <c r="AM97" s="26"/>
      <c r="AN97" s="26"/>
      <c r="AP97" s="26"/>
      <c r="AQ97" s="26"/>
      <c r="AR97" s="26"/>
      <c r="AS97" s="26"/>
    </row>
    <row r="98" spans="2:45" s="103" customFormat="1" ht="11.4" customHeight="1" x14ac:dyDescent="0.3">
      <c r="B98" s="34" t="s">
        <v>71</v>
      </c>
      <c r="C98" s="102"/>
      <c r="D98" s="37">
        <v>60805</v>
      </c>
      <c r="E98" s="37">
        <v>77109.857419999986</v>
      </c>
      <c r="F98" s="37">
        <v>73744.594889999978</v>
      </c>
      <c r="G98" s="37">
        <v>96158.547690000007</v>
      </c>
      <c r="H98" s="187">
        <v>307818</v>
      </c>
      <c r="I98" s="102"/>
      <c r="J98" s="37">
        <v>72364</v>
      </c>
      <c r="K98" s="37">
        <v>93003</v>
      </c>
      <c r="L98" s="37">
        <v>95832</v>
      </c>
      <c r="M98" s="37">
        <v>110154.65706526332</v>
      </c>
      <c r="N98" s="187">
        <v>371353.65706526331</v>
      </c>
      <c r="O98" s="102"/>
      <c r="P98" s="37">
        <v>76040.685732920057</v>
      </c>
      <c r="Q98" s="37">
        <v>100704.46386572804</v>
      </c>
      <c r="R98" s="37">
        <v>138884.07613816156</v>
      </c>
      <c r="S98" s="37">
        <v>112262.17783528753</v>
      </c>
      <c r="T98" s="187">
        <v>427891.40357209719</v>
      </c>
      <c r="V98" s="37">
        <v>76002</v>
      </c>
      <c r="W98" s="37">
        <v>100183</v>
      </c>
      <c r="X98" s="37">
        <v>149830</v>
      </c>
      <c r="Y98" s="37">
        <v>112956</v>
      </c>
      <c r="Z98" s="187">
        <v>438971</v>
      </c>
      <c r="AA98" s="130"/>
      <c r="AB98" s="37">
        <f>SUM(AB79,AB83:AB95)</f>
        <v>84299</v>
      </c>
      <c r="AC98" s="37">
        <f>SUM(AC79,AC83:AC95)</f>
        <v>98405</v>
      </c>
      <c r="AD98" s="37">
        <f>SUM(AD79,AD83:AD95)</f>
        <v>153636</v>
      </c>
      <c r="AE98" s="37">
        <f>SUM(AE79,AE83:AE95)</f>
        <v>131859</v>
      </c>
      <c r="AF98" s="187">
        <f>SUM(AB98:AE98)</f>
        <v>468199</v>
      </c>
      <c r="AG98" s="245"/>
      <c r="AH98" s="37">
        <f>SUM(AH79,AH83:AH95)</f>
        <v>85832</v>
      </c>
      <c r="AJ98" s="130"/>
      <c r="AK98" s="130"/>
      <c r="AL98" s="130"/>
      <c r="AM98" s="130"/>
      <c r="AN98" s="130"/>
      <c r="AP98" s="130"/>
      <c r="AQ98" s="130"/>
      <c r="AR98" s="130"/>
      <c r="AS98" s="130"/>
    </row>
    <row r="99" spans="2:45" ht="11.4" customHeight="1" x14ac:dyDescent="0.3">
      <c r="B99" s="151" t="s">
        <v>72</v>
      </c>
      <c r="C99" s="109"/>
      <c r="D99" s="153">
        <v>0.38377788156881554</v>
      </c>
      <c r="E99" s="153">
        <v>0.38777722077373566</v>
      </c>
      <c r="F99" s="153">
        <v>0.35300375801856859</v>
      </c>
      <c r="G99" s="153">
        <v>0.4171633910110088</v>
      </c>
      <c r="H99" s="246">
        <v>0.38636596143229579</v>
      </c>
      <c r="I99" s="109"/>
      <c r="J99" s="153">
        <v>0.36753954246866472</v>
      </c>
      <c r="K99" s="153">
        <v>0.36633042357240303</v>
      </c>
      <c r="L99" s="153">
        <v>0.36862659554541638</v>
      </c>
      <c r="M99" s="153">
        <v>0.34665477180425325</v>
      </c>
      <c r="N99" s="246">
        <v>0.36106330639541956</v>
      </c>
      <c r="O99" s="109"/>
      <c r="P99" s="153">
        <v>0.31856123953651033</v>
      </c>
      <c r="Q99" s="153">
        <v>0.32675744368876047</v>
      </c>
      <c r="R99" s="153">
        <v>0.38876055167536849</v>
      </c>
      <c r="S99" s="153">
        <v>0.34178314137738797</v>
      </c>
      <c r="T99" s="246">
        <v>0.34714473051027772</v>
      </c>
      <c r="U99" s="109"/>
      <c r="V99" s="153">
        <v>0.24869119328268438</v>
      </c>
      <c r="W99" s="153">
        <v>0.28398950937009271</v>
      </c>
      <c r="X99" s="153">
        <v>0.37753771295984212</v>
      </c>
      <c r="Y99" s="153">
        <v>0.31910908459119763</v>
      </c>
      <c r="Z99" s="246">
        <v>0.31150103745923252</v>
      </c>
      <c r="AA99" s="109"/>
      <c r="AB99" s="153">
        <f>IFERROR(AB98/(AB10-AB15),"")</f>
        <v>0.24452921041944653</v>
      </c>
      <c r="AC99" s="153">
        <f>IFERROR(AC98/(AC10-AC15),"")</f>
        <v>0.26293640148134689</v>
      </c>
      <c r="AD99" s="153">
        <f>IFERROR(AD98/(AD10-AD15),"")</f>
        <v>0.35751917491994939</v>
      </c>
      <c r="AE99" s="155">
        <f>IFERROR(AE98/(AE10-AE15),"")</f>
        <v>0.33602868472288766</v>
      </c>
      <c r="AF99" s="247">
        <f>IFERROR(AF98/(AF10-AF15),"")</f>
        <v>0.30380319324961103</v>
      </c>
      <c r="AH99" s="155">
        <f>IFERROR(AH98/(AH10-AH15),"")</f>
        <v>0.23314156575780787</v>
      </c>
      <c r="AK99" s="26"/>
      <c r="AL99" s="26"/>
      <c r="AM99" s="26"/>
      <c r="AN99" s="26"/>
      <c r="AP99" s="26"/>
      <c r="AQ99" s="26"/>
      <c r="AR99" s="26"/>
      <c r="AS99" s="26"/>
    </row>
    <row r="100" spans="2:45" s="156" customFormat="1" ht="11.4" customHeight="1" x14ac:dyDescent="0.3">
      <c r="B100" s="151" t="s">
        <v>58</v>
      </c>
      <c r="D100" s="153"/>
      <c r="E100" s="153"/>
      <c r="F100" s="153"/>
      <c r="G100" s="153"/>
      <c r="H100" s="248"/>
      <c r="J100" s="153">
        <v>0.19009949839651341</v>
      </c>
      <c r="K100" s="153">
        <v>0.20611038733262932</v>
      </c>
      <c r="L100" s="153">
        <v>0.29951218991637796</v>
      </c>
      <c r="M100" s="153">
        <v>0.14555242057507534</v>
      </c>
      <c r="N100" s="248">
        <v>0.20640656837892291</v>
      </c>
      <c r="P100" s="153"/>
      <c r="Q100" s="153"/>
      <c r="R100" s="153"/>
      <c r="S100" s="153"/>
      <c r="T100" s="248"/>
      <c r="U100" s="22"/>
      <c r="V100" s="153">
        <v>5.0273616715493796E-2</v>
      </c>
      <c r="W100" s="153">
        <v>7.7201810694278672E-2</v>
      </c>
      <c r="X100" s="153">
        <v>0.56346523082060274</v>
      </c>
      <c r="Y100" s="153">
        <v>2.544056478683987E-2</v>
      </c>
      <c r="Z100" s="248">
        <v>0.18208668845605214</v>
      </c>
      <c r="AA100" s="22"/>
      <c r="AB100" s="153">
        <f>IFERROR(AB98/V98-1,"")</f>
        <v>0.10916817978474258</v>
      </c>
      <c r="AC100" s="153">
        <f>IFERROR(AC98/W98-1,"")</f>
        <v>-1.7747522034676555E-2</v>
      </c>
      <c r="AD100" s="153">
        <f>IFERROR(AD98/X98-1,"")</f>
        <v>2.5402122405392857E-2</v>
      </c>
      <c r="AE100" s="155">
        <f>IFERROR(AE98/Y98-1,"")</f>
        <v>0.16734834802932119</v>
      </c>
      <c r="AF100" s="249">
        <f>IFERROR(AF98/Z98-1,"")</f>
        <v>6.6582986119811949E-2</v>
      </c>
      <c r="AG100" s="25"/>
      <c r="AH100" s="155">
        <f>IFERROR(AH98/AB98-1,"")</f>
        <v>1.818526910164997E-2</v>
      </c>
      <c r="AK100" s="26"/>
      <c r="AL100" s="26"/>
      <c r="AM100" s="26"/>
      <c r="AN100" s="26"/>
      <c r="AP100" s="26"/>
      <c r="AQ100" s="26"/>
      <c r="AR100" s="26"/>
      <c r="AS100" s="26"/>
    </row>
    <row r="101" spans="2:45" s="103" customFormat="1" ht="11.4" customHeight="1" x14ac:dyDescent="0.3">
      <c r="B101" s="170" t="s">
        <v>86</v>
      </c>
      <c r="D101" s="173">
        <v>53720.251327895552</v>
      </c>
      <c r="E101" s="173">
        <v>60481.696625420656</v>
      </c>
      <c r="F101" s="173">
        <v>52882.450866658131</v>
      </c>
      <c r="G101" s="250">
        <v>84150.047516658087</v>
      </c>
      <c r="H101" s="128">
        <v>251234.44633663242</v>
      </c>
      <c r="J101" s="173">
        <v>60561.416228139919</v>
      </c>
      <c r="K101" s="173">
        <v>68227.932585878661</v>
      </c>
      <c r="L101" s="173">
        <v>61465.49705000002</v>
      </c>
      <c r="M101" s="250">
        <v>92080.545824337081</v>
      </c>
      <c r="N101" s="128">
        <v>282335.39168835571</v>
      </c>
      <c r="P101" s="173">
        <v>65785.119798139916</v>
      </c>
      <c r="Q101" s="173">
        <v>73975.368079308988</v>
      </c>
      <c r="R101" s="173">
        <v>67483.970706569715</v>
      </c>
      <c r="S101" s="250">
        <v>92647.185084337005</v>
      </c>
      <c r="T101" s="128">
        <v>299891.64366835565</v>
      </c>
      <c r="V101" s="173">
        <v>59882.496698190924</v>
      </c>
      <c r="W101" s="173">
        <v>67961.67710965524</v>
      </c>
      <c r="X101" s="173">
        <v>59824.982733431112</v>
      </c>
      <c r="Y101" s="250">
        <v>89861</v>
      </c>
      <c r="Z101" s="128">
        <v>277531</v>
      </c>
      <c r="AB101" s="173">
        <f>'P&amp;L YTD_new'!AB101</f>
        <v>54405</v>
      </c>
      <c r="AC101" s="173">
        <f>'P&amp;L YTD_new'!AC101-'P&amp;L YTD_new'!AB101</f>
        <v>58111</v>
      </c>
      <c r="AD101" s="173">
        <f>'P&amp;L YTD_new'!AD101-'P&amp;L YTD_new'!AC101</f>
        <v>60901</v>
      </c>
      <c r="AE101" s="173">
        <f>'P&amp;L YTD_new'!AE101-'P&amp;L YTD_new'!AD101</f>
        <v>99516</v>
      </c>
      <c r="AF101" s="128">
        <f>SUM(AB101:AE101)</f>
        <v>272933</v>
      </c>
      <c r="AG101" s="245"/>
      <c r="AH101" s="171">
        <v>53308</v>
      </c>
      <c r="AJ101" s="130"/>
      <c r="AK101" s="130"/>
      <c r="AL101" s="130"/>
      <c r="AM101" s="130"/>
      <c r="AN101" s="130"/>
      <c r="AP101" s="130"/>
      <c r="AQ101" s="130"/>
      <c r="AR101" s="130"/>
      <c r="AS101" s="130"/>
    </row>
    <row r="102" spans="2:45" s="109" customFormat="1" ht="11.4" customHeight="1" x14ac:dyDescent="0.3">
      <c r="B102" s="174" t="s">
        <v>74</v>
      </c>
      <c r="D102" s="175">
        <v>0.47082500615219175</v>
      </c>
      <c r="E102" s="175">
        <v>0.47621083292531347</v>
      </c>
      <c r="F102" s="175">
        <v>0.4481808366471261</v>
      </c>
      <c r="G102" s="251">
        <v>0.51860966955405474</v>
      </c>
      <c r="H102" s="153">
        <v>0.48188408606789584</v>
      </c>
      <c r="J102" s="175">
        <v>0.47880119982949987</v>
      </c>
      <c r="K102" s="175">
        <v>0.49990885407192842</v>
      </c>
      <c r="L102" s="175">
        <v>0.47704019435412665</v>
      </c>
      <c r="M102" s="251">
        <v>0.45306301089139112</v>
      </c>
      <c r="N102" s="153">
        <v>0.47447025852976177</v>
      </c>
      <c r="P102" s="175">
        <v>0.4327498813509173</v>
      </c>
      <c r="Q102" s="175">
        <v>0.45224429224638457</v>
      </c>
      <c r="R102" s="175">
        <v>0.42537028315448827</v>
      </c>
      <c r="S102" s="251">
        <v>0.45265852794127404</v>
      </c>
      <c r="T102" s="153">
        <v>0.44172423735100869</v>
      </c>
      <c r="V102" s="175">
        <v>0.37820419710720671</v>
      </c>
      <c r="W102" s="175">
        <v>0.40328775498298836</v>
      </c>
      <c r="X102" s="175">
        <v>0.38287105714261976</v>
      </c>
      <c r="Y102" s="251">
        <v>0.44112651442260498</v>
      </c>
      <c r="Z102" s="153">
        <v>0.40408465756376544</v>
      </c>
      <c r="AB102" s="175">
        <f>IFERROR(AB101/(AB11),"")</f>
        <v>0.33722386135422605</v>
      </c>
      <c r="AC102" s="175">
        <f>IFERROR(AC101/(AC11),"")</f>
        <v>0.33380819714507282</v>
      </c>
      <c r="AD102" s="175">
        <f>IFERROR(AD101/(AD11),"")</f>
        <v>0.36374876064649458</v>
      </c>
      <c r="AE102" s="176">
        <f>IFERROR(AE101/(AE11),"")</f>
        <v>0.46131595293943128</v>
      </c>
      <c r="AF102" s="155">
        <f>IFERROR(AF101/(AF11),"")</f>
        <v>0.37983063466770578</v>
      </c>
      <c r="AG102" s="25"/>
      <c r="AH102" s="176">
        <f>IFERROR(AH101/(AH11),"")</f>
        <v>0.34400469789562671</v>
      </c>
      <c r="AK102" s="135"/>
      <c r="AL102" s="135"/>
      <c r="AM102" s="135"/>
      <c r="AN102" s="135"/>
      <c r="AP102" s="135"/>
      <c r="AQ102" s="135"/>
      <c r="AR102" s="135"/>
      <c r="AS102" s="135"/>
    </row>
    <row r="103" spans="2:45" ht="11.4" customHeight="1" x14ac:dyDescent="0.3">
      <c r="B103" s="174" t="s">
        <v>58</v>
      </c>
      <c r="D103" s="175"/>
      <c r="E103" s="175"/>
      <c r="F103" s="175"/>
      <c r="G103" s="251"/>
      <c r="H103" s="153"/>
      <c r="J103" s="175">
        <v>0.12734796899008405</v>
      </c>
      <c r="K103" s="175">
        <v>0.12807570542262603</v>
      </c>
      <c r="L103" s="175">
        <v>0.162304243518967</v>
      </c>
      <c r="M103" s="251">
        <v>9.4242350916190487E-2</v>
      </c>
      <c r="N103" s="153">
        <v>0.12379252051309364</v>
      </c>
      <c r="P103" s="175"/>
      <c r="Q103" s="175"/>
      <c r="R103" s="175"/>
      <c r="S103" s="251"/>
      <c r="T103" s="153"/>
      <c r="V103" s="175">
        <v>-1.1210430208425937E-2</v>
      </c>
      <c r="W103" s="175">
        <v>-3.9024409231260826E-3</v>
      </c>
      <c r="X103" s="175">
        <v>-2.6690003258810546E-2</v>
      </c>
      <c r="Y103" s="251">
        <v>-2.410439473905146E-2</v>
      </c>
      <c r="Z103" s="153">
        <v>-1.701661155417189E-2</v>
      </c>
      <c r="AB103" s="175">
        <f>IFERROR(AB101/V101-1,"")</f>
        <v>-9.1470746882809983E-2</v>
      </c>
      <c r="AC103" s="175">
        <f>IFERROR(AC101/W101-1,"")</f>
        <v>-0.14494458536921195</v>
      </c>
      <c r="AD103" s="175">
        <f>IFERROR(AD101/X101-1,"")</f>
        <v>1.7986085702079047E-2</v>
      </c>
      <c r="AE103" s="176">
        <f>IFERROR(AE101/Y101-1,"")</f>
        <v>0.10744371863210955</v>
      </c>
      <c r="AF103" s="249">
        <f>IFERROR(AF101/Z101-1,"")</f>
        <v>-1.6567518583509577E-2</v>
      </c>
      <c r="AH103" s="176">
        <f>IFERROR(AH101/AB101-1,"")</f>
        <v>-2.0163587905523417E-2</v>
      </c>
      <c r="AK103" s="26"/>
      <c r="AL103" s="26"/>
      <c r="AM103" s="26"/>
      <c r="AN103" s="26"/>
      <c r="AP103" s="26"/>
      <c r="AQ103" s="26"/>
      <c r="AR103" s="26"/>
      <c r="AS103" s="26"/>
    </row>
    <row r="104" spans="2:45" ht="11.4" customHeight="1" x14ac:dyDescent="0.3">
      <c r="B104" s="170" t="s">
        <v>75</v>
      </c>
      <c r="D104" s="173">
        <v>820.32923713469063</v>
      </c>
      <c r="E104" s="173">
        <v>8960.9417293130191</v>
      </c>
      <c r="F104" s="173">
        <v>14002.382073223855</v>
      </c>
      <c r="G104" s="250">
        <v>3951.6659287105249</v>
      </c>
      <c r="H104" s="128">
        <v>27735.318968382089</v>
      </c>
      <c r="J104" s="173">
        <v>6097.4285708994557</v>
      </c>
      <c r="K104" s="173">
        <v>16575.185845795277</v>
      </c>
      <c r="L104" s="173">
        <v>27909.761188138247</v>
      </c>
      <c r="M104" s="250">
        <v>10598.228264949475</v>
      </c>
      <c r="N104" s="128">
        <v>61180.603869782455</v>
      </c>
      <c r="P104" s="173">
        <v>3105.7118438194975</v>
      </c>
      <c r="Q104" s="173">
        <v>17346.964358092999</v>
      </c>
      <c r="R104" s="173">
        <v>63713.249999730157</v>
      </c>
      <c r="S104" s="250">
        <v>11679.183254973743</v>
      </c>
      <c r="T104" s="128">
        <v>95845.109456616396</v>
      </c>
      <c r="V104" s="173">
        <v>10041.083270789963</v>
      </c>
      <c r="W104" s="173">
        <v>23862.622680772387</v>
      </c>
      <c r="X104" s="173">
        <v>83363.746903317486</v>
      </c>
      <c r="Y104" s="250">
        <v>15262.000000000005</v>
      </c>
      <c r="Z104" s="128">
        <v>132529</v>
      </c>
      <c r="AB104" s="173">
        <f>'P&amp;L YTD_new'!AB104</f>
        <v>22854</v>
      </c>
      <c r="AC104" s="173">
        <f>'P&amp;L YTD_new'!AC104-'P&amp;L YTD_new'!AB104</f>
        <v>31395</v>
      </c>
      <c r="AD104" s="173">
        <f>'P&amp;L YTD_new'!AD104-'P&amp;L YTD_new'!AC104</f>
        <v>85308</v>
      </c>
      <c r="AE104" s="173">
        <f>'P&amp;L YTD_new'!AE104-'P&amp;L YTD_new'!AD104</f>
        <v>22791</v>
      </c>
      <c r="AF104" s="128">
        <f>SUM(AB104:AE104)</f>
        <v>162348</v>
      </c>
      <c r="AG104" s="245"/>
      <c r="AH104" s="171">
        <v>23393</v>
      </c>
      <c r="AK104" s="26"/>
      <c r="AL104" s="26"/>
      <c r="AM104" s="26"/>
      <c r="AN104" s="26"/>
      <c r="AP104" s="26"/>
      <c r="AQ104" s="26"/>
      <c r="AR104" s="26"/>
      <c r="AS104" s="26"/>
    </row>
    <row r="105" spans="2:45" ht="11.4" customHeight="1" x14ac:dyDescent="0.3">
      <c r="B105" s="174" t="s">
        <v>74</v>
      </c>
      <c r="D105" s="175">
        <v>5.8804963235461694E-2</v>
      </c>
      <c r="E105" s="175">
        <v>0.25587368748695738</v>
      </c>
      <c r="F105" s="175">
        <v>0.2807962281471732</v>
      </c>
      <c r="G105" s="251">
        <v>0.13628271172806611</v>
      </c>
      <c r="H105" s="153">
        <v>0.21696397453890812</v>
      </c>
      <c r="J105" s="175">
        <v>0.17260346489637066</v>
      </c>
      <c r="K105" s="175">
        <v>0.23623298837227458</v>
      </c>
      <c r="L105" s="175">
        <v>0.36656345592829159</v>
      </c>
      <c r="M105" s="251">
        <v>0.17334432796643637</v>
      </c>
      <c r="N105" s="153">
        <v>0.25201107840058989</v>
      </c>
      <c r="P105" s="175">
        <v>6.0179263024566776E-2</v>
      </c>
      <c r="Q105" s="175">
        <v>0.17812324273432162</v>
      </c>
      <c r="R105" s="175">
        <v>0.44363266710360666</v>
      </c>
      <c r="S105" s="251">
        <v>0.16589308870397504</v>
      </c>
      <c r="T105" s="153">
        <v>0.26402585950031393</v>
      </c>
      <c r="V105" s="175">
        <v>0.108579613109224</v>
      </c>
      <c r="W105" s="175">
        <v>0.19489741153760501</v>
      </c>
      <c r="X105" s="175">
        <v>0.44869794483379893</v>
      </c>
      <c r="Y105" s="251">
        <v>0.16229264142917912</v>
      </c>
      <c r="Z105" s="153">
        <v>0.26787389033520365</v>
      </c>
      <c r="AB105" s="175">
        <f>IFERROR(AB104/(AB12),"")</f>
        <v>0.1814500762195122</v>
      </c>
      <c r="AC105" s="175">
        <f>IFERROR(AC104/(AC12),"")</f>
        <v>0.2173265955973972</v>
      </c>
      <c r="AD105" s="175">
        <f>IFERROR(AD104/(AD12),"")</f>
        <v>0.40937491002274623</v>
      </c>
      <c r="AE105" s="252">
        <f>IFERROR(AE104/(AE12),"")</f>
        <v>0.1955000085779478</v>
      </c>
      <c r="AF105" s="155">
        <f>IFERROR(AF104/(AF12),"")</f>
        <v>0.27268146515815217</v>
      </c>
      <c r="AH105" s="176">
        <f>IFERROR(AH104/(AH12),"")</f>
        <v>0.15832289939426752</v>
      </c>
      <c r="AK105" s="26"/>
      <c r="AL105" s="26"/>
      <c r="AM105" s="26"/>
      <c r="AN105" s="26"/>
      <c r="AP105" s="26"/>
      <c r="AQ105" s="26"/>
      <c r="AR105" s="26"/>
      <c r="AS105" s="26"/>
    </row>
    <row r="106" spans="2:45" ht="11.4" customHeight="1" x14ac:dyDescent="0.3">
      <c r="B106" s="174" t="s">
        <v>58</v>
      </c>
      <c r="D106" s="175"/>
      <c r="E106" s="175"/>
      <c r="F106" s="175"/>
      <c r="G106" s="251"/>
      <c r="H106" s="153"/>
      <c r="J106" s="175">
        <v>6.4329041254180162</v>
      </c>
      <c r="K106" s="175">
        <v>0.84971472268082637</v>
      </c>
      <c r="L106" s="175">
        <v>0.9932152288223064</v>
      </c>
      <c r="M106" s="251">
        <v>1.6819646336874943</v>
      </c>
      <c r="N106" s="153">
        <v>1.205873454692465</v>
      </c>
      <c r="P106" s="175"/>
      <c r="Q106" s="175"/>
      <c r="R106" s="175"/>
      <c r="S106" s="251"/>
      <c r="T106" s="153"/>
      <c r="V106" s="175">
        <v>0.64677341506089392</v>
      </c>
      <c r="W106" s="175">
        <v>0.43965943445670375</v>
      </c>
      <c r="X106" s="175">
        <v>1.9869029097514237</v>
      </c>
      <c r="Y106" s="251">
        <v>0.44005201798441962</v>
      </c>
      <c r="Z106" s="153">
        <v>1.1661930680199943</v>
      </c>
      <c r="AB106" s="175">
        <f>IFERROR(AB104/V104-1,"")</f>
        <v>1.2760492452525996</v>
      </c>
      <c r="AC106" s="175">
        <f>IFERROR(AC104/W104-1,"")</f>
        <v>0.31565588661370914</v>
      </c>
      <c r="AD106" s="175">
        <f>IFERROR(AD104/X104-1,"")</f>
        <v>2.3322525305123243E-2</v>
      </c>
      <c r="AE106" s="252">
        <f>IFERROR(AE104/S104-1,"")</f>
        <v>0.95142070318094674</v>
      </c>
      <c r="AF106" s="249">
        <f>IFERROR(AF104/Z104-1,"")</f>
        <v>0.2249998113620415</v>
      </c>
      <c r="AH106" s="176">
        <f>IFERROR(AH104/AB104-1,"")</f>
        <v>2.3584492867769313E-2</v>
      </c>
      <c r="AK106" s="26"/>
      <c r="AL106" s="26"/>
      <c r="AM106" s="26"/>
      <c r="AN106" s="26"/>
      <c r="AP106" s="26"/>
      <c r="AQ106" s="26"/>
      <c r="AR106" s="26"/>
      <c r="AS106" s="26"/>
    </row>
    <row r="107" spans="2:45" ht="11.4" customHeight="1" x14ac:dyDescent="0.3">
      <c r="B107" s="170" t="s">
        <v>76</v>
      </c>
      <c r="D107" s="173">
        <v>4359.0525728399998</v>
      </c>
      <c r="E107" s="173">
        <v>6473.1317428400025</v>
      </c>
      <c r="F107" s="173">
        <v>7217.3217628400007</v>
      </c>
      <c r="G107" s="250">
        <v>6906.4676680557232</v>
      </c>
      <c r="H107" s="128">
        <v>24955.973746575728</v>
      </c>
      <c r="J107" s="173">
        <v>5638.2148628399991</v>
      </c>
      <c r="K107" s="173">
        <v>8477.9072285946913</v>
      </c>
      <c r="L107" s="173">
        <v>7294.6168406099659</v>
      </c>
      <c r="M107" s="250">
        <v>8612.1694059767487</v>
      </c>
      <c r="N107" s="128">
        <v>30022.908338021407</v>
      </c>
      <c r="P107" s="173">
        <v>5740.3648628399988</v>
      </c>
      <c r="Q107" s="173">
        <v>8580.057228594691</v>
      </c>
      <c r="R107" s="173">
        <v>7396.7668406099674</v>
      </c>
      <c r="S107" s="250">
        <v>8680.2694059767509</v>
      </c>
      <c r="T107" s="128">
        <v>30397.45833802141</v>
      </c>
      <c r="V107" s="173">
        <v>6216.7717308129286</v>
      </c>
      <c r="W107" s="173">
        <v>8068.219278212473</v>
      </c>
      <c r="X107" s="173">
        <v>5718.1001285025195</v>
      </c>
      <c r="Y107" s="250">
        <v>6518</v>
      </c>
      <c r="Z107" s="128">
        <v>26521</v>
      </c>
      <c r="AB107" s="173">
        <f>'P&amp;L YTD_new'!AB107</f>
        <v>6404</v>
      </c>
      <c r="AC107" s="173">
        <f>'P&amp;L YTD_new'!AC107-'P&amp;L YTD_new'!AB107</f>
        <v>8438</v>
      </c>
      <c r="AD107" s="173">
        <f>'P&amp;L YTD_new'!AD107-'P&amp;L YTD_new'!AC107</f>
        <v>6917</v>
      </c>
      <c r="AE107" s="173">
        <f>'P&amp;L YTD_new'!AE107-'P&amp;L YTD_new'!AD107</f>
        <v>8744</v>
      </c>
      <c r="AF107" s="128">
        <f>SUM(AB107:AE107)</f>
        <v>30503</v>
      </c>
      <c r="AG107" s="245"/>
      <c r="AH107" s="171">
        <v>8364</v>
      </c>
      <c r="AK107" s="26"/>
      <c r="AL107" s="26"/>
      <c r="AM107" s="26"/>
      <c r="AN107" s="26"/>
      <c r="AP107" s="26"/>
      <c r="AQ107" s="26"/>
      <c r="AR107" s="26"/>
      <c r="AS107" s="26"/>
    </row>
    <row r="108" spans="2:45" ht="11.4" customHeight="1" x14ac:dyDescent="0.3">
      <c r="B108" s="174" t="s">
        <v>74</v>
      </c>
      <c r="D108" s="175">
        <v>0.15149228698782555</v>
      </c>
      <c r="E108" s="175">
        <v>0.19855407999493535</v>
      </c>
      <c r="F108" s="175">
        <v>0.1993493624903232</v>
      </c>
      <c r="G108" s="251">
        <v>0.20192771345552221</v>
      </c>
      <c r="H108" s="153">
        <v>0.1893724345964484</v>
      </c>
      <c r="J108" s="175">
        <v>0.17557247671540779</v>
      </c>
      <c r="K108" s="175">
        <v>0.20038980963768555</v>
      </c>
      <c r="L108" s="175">
        <v>0.14433280968987391</v>
      </c>
      <c r="M108" s="251">
        <v>0.18692903283861903</v>
      </c>
      <c r="N108" s="153">
        <v>0.17553918400249405</v>
      </c>
      <c r="P108" s="175">
        <v>0.17875339992120506</v>
      </c>
      <c r="Q108" s="175">
        <v>0.20280429926378665</v>
      </c>
      <c r="R108" s="175">
        <v>0.14635397088750415</v>
      </c>
      <c r="S108" s="251">
        <v>0.18840715833014454</v>
      </c>
      <c r="T108" s="153">
        <v>0.17772911845614159</v>
      </c>
      <c r="V108" s="175">
        <v>0.12664675731069022</v>
      </c>
      <c r="W108" s="175">
        <v>0.14369284038199912</v>
      </c>
      <c r="X108" s="175">
        <v>0.12005696388854951</v>
      </c>
      <c r="Y108" s="251">
        <v>0.13989526098901098</v>
      </c>
      <c r="Z108" s="153">
        <v>0.13296600269732323</v>
      </c>
      <c r="AB108" s="175">
        <f>IFERROR(AB107/(AB13),"")</f>
        <v>0.13470478113628237</v>
      </c>
      <c r="AC108" s="175">
        <f>IFERROR(AC107/(AC13),"")</f>
        <v>0.1715249827214701</v>
      </c>
      <c r="AD108" s="175">
        <f>IFERROR(AD107/(AD13),"")</f>
        <v>0.1430639723675774</v>
      </c>
      <c r="AE108" s="252">
        <f>IFERROR(AE107/(AE13),"")</f>
        <v>0.1769252559588847</v>
      </c>
      <c r="AF108" s="155">
        <f>IFERROR(AF107/(AF13),"")</f>
        <v>0.15682292577092738</v>
      </c>
      <c r="AH108" s="176">
        <f>IFERROR(AH107/(AH13),"")</f>
        <v>0.1489024585640277</v>
      </c>
      <c r="AK108" s="26"/>
      <c r="AL108" s="26"/>
      <c r="AM108" s="26"/>
      <c r="AN108" s="26"/>
      <c r="AP108" s="26"/>
      <c r="AQ108" s="26"/>
      <c r="AR108" s="26"/>
      <c r="AS108" s="26"/>
    </row>
    <row r="109" spans="2:45" ht="11.4" customHeight="1" x14ac:dyDescent="0.3">
      <c r="B109" s="174" t="s">
        <v>58</v>
      </c>
      <c r="D109" s="175"/>
      <c r="E109" s="175"/>
      <c r="F109" s="175"/>
      <c r="G109" s="251"/>
      <c r="H109" s="153"/>
      <c r="J109" s="175">
        <v>0.29344961287461668</v>
      </c>
      <c r="K109" s="175">
        <v>0.30970719667063662</v>
      </c>
      <c r="L109" s="175">
        <v>1.0709662158605138E-2</v>
      </c>
      <c r="M109" s="251">
        <v>0.24697165322446324</v>
      </c>
      <c r="N109" s="153">
        <v>0.20303493836384279</v>
      </c>
      <c r="P109" s="175"/>
      <c r="Q109" s="175"/>
      <c r="R109" s="175"/>
      <c r="S109" s="251"/>
      <c r="T109" s="153"/>
      <c r="V109" s="175">
        <v>0.10261348353111677</v>
      </c>
      <c r="W109" s="175">
        <v>-4.832418418078499E-2</v>
      </c>
      <c r="X109" s="175">
        <v>-0.21612056487063136</v>
      </c>
      <c r="Y109" s="251">
        <v>-0.24316398194901023</v>
      </c>
      <c r="Z109" s="153">
        <v>-0.11664120939231404</v>
      </c>
      <c r="AB109" s="175">
        <f>IFERROR(AB107/V107-1,"")</f>
        <v>3.0116638875300694E-2</v>
      </c>
      <c r="AC109" s="175">
        <f>IFERROR(AC107/W107-1,"")</f>
        <v>4.5831763991106111E-2</v>
      </c>
      <c r="AD109" s="175">
        <f>IFERROR(AD107/X107-1,"")</f>
        <v>0.20966751972765008</v>
      </c>
      <c r="AE109" s="252">
        <f>IFERROR(AE107/S107-1,"")</f>
        <v>7.3420064565470344E-3</v>
      </c>
      <c r="AF109" s="249">
        <f>IFERROR(AF107/Z107-1,"")</f>
        <v>0.15014516798009114</v>
      </c>
      <c r="AH109" s="176">
        <f>IFERROR(AH107/AB107-1,"")</f>
        <v>0.30605871330418499</v>
      </c>
      <c r="AK109" s="26"/>
      <c r="AL109" s="26"/>
      <c r="AM109" s="26"/>
      <c r="AN109" s="26"/>
      <c r="AP109" s="26"/>
      <c r="AQ109" s="26"/>
      <c r="AR109" s="26"/>
      <c r="AS109" s="26"/>
    </row>
    <row r="110" spans="2:45" ht="11.4" customHeight="1" x14ac:dyDescent="0.3">
      <c r="B110" s="170" t="s">
        <v>77</v>
      </c>
      <c r="D110" s="173">
        <v>1900</v>
      </c>
      <c r="E110" s="173">
        <v>1196.060219999998</v>
      </c>
      <c r="F110" s="173">
        <v>-348.80498999999554</v>
      </c>
      <c r="G110" s="250">
        <v>1147.4063400000064</v>
      </c>
      <c r="H110" s="128">
        <v>3894.6615700000089</v>
      </c>
      <c r="J110" s="173">
        <v>66.025495002339312</v>
      </c>
      <c r="K110" s="173">
        <v>-279.36778500233896</v>
      </c>
      <c r="L110" s="173">
        <v>-838.43994000000657</v>
      </c>
      <c r="M110" s="250">
        <v>-1136.2864299999819</v>
      </c>
      <c r="N110" s="128">
        <v>-2188.0686599999881</v>
      </c>
      <c r="P110" s="173">
        <v>1409.4892281206444</v>
      </c>
      <c r="Q110" s="173">
        <v>802.07419973136211</v>
      </c>
      <c r="R110" s="173">
        <v>290.08859125172103</v>
      </c>
      <c r="S110" s="250">
        <v>-744.4599099999823</v>
      </c>
      <c r="T110" s="128">
        <v>1757.1921091037452</v>
      </c>
      <c r="V110" s="173">
        <v>-139.11299000000054</v>
      </c>
      <c r="W110" s="173">
        <v>291.18761640329984</v>
      </c>
      <c r="X110" s="173">
        <v>922.89555431655072</v>
      </c>
      <c r="Y110" s="250">
        <v>1315</v>
      </c>
      <c r="Z110" s="128">
        <v>2390</v>
      </c>
      <c r="AB110" s="173">
        <f>'P&amp;L YTD_new'!AB110</f>
        <v>636</v>
      </c>
      <c r="AC110" s="173">
        <f>'P&amp;L YTD_new'!AC110-'P&amp;L YTD_new'!AB110</f>
        <v>460</v>
      </c>
      <c r="AD110" s="173">
        <f>'P&amp;L YTD_new'!AD110-'P&amp;L YTD_new'!AC110</f>
        <v>510</v>
      </c>
      <c r="AE110" s="173">
        <f>'P&amp;L YTD_new'!AE110-'P&amp;L YTD_new'!AD110</f>
        <v>809</v>
      </c>
      <c r="AF110" s="128">
        <f>SUM(AB110:AE110)</f>
        <v>2415</v>
      </c>
      <c r="AG110" s="245"/>
      <c r="AH110" s="171">
        <v>767</v>
      </c>
      <c r="AK110" s="26"/>
      <c r="AL110" s="26"/>
      <c r="AM110" s="26"/>
      <c r="AN110" s="26"/>
      <c r="AP110" s="26"/>
      <c r="AQ110" s="26"/>
      <c r="AR110" s="26"/>
      <c r="AS110" s="26"/>
    </row>
    <row r="111" spans="2:45" ht="11.4" customHeight="1" x14ac:dyDescent="0.3">
      <c r="B111" s="174" t="s">
        <v>74</v>
      </c>
      <c r="D111" s="175">
        <v>9.2719109896544999E-2</v>
      </c>
      <c r="E111" s="175">
        <v>6.1869197215925424E-2</v>
      </c>
      <c r="F111" s="175">
        <v>-2.1533198615840583E-2</v>
      </c>
      <c r="G111" s="251">
        <v>5.8793628553794948E-2</v>
      </c>
      <c r="H111" s="153">
        <v>5.1558710074071139E-2</v>
      </c>
      <c r="J111" s="175">
        <v>4.0592751068145166E-3</v>
      </c>
      <c r="K111" s="175">
        <v>-2.1939346144449673E-2</v>
      </c>
      <c r="L111" s="175">
        <v>-7.6691657333396918E-2</v>
      </c>
      <c r="M111" s="251">
        <v>-0.12232723717565989</v>
      </c>
      <c r="N111" s="153">
        <v>-4.4454416811252992E-2</v>
      </c>
      <c r="P111" s="175">
        <v>0.10520240120935517</v>
      </c>
      <c r="Q111" s="175">
        <v>8.0205923972242285E-2</v>
      </c>
      <c r="R111" s="175">
        <v>3.507887249333503E-2</v>
      </c>
      <c r="S111" s="251">
        <v>-0.10158393271387947</v>
      </c>
      <c r="T111" s="153">
        <v>4.5060601380587664E-2</v>
      </c>
      <c r="V111" s="175">
        <v>-1.536944253894478E-2</v>
      </c>
      <c r="W111" s="175">
        <v>3.2087284732125083E-2</v>
      </c>
      <c r="X111" s="175">
        <v>9.4359294087875467E-2</v>
      </c>
      <c r="Y111" s="251">
        <v>0.11624823196605374</v>
      </c>
      <c r="Z111" s="153">
        <v>6.0939850582625771E-2</v>
      </c>
      <c r="AB111" s="175">
        <f>IFERROR(AB110/(AB14),"")</f>
        <v>5.5208333333333331E-2</v>
      </c>
      <c r="AC111" s="175">
        <f>IFERROR(AC110/(AC14),"")</f>
        <v>4.4913102909587971E-2</v>
      </c>
      <c r="AD111" s="175">
        <f>IFERROR(AD110/(AD14),"")</f>
        <v>4.9562682215743441E-2</v>
      </c>
      <c r="AE111" s="252">
        <f>IFERROR(AE110/(AE14),"")</f>
        <v>6.6078575512537777E-2</v>
      </c>
      <c r="AF111" s="155">
        <f>IFERROR(AF110/(AF14),"")</f>
        <v>5.4520826278360988E-2</v>
      </c>
      <c r="AH111" s="176">
        <f>IFERROR(AH110/(AH14),"")</f>
        <v>6.3252515256473699E-2</v>
      </c>
      <c r="AK111" s="26"/>
      <c r="AL111" s="26"/>
      <c r="AM111" s="26"/>
      <c r="AN111" s="26"/>
      <c r="AP111" s="26"/>
      <c r="AQ111" s="26"/>
      <c r="AR111" s="26"/>
      <c r="AS111" s="26"/>
    </row>
    <row r="112" spans="2:45" ht="11.4" customHeight="1" x14ac:dyDescent="0.3">
      <c r="B112" s="178" t="s">
        <v>58</v>
      </c>
      <c r="C112" s="78"/>
      <c r="D112" s="179"/>
      <c r="E112" s="179"/>
      <c r="F112" s="179"/>
      <c r="G112" s="253"/>
      <c r="H112" s="106"/>
      <c r="I112" s="78"/>
      <c r="J112" s="179">
        <v>-0.96524973947245296</v>
      </c>
      <c r="K112" s="179">
        <v>-1.233573343825731</v>
      </c>
      <c r="L112" s="179">
        <v>1.4037498431430619</v>
      </c>
      <c r="M112" s="253">
        <v>-1.9903086556066751</v>
      </c>
      <c r="N112" s="106">
        <v>-1.5618122706358752</v>
      </c>
      <c r="O112" s="78"/>
      <c r="P112" s="179"/>
      <c r="Q112" s="179"/>
      <c r="R112" s="179"/>
      <c r="S112" s="253"/>
      <c r="T112" s="106"/>
      <c r="V112" s="179">
        <v>-3.1069586830825231</v>
      </c>
      <c r="W112" s="179">
        <v>-2.0423092140021151</v>
      </c>
      <c r="X112" s="179">
        <v>-2.1007294742143885</v>
      </c>
      <c r="Y112" s="253">
        <v>-2.1593893472503143</v>
      </c>
      <c r="Z112" s="106">
        <v>-2.0933211344922231</v>
      </c>
      <c r="AB112" s="179">
        <f>IFERROR(AB110/V110-1,"")</f>
        <v>-5.5718232351989379</v>
      </c>
      <c r="AC112" s="179">
        <f>IFERROR(AC110/W110-1,"")</f>
        <v>0.57973750972600469</v>
      </c>
      <c r="AD112" s="179">
        <f>IFERROR(AD110/X110-1,"")</f>
        <v>-0.447391421906155</v>
      </c>
      <c r="AE112" s="254">
        <f>IFERROR(AE110/S110-1,"")</f>
        <v>-2.0866938422513837</v>
      </c>
      <c r="AF112" s="249">
        <f>IFERROR(AF110/Z110-1,"")</f>
        <v>1.0460251046025215E-2</v>
      </c>
      <c r="AH112" s="180">
        <f>IFERROR(AH110/AB110-1,"")</f>
        <v>0.20597484276729561</v>
      </c>
      <c r="AK112" s="26"/>
      <c r="AL112" s="26"/>
      <c r="AM112" s="26"/>
      <c r="AN112" s="26"/>
      <c r="AP112" s="26"/>
      <c r="AQ112" s="26"/>
      <c r="AR112" s="26"/>
      <c r="AS112" s="26"/>
    </row>
    <row r="113" spans="37:45" ht="11.4" customHeight="1" x14ac:dyDescent="0.3">
      <c r="AK113" s="26"/>
      <c r="AL113" s="26"/>
      <c r="AM113" s="26"/>
      <c r="AN113" s="26"/>
      <c r="AP113" s="26"/>
      <c r="AQ113" s="26"/>
      <c r="AR113" s="26"/>
      <c r="AS113" s="26"/>
    </row>
    <row r="114" spans="37:45" ht="0" hidden="1" customHeight="1" x14ac:dyDescent="0.3"/>
    <row r="115" spans="37:45" ht="0" hidden="1" customHeight="1" x14ac:dyDescent="0.3"/>
    <row r="116" spans="37:45" ht="0" hidden="1" customHeight="1" x14ac:dyDescent="0.3"/>
    <row r="117" spans="37:45" ht="0" hidden="1" customHeight="1" x14ac:dyDescent="0.3"/>
    <row r="118" spans="37:45" ht="0" hidden="1" customHeight="1" x14ac:dyDescent="0.3"/>
    <row r="119" spans="37:45" ht="0" hidden="1" customHeight="1" x14ac:dyDescent="0.3"/>
    <row r="120" spans="37:45" ht="0" hidden="1" customHeight="1" x14ac:dyDescent="0.3"/>
    <row r="121" spans="37:45" ht="0" hidden="1" customHeight="1" x14ac:dyDescent="0.3"/>
    <row r="122" spans="37:45" ht="0" hidden="1" customHeight="1" x14ac:dyDescent="0.3"/>
    <row r="123" spans="37:45" ht="0" hidden="1" customHeight="1" x14ac:dyDescent="0.3"/>
    <row r="124" spans="37:45" ht="0" hidden="1" customHeight="1" x14ac:dyDescent="0.3"/>
    <row r="125" spans="37:45" ht="0" hidden="1" customHeight="1" x14ac:dyDescent="0.3"/>
    <row r="126" spans="37:45" ht="0" hidden="1" customHeight="1" x14ac:dyDescent="0.3"/>
    <row r="127" spans="37:45" ht="0" hidden="1" customHeight="1" x14ac:dyDescent="0.3"/>
    <row r="128" spans="37:45" ht="0" hidden="1" customHeight="1" x14ac:dyDescent="0.3"/>
    <row r="129" ht="0" hidden="1" customHeight="1" x14ac:dyDescent="0.3"/>
    <row r="130" ht="0" hidden="1" customHeight="1" x14ac:dyDescent="0.3"/>
    <row r="131" ht="0" hidden="1" customHeight="1" x14ac:dyDescent="0.3"/>
    <row r="132" ht="0" hidden="1" customHeight="1" x14ac:dyDescent="0.3"/>
    <row r="133" ht="0" hidden="1" customHeight="1" x14ac:dyDescent="0.3"/>
    <row r="134" ht="0" hidden="1" customHeight="1" x14ac:dyDescent="0.3"/>
    <row r="135" ht="0" hidden="1" customHeight="1" x14ac:dyDescent="0.3"/>
    <row r="136" ht="0" hidden="1" customHeight="1" x14ac:dyDescent="0.3"/>
    <row r="137" ht="0" hidden="1" customHeight="1" x14ac:dyDescent="0.3"/>
    <row r="138" ht="0" hidden="1" customHeight="1" x14ac:dyDescent="0.3"/>
    <row r="139" ht="0" hidden="1" customHeight="1" x14ac:dyDescent="0.3"/>
    <row r="140" ht="0" hidden="1" customHeight="1" x14ac:dyDescent="0.3"/>
    <row r="141" ht="0" hidden="1" customHeight="1" x14ac:dyDescent="0.3"/>
    <row r="142" ht="0" hidden="1" customHeight="1" x14ac:dyDescent="0.3"/>
    <row r="143" ht="0" hidden="1" customHeight="1" x14ac:dyDescent="0.3"/>
    <row r="144" ht="0" hidden="1" customHeight="1" x14ac:dyDescent="0.3"/>
    <row r="145" ht="0" hidden="1" customHeight="1" x14ac:dyDescent="0.3"/>
    <row r="146" ht="0" hidden="1" customHeight="1" x14ac:dyDescent="0.3"/>
  </sheetData>
  <mergeCells count="11">
    <mergeCell ref="P4:T4"/>
    <mergeCell ref="D6:H6"/>
    <mergeCell ref="J6:N6"/>
    <mergeCell ref="P6:T6"/>
    <mergeCell ref="V6:Z6"/>
    <mergeCell ref="AB6:AF6"/>
    <mergeCell ref="D66:H66"/>
    <mergeCell ref="J66:N66"/>
    <mergeCell ref="P66:T66"/>
    <mergeCell ref="V66:Z66"/>
    <mergeCell ref="AB66:AF66"/>
  </mergeCells>
  <pageMargins left="0.70866141732283472" right="0.70866141732283472" top="0.74803149606299213" bottom="0.74803149606299213" header="0.31496062992125984" footer="0.31496062992125984"/>
  <pageSetup paperSize="8" scale="45" orientation="landscape" r:id="rId1"/>
  <rowBreaks count="2" manualBreakCount="2">
    <brk id="64" max="63" man="1"/>
    <brk id="112" max="6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34633-1E89-4E37-8EB5-1A4947B49232}">
  <sheetPr>
    <tabColor theme="4" tint="-0.499984740745262"/>
    <pageSetUpPr fitToPage="1"/>
  </sheetPr>
  <dimension ref="A1:BM59"/>
  <sheetViews>
    <sheetView showGridLines="0" showZeros="0" zoomScale="90" zoomScaleNormal="90" workbookViewId="0">
      <pane xSplit="2" ySplit="8" topLeftCell="C9" activePane="bottomRight" state="frozen"/>
      <selection activeCell="G47" sqref="G47"/>
      <selection pane="topRight" activeCell="G47" sqref="G47"/>
      <selection pane="bottomLeft" activeCell="G47" sqref="G47"/>
      <selection pane="bottomRight" activeCell="AG71" sqref="AG71"/>
    </sheetView>
  </sheetViews>
  <sheetFormatPr defaultColWidth="0" defaultRowHeight="12" outlineLevelCol="1" x14ac:dyDescent="0.25"/>
  <cols>
    <col min="1" max="1" width="2.5546875" style="22" customWidth="1"/>
    <col min="2" max="2" width="56.109375" style="22" customWidth="1"/>
    <col min="3" max="3" width="0.88671875" style="22" customWidth="1"/>
    <col min="4" max="4" width="9.109375" style="22" hidden="1" customWidth="1" outlineLevel="1"/>
    <col min="5" max="5" width="0.88671875" style="22" hidden="1" customWidth="1" outlineLevel="1"/>
    <col min="6" max="9" width="9.109375" style="22" hidden="1" customWidth="1" outlineLevel="1"/>
    <col min="10" max="10" width="0.88671875" style="22" hidden="1" customWidth="1" outlineLevel="1"/>
    <col min="11" max="14" width="9.109375" style="22" hidden="1" customWidth="1" outlineLevel="1"/>
    <col min="15" max="15" width="0.88671875" style="22" hidden="1" customWidth="1" outlineLevel="1"/>
    <col min="16" max="20" width="9.109375" style="22" hidden="1" customWidth="1" outlineLevel="1"/>
    <col min="21" max="21" width="0.88671875" style="22" hidden="1" customWidth="1" outlineLevel="1"/>
    <col min="22" max="26" width="9.109375" style="22" hidden="1" customWidth="1" outlineLevel="1"/>
    <col min="27" max="27" width="2.44140625" style="22" customWidth="1" collapsed="1"/>
    <col min="28" max="31" width="9.109375" style="22" customWidth="1"/>
    <col min="32" max="32" width="0.88671875" style="22" customWidth="1"/>
    <col min="33" max="36" width="9.109375" style="22" customWidth="1"/>
    <col min="37" max="37" width="0.88671875" style="22" customWidth="1"/>
    <col min="38" max="41" width="9.109375" style="22" customWidth="1"/>
    <col min="42" max="42" width="0.88671875" style="22" customWidth="1"/>
    <col min="43" max="45" width="9.109375" style="22" customWidth="1"/>
    <col min="46" max="46" width="9.5546875" style="22" customWidth="1"/>
    <col min="47" max="47" width="0.88671875" style="22" customWidth="1"/>
    <col min="48" max="51" width="10.109375" style="22" customWidth="1"/>
    <col min="52" max="52" width="0.88671875" style="22" customWidth="1"/>
    <col min="53" max="54" width="10.44140625" style="22" customWidth="1"/>
    <col min="55" max="56" width="8.88671875" style="22" customWidth="1"/>
    <col min="57" max="57" width="1.88671875" style="22" customWidth="1"/>
    <col min="58" max="58" width="10.88671875" style="22" bestFit="1" customWidth="1"/>
    <col min="59" max="61" width="10.88671875" style="22" customWidth="1"/>
    <col min="62" max="62" width="2.109375" style="22" customWidth="1"/>
    <col min="63" max="63" width="10.88671875" style="22" customWidth="1"/>
    <col min="64" max="64" width="12" style="22" customWidth="1"/>
    <col min="65" max="16384" width="8.88671875" style="22" hidden="1"/>
  </cols>
  <sheetData>
    <row r="1" spans="2:63" x14ac:dyDescent="0.25">
      <c r="B1" s="255"/>
      <c r="C1" s="255"/>
      <c r="D1" s="26"/>
      <c r="E1" s="26"/>
      <c r="F1" s="256"/>
      <c r="G1" s="26"/>
      <c r="H1" s="26"/>
      <c r="I1" s="26"/>
      <c r="J1" s="26"/>
      <c r="K1" s="26"/>
      <c r="L1" s="26"/>
      <c r="N1" s="26"/>
      <c r="O1" s="26"/>
      <c r="P1" s="26"/>
      <c r="Q1" s="26"/>
      <c r="R1" s="26"/>
      <c r="S1" s="256"/>
      <c r="T1" s="25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Z1" s="26"/>
      <c r="BA1" s="26"/>
      <c r="BB1" s="26"/>
    </row>
    <row r="2" spans="2:63" x14ac:dyDescent="0.25">
      <c r="C2" s="255"/>
      <c r="D2" s="26"/>
      <c r="E2" s="26"/>
      <c r="F2" s="256"/>
      <c r="G2" s="26"/>
      <c r="H2" s="26"/>
      <c r="I2" s="26"/>
      <c r="J2" s="26"/>
      <c r="K2" s="26"/>
      <c r="L2" s="26"/>
      <c r="N2" s="26"/>
      <c r="O2" s="26"/>
      <c r="P2" s="26"/>
      <c r="Q2" s="26"/>
      <c r="R2" s="26"/>
      <c r="S2" s="256"/>
      <c r="T2" s="25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Z2" s="26"/>
      <c r="BA2" s="26"/>
      <c r="BB2" s="26"/>
    </row>
    <row r="3" spans="2:63" x14ac:dyDescent="0.25">
      <c r="D3" s="27"/>
      <c r="E3" s="26"/>
      <c r="F3" s="256"/>
      <c r="G3" s="27"/>
      <c r="H3" s="27"/>
      <c r="I3" s="184"/>
      <c r="J3" s="184"/>
      <c r="K3" s="27"/>
      <c r="L3" s="27"/>
      <c r="N3" s="27"/>
      <c r="O3" s="256"/>
      <c r="P3" s="27"/>
      <c r="Q3" s="27"/>
      <c r="R3" s="27"/>
      <c r="S3" s="256"/>
      <c r="T3" s="256"/>
      <c r="U3" s="256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Z3" s="27"/>
      <c r="BA3" s="27"/>
      <c r="BB3" s="27"/>
    </row>
    <row r="4" spans="2:63" x14ac:dyDescent="0.25">
      <c r="B4" s="23" t="s">
        <v>0</v>
      </c>
      <c r="C4" s="255"/>
      <c r="D4" s="26"/>
      <c r="E4" s="26"/>
      <c r="F4" s="256"/>
      <c r="G4" s="26"/>
      <c r="H4" s="26"/>
      <c r="I4" s="26"/>
      <c r="J4" s="26"/>
      <c r="K4" s="26"/>
      <c r="L4" s="26"/>
      <c r="N4" s="26"/>
      <c r="O4" s="26"/>
      <c r="P4" s="26"/>
      <c r="Q4" s="26"/>
      <c r="R4" s="26"/>
      <c r="S4" s="256"/>
      <c r="T4" s="256"/>
      <c r="U4" s="26"/>
      <c r="V4" s="257"/>
      <c r="W4" s="257"/>
      <c r="X4" s="257"/>
      <c r="Y4" s="257"/>
      <c r="Z4" s="257"/>
      <c r="AA4" s="26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  <c r="AS4" s="257"/>
      <c r="AT4" s="257"/>
      <c r="AU4" s="28"/>
      <c r="AV4" s="28"/>
      <c r="AW4" s="26"/>
      <c r="AZ4" s="28"/>
      <c r="BA4" s="28"/>
      <c r="BB4" s="26"/>
    </row>
    <row r="5" spans="2:63" ht="14.4" x14ac:dyDescent="0.3">
      <c r="B5" s="29" t="s">
        <v>87</v>
      </c>
      <c r="D5" s="27"/>
      <c r="E5" s="26"/>
      <c r="F5" s="256"/>
      <c r="G5" s="27"/>
      <c r="H5" s="27"/>
      <c r="I5" s="184"/>
      <c r="J5" s="26"/>
      <c r="K5" s="27"/>
      <c r="L5" s="27"/>
      <c r="N5" s="27"/>
      <c r="O5" s="256"/>
      <c r="P5" s="27"/>
      <c r="Q5" s="27"/>
      <c r="R5" s="27"/>
      <c r="S5" s="256"/>
      <c r="T5" s="256"/>
      <c r="U5" s="256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Z5" s="27"/>
      <c r="BA5" s="27"/>
      <c r="BB5" s="27"/>
      <c r="BF5" s="186"/>
      <c r="BG5" s="186"/>
      <c r="BH5" s="186"/>
      <c r="BI5" s="186"/>
      <c r="BK5" s="186"/>
    </row>
    <row r="6" spans="2:63" ht="25.8" customHeight="1" x14ac:dyDescent="0.25">
      <c r="B6" s="13"/>
      <c r="C6" s="14"/>
      <c r="D6" s="15" t="s">
        <v>88</v>
      </c>
      <c r="E6" s="26"/>
      <c r="F6" s="15" t="s">
        <v>89</v>
      </c>
      <c r="G6" s="15" t="s">
        <v>90</v>
      </c>
      <c r="H6" s="15" t="s">
        <v>91</v>
      </c>
      <c r="I6" s="15" t="s">
        <v>88</v>
      </c>
      <c r="J6" s="26"/>
      <c r="K6" s="15" t="s">
        <v>89</v>
      </c>
      <c r="L6" s="15" t="s">
        <v>90</v>
      </c>
      <c r="M6" s="15" t="s">
        <v>91</v>
      </c>
      <c r="N6" s="15" t="s">
        <v>88</v>
      </c>
      <c r="O6" s="26"/>
      <c r="P6" s="15" t="s">
        <v>89</v>
      </c>
      <c r="Q6" s="15" t="s">
        <v>90</v>
      </c>
      <c r="R6" s="15" t="s">
        <v>91</v>
      </c>
      <c r="S6" s="15" t="s">
        <v>88</v>
      </c>
      <c r="T6" s="15" t="s">
        <v>88</v>
      </c>
      <c r="U6" s="26"/>
      <c r="V6" s="15" t="s">
        <v>89</v>
      </c>
      <c r="W6" s="15" t="s">
        <v>90</v>
      </c>
      <c r="X6" s="15" t="s">
        <v>91</v>
      </c>
      <c r="Y6" s="15" t="s">
        <v>88</v>
      </c>
      <c r="Z6" s="15" t="s">
        <v>88</v>
      </c>
      <c r="AB6" s="15" t="s">
        <v>89</v>
      </c>
      <c r="AC6" s="15" t="s">
        <v>90</v>
      </c>
      <c r="AD6" s="15" t="s">
        <v>91</v>
      </c>
      <c r="AE6" s="15" t="s">
        <v>88</v>
      </c>
      <c r="AG6" s="15" t="s">
        <v>89</v>
      </c>
      <c r="AH6" s="15" t="s">
        <v>90</v>
      </c>
      <c r="AI6" s="15" t="s">
        <v>91</v>
      </c>
      <c r="AJ6" s="15" t="s">
        <v>88</v>
      </c>
      <c r="AL6" s="15" t="s">
        <v>89</v>
      </c>
      <c r="AM6" s="15" t="s">
        <v>90</v>
      </c>
      <c r="AN6" s="15" t="s">
        <v>91</v>
      </c>
      <c r="AO6" s="15" t="s">
        <v>88</v>
      </c>
      <c r="AQ6" s="15" t="s">
        <v>89</v>
      </c>
      <c r="AR6" s="15" t="s">
        <v>90</v>
      </c>
      <c r="AS6" s="15" t="s">
        <v>91</v>
      </c>
      <c r="AT6" s="15" t="s">
        <v>88</v>
      </c>
      <c r="AV6" s="15" t="s">
        <v>89</v>
      </c>
      <c r="AW6" s="15" t="s">
        <v>90</v>
      </c>
      <c r="AX6" s="15" t="s">
        <v>91</v>
      </c>
      <c r="AY6" s="15" t="s">
        <v>88</v>
      </c>
      <c r="BA6" s="15" t="s">
        <v>89</v>
      </c>
      <c r="BB6" s="15" t="s">
        <v>90</v>
      </c>
      <c r="BC6" s="15" t="s">
        <v>91</v>
      </c>
      <c r="BD6" s="15" t="s">
        <v>88</v>
      </c>
      <c r="BF6" s="15" t="s">
        <v>89</v>
      </c>
      <c r="BG6" s="15" t="s">
        <v>90</v>
      </c>
      <c r="BH6" s="15" t="s">
        <v>91</v>
      </c>
      <c r="BI6" s="15" t="s">
        <v>88</v>
      </c>
      <c r="BK6" s="21" t="s">
        <v>243</v>
      </c>
    </row>
    <row r="7" spans="2:63" ht="19.2" customHeight="1" x14ac:dyDescent="0.25">
      <c r="B7" s="3" t="s">
        <v>3</v>
      </c>
      <c r="C7" s="14"/>
      <c r="D7" s="16">
        <v>2013</v>
      </c>
      <c r="E7" s="26"/>
      <c r="F7" s="16">
        <v>2014</v>
      </c>
      <c r="G7" s="16">
        <v>2014</v>
      </c>
      <c r="H7" s="16">
        <v>2014</v>
      </c>
      <c r="I7" s="16">
        <v>2014</v>
      </c>
      <c r="J7" s="26"/>
      <c r="K7" s="16">
        <v>2015</v>
      </c>
      <c r="L7" s="16">
        <v>2015</v>
      </c>
      <c r="M7" s="16">
        <v>2015</v>
      </c>
      <c r="N7" s="16">
        <v>2015</v>
      </c>
      <c r="O7" s="26"/>
      <c r="P7" s="16">
        <v>2016</v>
      </c>
      <c r="Q7" s="16">
        <v>2016</v>
      </c>
      <c r="R7" s="16">
        <v>2016</v>
      </c>
      <c r="S7" s="16">
        <v>2016</v>
      </c>
      <c r="T7" s="16">
        <v>2016</v>
      </c>
      <c r="U7" s="26"/>
      <c r="V7" s="16">
        <v>2017</v>
      </c>
      <c r="W7" s="16">
        <v>2017</v>
      </c>
      <c r="X7" s="16">
        <v>2017</v>
      </c>
      <c r="Y7" s="16">
        <v>2017</v>
      </c>
      <c r="Z7" s="16">
        <v>2017</v>
      </c>
      <c r="AB7" s="16">
        <v>2018</v>
      </c>
      <c r="AC7" s="16">
        <v>2018</v>
      </c>
      <c r="AD7" s="16">
        <v>2018</v>
      </c>
      <c r="AE7" s="16">
        <v>2018</v>
      </c>
      <c r="AG7" s="16">
        <v>2019</v>
      </c>
      <c r="AH7" s="16">
        <v>2019</v>
      </c>
      <c r="AI7" s="16">
        <v>2019</v>
      </c>
      <c r="AJ7" s="16">
        <v>2019</v>
      </c>
      <c r="AL7" s="16">
        <v>2020</v>
      </c>
      <c r="AM7" s="16">
        <v>2020</v>
      </c>
      <c r="AN7" s="16">
        <v>2020</v>
      </c>
      <c r="AO7" s="16">
        <v>2020</v>
      </c>
      <c r="AQ7" s="16">
        <v>2021</v>
      </c>
      <c r="AR7" s="16">
        <v>2021</v>
      </c>
      <c r="AS7" s="16">
        <v>2021</v>
      </c>
      <c r="AT7" s="16">
        <v>2021</v>
      </c>
      <c r="AV7" s="16">
        <v>2022</v>
      </c>
      <c r="AW7" s="16">
        <v>2022</v>
      </c>
      <c r="AX7" s="16">
        <v>2022</v>
      </c>
      <c r="AY7" s="16">
        <v>2022</v>
      </c>
      <c r="BA7" s="16">
        <v>2023</v>
      </c>
      <c r="BB7" s="16">
        <v>2023</v>
      </c>
      <c r="BC7" s="16">
        <v>2023</v>
      </c>
      <c r="BD7" s="16">
        <v>2023</v>
      </c>
      <c r="BF7" s="16">
        <v>2024</v>
      </c>
      <c r="BG7" s="16">
        <v>2024</v>
      </c>
      <c r="BH7" s="16">
        <v>2024</v>
      </c>
      <c r="BI7" s="258">
        <v>2024</v>
      </c>
      <c r="BK7" s="7" t="s">
        <v>242</v>
      </c>
    </row>
    <row r="8" spans="2:63" ht="13.2" customHeight="1" x14ac:dyDescent="0.25">
      <c r="B8" s="17"/>
      <c r="C8" s="14"/>
      <c r="D8" s="4" t="s">
        <v>16</v>
      </c>
      <c r="E8" s="26"/>
      <c r="F8" s="8"/>
      <c r="G8" s="8"/>
      <c r="H8" s="8"/>
      <c r="I8" s="4" t="s">
        <v>16</v>
      </c>
      <c r="J8" s="26"/>
      <c r="K8" s="8"/>
      <c r="L8" s="4" t="s">
        <v>15</v>
      </c>
      <c r="M8" s="8"/>
      <c r="N8" s="4" t="s">
        <v>16</v>
      </c>
      <c r="O8" s="256"/>
      <c r="P8" s="8"/>
      <c r="Q8" s="8"/>
      <c r="R8" s="8"/>
      <c r="S8" s="4" t="s">
        <v>16</v>
      </c>
      <c r="T8" s="4" t="s">
        <v>92</v>
      </c>
      <c r="U8" s="256"/>
      <c r="V8" s="8"/>
      <c r="W8" s="8"/>
      <c r="X8" s="8"/>
      <c r="Y8" s="4" t="s">
        <v>16</v>
      </c>
      <c r="Z8" s="4" t="s">
        <v>92</v>
      </c>
      <c r="AB8" s="8"/>
      <c r="AC8" s="18" t="s">
        <v>15</v>
      </c>
      <c r="AD8" s="8"/>
      <c r="AE8" s="4" t="s">
        <v>16</v>
      </c>
      <c r="AG8" s="8"/>
      <c r="AH8" s="18" t="s">
        <v>15</v>
      </c>
      <c r="AI8" s="8"/>
      <c r="AJ8" s="4" t="s">
        <v>16</v>
      </c>
      <c r="AL8" s="8"/>
      <c r="AM8" s="18" t="s">
        <v>15</v>
      </c>
      <c r="AN8" s="8"/>
      <c r="AO8" s="4" t="s">
        <v>16</v>
      </c>
      <c r="AQ8" s="8"/>
      <c r="AR8" s="18" t="s">
        <v>15</v>
      </c>
      <c r="AS8" s="8"/>
      <c r="AT8" s="4" t="s">
        <v>16</v>
      </c>
      <c r="AV8" s="8"/>
      <c r="AW8" s="18" t="s">
        <v>15</v>
      </c>
      <c r="AX8" s="18"/>
      <c r="AY8" s="4" t="s">
        <v>16</v>
      </c>
      <c r="BA8" s="8"/>
      <c r="BB8" s="18"/>
      <c r="BC8" s="18"/>
      <c r="BD8" s="4"/>
      <c r="BF8" s="8"/>
      <c r="BG8" s="18" t="s">
        <v>15</v>
      </c>
      <c r="BH8" s="18"/>
      <c r="BI8" s="181" t="s">
        <v>16</v>
      </c>
      <c r="BK8" s="4"/>
    </row>
    <row r="9" spans="2:63" ht="11.4" customHeight="1" x14ac:dyDescent="0.3">
      <c r="B9" s="259"/>
      <c r="C9" s="259"/>
      <c r="D9" s="260"/>
      <c r="E9" s="26"/>
      <c r="F9" s="260"/>
      <c r="G9" s="260"/>
      <c r="H9" s="260"/>
      <c r="I9" s="260"/>
      <c r="J9" s="26"/>
      <c r="K9" s="260"/>
      <c r="L9" s="260"/>
      <c r="M9" s="260"/>
      <c r="N9" s="260"/>
      <c r="O9" s="256"/>
      <c r="P9" s="260"/>
      <c r="Q9" s="260"/>
      <c r="R9" s="260"/>
      <c r="S9" s="260"/>
      <c r="T9" s="260"/>
      <c r="U9" s="256"/>
      <c r="V9" s="260"/>
      <c r="W9" s="260"/>
      <c r="X9" s="260"/>
      <c r="Y9" s="260"/>
      <c r="Z9" s="260"/>
      <c r="AB9" s="260"/>
      <c r="AC9" s="260"/>
      <c r="AD9" s="260"/>
      <c r="AE9" s="260"/>
      <c r="AG9" s="260"/>
      <c r="AH9" s="260"/>
      <c r="AI9" s="260"/>
      <c r="AJ9" s="260"/>
      <c r="AL9" s="260"/>
      <c r="AM9" s="260"/>
      <c r="AN9" s="260"/>
      <c r="AO9" s="260"/>
      <c r="AQ9" s="260"/>
      <c r="AR9" s="260"/>
      <c r="AS9" s="260"/>
      <c r="AT9" s="260"/>
      <c r="BF9" s="186"/>
      <c r="BG9" s="186"/>
      <c r="BH9" s="186"/>
      <c r="BK9" s="25"/>
    </row>
    <row r="10" spans="2:63" ht="11.4" customHeight="1" x14ac:dyDescent="0.3">
      <c r="B10" s="261" t="s">
        <v>93</v>
      </c>
      <c r="C10" s="262"/>
      <c r="D10" s="260"/>
      <c r="E10" s="26"/>
      <c r="F10" s="260"/>
      <c r="G10" s="260"/>
      <c r="H10" s="260"/>
      <c r="I10" s="260"/>
      <c r="J10" s="26"/>
      <c r="K10" s="260"/>
      <c r="L10" s="260"/>
      <c r="M10" s="260"/>
      <c r="N10" s="260"/>
      <c r="O10" s="256"/>
      <c r="P10" s="260"/>
      <c r="Q10" s="260"/>
      <c r="R10" s="260"/>
      <c r="S10" s="260"/>
      <c r="T10" s="260"/>
      <c r="U10" s="256"/>
      <c r="V10" s="260"/>
      <c r="W10" s="260"/>
      <c r="X10" s="260"/>
      <c r="Y10" s="260"/>
      <c r="Z10" s="260"/>
      <c r="AB10" s="260"/>
      <c r="AC10" s="260"/>
      <c r="AD10" s="260"/>
      <c r="AE10" s="260"/>
      <c r="AG10" s="260"/>
      <c r="AH10" s="260"/>
      <c r="AI10" s="260"/>
      <c r="AJ10" s="260"/>
      <c r="AL10" s="260"/>
      <c r="AM10" s="260"/>
      <c r="AN10" s="260"/>
      <c r="AO10" s="260"/>
      <c r="AQ10" s="260"/>
      <c r="AR10" s="260"/>
      <c r="AS10" s="260"/>
      <c r="AT10" s="260"/>
      <c r="BF10" s="186"/>
      <c r="BG10" s="186"/>
      <c r="BH10" s="186"/>
    </row>
    <row r="11" spans="2:63" ht="11.4" customHeight="1" x14ac:dyDescent="0.25">
      <c r="B11" s="168" t="s">
        <v>94</v>
      </c>
      <c r="C11" s="259"/>
      <c r="D11" s="48">
        <v>4343</v>
      </c>
      <c r="E11" s="26"/>
      <c r="F11" s="48">
        <v>47456</v>
      </c>
      <c r="G11" s="48">
        <v>46009</v>
      </c>
      <c r="H11" s="48">
        <v>44340.032699999982</v>
      </c>
      <c r="I11" s="48">
        <v>49281</v>
      </c>
      <c r="J11" s="26"/>
      <c r="K11" s="48">
        <v>48573</v>
      </c>
      <c r="L11" s="48">
        <v>50397</v>
      </c>
      <c r="M11" s="48">
        <v>51867</v>
      </c>
      <c r="N11" s="48">
        <v>51607</v>
      </c>
      <c r="O11" s="256"/>
      <c r="P11" s="48">
        <v>50788</v>
      </c>
      <c r="Q11" s="48">
        <v>52894</v>
      </c>
      <c r="R11" s="48">
        <v>54767</v>
      </c>
      <c r="S11" s="48">
        <v>57899</v>
      </c>
      <c r="T11" s="48">
        <v>57899</v>
      </c>
      <c r="U11" s="256"/>
      <c r="V11" s="48">
        <v>56205</v>
      </c>
      <c r="W11" s="48">
        <v>59282</v>
      </c>
      <c r="X11" s="48">
        <v>60625</v>
      </c>
      <c r="Y11" s="48">
        <v>63013</v>
      </c>
      <c r="Z11" s="48">
        <v>63013</v>
      </c>
      <c r="AB11" s="48">
        <v>60054</v>
      </c>
      <c r="AC11" s="48">
        <v>57762</v>
      </c>
      <c r="AD11" s="48">
        <v>56136</v>
      </c>
      <c r="AE11" s="48">
        <v>58252</v>
      </c>
      <c r="AG11" s="48">
        <f>55635+24950</f>
        <v>80585</v>
      </c>
      <c r="AH11" s="48">
        <f>54063+22966</f>
        <v>77029</v>
      </c>
      <c r="AI11" s="48">
        <v>71104</v>
      </c>
      <c r="AJ11" s="48">
        <v>106477</v>
      </c>
      <c r="AL11" s="48">
        <v>113689</v>
      </c>
      <c r="AM11" s="48">
        <v>118050</v>
      </c>
      <c r="AN11" s="48">
        <v>112079</v>
      </c>
      <c r="AO11" s="48">
        <v>106898</v>
      </c>
      <c r="AQ11" s="48">
        <v>101450</v>
      </c>
      <c r="AR11" s="48">
        <v>99210</v>
      </c>
      <c r="AS11" s="48">
        <v>106498</v>
      </c>
      <c r="AT11" s="48">
        <v>102051</v>
      </c>
      <c r="AV11" s="48">
        <v>100457</v>
      </c>
      <c r="AW11" s="48">
        <v>98045</v>
      </c>
      <c r="AX11" s="263">
        <v>101045</v>
      </c>
      <c r="AY11" s="263">
        <v>109258</v>
      </c>
      <c r="BA11" s="48">
        <v>109101</v>
      </c>
      <c r="BB11" s="48">
        <v>107687</v>
      </c>
      <c r="BC11" s="263">
        <v>108761</v>
      </c>
      <c r="BD11" s="263">
        <v>106956</v>
      </c>
      <c r="BF11" s="48">
        <v>103362</v>
      </c>
      <c r="BG11" s="48">
        <v>97716</v>
      </c>
      <c r="BH11" s="48">
        <v>94596</v>
      </c>
      <c r="BI11" s="48">
        <v>91683</v>
      </c>
      <c r="BK11" s="48">
        <v>101402</v>
      </c>
    </row>
    <row r="12" spans="2:63" ht="11.4" customHeight="1" x14ac:dyDescent="0.25">
      <c r="B12" s="168" t="s">
        <v>95</v>
      </c>
      <c r="C12" s="259"/>
      <c r="D12" s="48">
        <v>3606</v>
      </c>
      <c r="E12" s="26"/>
      <c r="F12" s="48">
        <v>95635</v>
      </c>
      <c r="G12" s="48">
        <v>95635</v>
      </c>
      <c r="H12" s="48">
        <v>104983.26000000001</v>
      </c>
      <c r="I12" s="48">
        <v>124833</v>
      </c>
      <c r="J12" s="26"/>
      <c r="K12" s="48">
        <v>124833</v>
      </c>
      <c r="L12" s="48">
        <v>144038</v>
      </c>
      <c r="M12" s="48">
        <v>149184</v>
      </c>
      <c r="N12" s="48">
        <v>217257</v>
      </c>
      <c r="O12" s="264"/>
      <c r="P12" s="48">
        <v>226530</v>
      </c>
      <c r="Q12" s="48">
        <v>243449</v>
      </c>
      <c r="R12" s="48">
        <v>243449</v>
      </c>
      <c r="S12" s="48">
        <v>246472</v>
      </c>
      <c r="T12" s="48">
        <v>246472</v>
      </c>
      <c r="U12" s="264"/>
      <c r="V12" s="48">
        <v>246472</v>
      </c>
      <c r="W12" s="48">
        <v>246472</v>
      </c>
      <c r="X12" s="48">
        <v>246472</v>
      </c>
      <c r="Y12" s="48">
        <v>259594</v>
      </c>
      <c r="Z12" s="48">
        <v>259594</v>
      </c>
      <c r="AB12" s="48">
        <v>259294</v>
      </c>
      <c r="AC12" s="48">
        <v>273955</v>
      </c>
      <c r="AD12" s="48">
        <v>274107</v>
      </c>
      <c r="AE12" s="48">
        <v>352090</v>
      </c>
      <c r="AG12" s="48">
        <v>357701</v>
      </c>
      <c r="AH12" s="48">
        <v>358454</v>
      </c>
      <c r="AI12" s="48">
        <v>358454</v>
      </c>
      <c r="AJ12" s="48">
        <v>364254</v>
      </c>
      <c r="AL12" s="48">
        <v>364254</v>
      </c>
      <c r="AM12" s="48">
        <v>364254</v>
      </c>
      <c r="AN12" s="48">
        <v>364254</v>
      </c>
      <c r="AO12" s="48">
        <v>364254</v>
      </c>
      <c r="AQ12" s="48">
        <v>364254</v>
      </c>
      <c r="AR12" s="48">
        <v>368921</v>
      </c>
      <c r="AS12" s="48">
        <v>368920.34011346276</v>
      </c>
      <c r="AT12" s="48">
        <v>368920</v>
      </c>
      <c r="AV12" s="48">
        <v>366137</v>
      </c>
      <c r="AW12" s="48">
        <v>363269</v>
      </c>
      <c r="AX12" s="263">
        <v>447940</v>
      </c>
      <c r="AY12" s="263">
        <v>701314</v>
      </c>
      <c r="BA12" s="48">
        <v>711445</v>
      </c>
      <c r="BB12" s="48">
        <v>705023</v>
      </c>
      <c r="BC12" s="263">
        <v>703320</v>
      </c>
      <c r="BD12" s="263">
        <v>692252</v>
      </c>
      <c r="BF12" s="48">
        <v>697401</v>
      </c>
      <c r="BG12" s="48">
        <v>700139</v>
      </c>
      <c r="BH12" s="48">
        <v>793740</v>
      </c>
      <c r="BI12" s="48">
        <v>752202</v>
      </c>
      <c r="BK12" s="48">
        <v>749830</v>
      </c>
    </row>
    <row r="13" spans="2:63" ht="11.4" customHeight="1" x14ac:dyDescent="0.25">
      <c r="B13" s="168" t="s">
        <v>96</v>
      </c>
      <c r="C13" s="259"/>
      <c r="D13" s="48">
        <v>1697</v>
      </c>
      <c r="E13" s="26"/>
      <c r="F13" s="48">
        <v>104175.78750000001</v>
      </c>
      <c r="G13" s="48">
        <v>105128.575</v>
      </c>
      <c r="H13" s="48">
        <v>111855.1875</v>
      </c>
      <c r="I13" s="48">
        <v>123170</v>
      </c>
      <c r="J13" s="26"/>
      <c r="K13" s="48">
        <v>123084</v>
      </c>
      <c r="L13" s="48">
        <v>125581</v>
      </c>
      <c r="M13" s="48">
        <v>127393</v>
      </c>
      <c r="N13" s="48">
        <v>156398</v>
      </c>
      <c r="O13" s="265"/>
      <c r="P13" s="48">
        <v>157215</v>
      </c>
      <c r="Q13" s="48">
        <v>160218</v>
      </c>
      <c r="R13" s="48">
        <v>159125</v>
      </c>
      <c r="S13" s="48">
        <v>157971</v>
      </c>
      <c r="T13" s="48">
        <v>157971</v>
      </c>
      <c r="U13" s="265"/>
      <c r="V13" s="48">
        <v>157124</v>
      </c>
      <c r="W13" s="48">
        <v>156267</v>
      </c>
      <c r="X13" s="48">
        <v>155410</v>
      </c>
      <c r="Y13" s="48">
        <v>157073</v>
      </c>
      <c r="Z13" s="48">
        <v>157073</v>
      </c>
      <c r="AB13" s="48">
        <v>156086</v>
      </c>
      <c r="AC13" s="48">
        <v>155099</v>
      </c>
      <c r="AD13" s="48">
        <v>154110</v>
      </c>
      <c r="AE13" s="48">
        <v>178544</v>
      </c>
      <c r="AG13" s="48">
        <v>177296.53754000002</v>
      </c>
      <c r="AH13" s="48">
        <v>175360</v>
      </c>
      <c r="AI13" s="48">
        <v>173400</v>
      </c>
      <c r="AJ13" s="48">
        <v>172104</v>
      </c>
      <c r="AL13" s="48">
        <v>170022</v>
      </c>
      <c r="AM13" s="48">
        <v>167941</v>
      </c>
      <c r="AN13" s="48">
        <v>165859</v>
      </c>
      <c r="AO13" s="48">
        <v>163289</v>
      </c>
      <c r="AQ13" s="48">
        <v>161801</v>
      </c>
      <c r="AR13" s="48">
        <v>160978</v>
      </c>
      <c r="AS13" s="48">
        <v>159404.76869000003</v>
      </c>
      <c r="AT13" s="48">
        <v>156930</v>
      </c>
      <c r="AV13" s="48">
        <v>155202</v>
      </c>
      <c r="AW13" s="48">
        <v>153474</v>
      </c>
      <c r="AX13" s="263">
        <v>150629</v>
      </c>
      <c r="AY13" s="263">
        <v>210190</v>
      </c>
      <c r="BA13" s="48">
        <v>208317</v>
      </c>
      <c r="BB13" s="48">
        <v>203711</v>
      </c>
      <c r="BC13" s="263">
        <v>200893</v>
      </c>
      <c r="BD13" s="263">
        <v>196053</v>
      </c>
      <c r="BF13" s="48">
        <v>193734</v>
      </c>
      <c r="BG13" s="48">
        <v>190881</v>
      </c>
      <c r="BH13" s="48">
        <v>187018</v>
      </c>
      <c r="BI13" s="48">
        <v>192177</v>
      </c>
      <c r="BK13" s="400">
        <v>188917</v>
      </c>
    </row>
    <row r="14" spans="2:63" ht="11.4" customHeight="1" x14ac:dyDescent="0.25">
      <c r="B14" s="168" t="s">
        <v>97</v>
      </c>
      <c r="C14" s="259"/>
      <c r="D14" s="48" t="s">
        <v>98</v>
      </c>
      <c r="E14" s="26"/>
      <c r="F14" s="48">
        <v>151759.66666666666</v>
      </c>
      <c r="G14" s="48">
        <v>150138.66666666666</v>
      </c>
      <c r="H14" s="48">
        <v>148517.66666666666</v>
      </c>
      <c r="I14" s="48">
        <v>146897</v>
      </c>
      <c r="J14" s="26"/>
      <c r="K14" s="48">
        <v>145276</v>
      </c>
      <c r="L14" s="48">
        <v>143655</v>
      </c>
      <c r="M14" s="48">
        <v>142034</v>
      </c>
      <c r="N14" s="48">
        <v>140413</v>
      </c>
      <c r="O14" s="266"/>
      <c r="P14" s="48">
        <v>138792</v>
      </c>
      <c r="Q14" s="48">
        <v>137171</v>
      </c>
      <c r="R14" s="48">
        <v>135550</v>
      </c>
      <c r="S14" s="48">
        <v>133929</v>
      </c>
      <c r="T14" s="48">
        <v>133929</v>
      </c>
      <c r="U14" s="266"/>
      <c r="V14" s="48">
        <v>132308</v>
      </c>
      <c r="W14" s="48">
        <v>130687</v>
      </c>
      <c r="X14" s="48">
        <v>129066</v>
      </c>
      <c r="Y14" s="48">
        <v>127445</v>
      </c>
      <c r="Z14" s="48">
        <v>127445</v>
      </c>
      <c r="AB14" s="48">
        <v>125824</v>
      </c>
      <c r="AC14" s="48">
        <v>124203</v>
      </c>
      <c r="AD14" s="48">
        <v>122582</v>
      </c>
      <c r="AE14" s="48">
        <v>120961</v>
      </c>
      <c r="AG14" s="48">
        <v>119340</v>
      </c>
      <c r="AH14" s="48">
        <v>117719</v>
      </c>
      <c r="AI14" s="48">
        <v>116098</v>
      </c>
      <c r="AJ14" s="48">
        <v>114477</v>
      </c>
      <c r="AL14" s="48">
        <v>112856</v>
      </c>
      <c r="AM14" s="48">
        <v>111235</v>
      </c>
      <c r="AN14" s="48">
        <v>109614</v>
      </c>
      <c r="AO14" s="48">
        <v>107993</v>
      </c>
      <c r="AQ14" s="48">
        <v>106372</v>
      </c>
      <c r="AR14" s="48">
        <v>104751</v>
      </c>
      <c r="AS14" s="48">
        <v>103130</v>
      </c>
      <c r="AT14" s="48">
        <v>101509</v>
      </c>
      <c r="AV14" s="48">
        <v>99888</v>
      </c>
      <c r="AW14" s="48">
        <v>98267</v>
      </c>
      <c r="AX14" s="263">
        <v>96646</v>
      </c>
      <c r="AY14" s="263">
        <v>95025</v>
      </c>
      <c r="BA14" s="48">
        <v>93404</v>
      </c>
      <c r="BB14" s="48">
        <v>91783</v>
      </c>
      <c r="BC14" s="263">
        <v>90162</v>
      </c>
      <c r="BD14" s="263">
        <v>88541</v>
      </c>
      <c r="BF14" s="48">
        <v>86920</v>
      </c>
      <c r="BG14" s="48">
        <v>85299</v>
      </c>
      <c r="BH14" s="48">
        <v>83678</v>
      </c>
      <c r="BI14" s="48">
        <v>82057</v>
      </c>
      <c r="BK14" s="400">
        <v>80436</v>
      </c>
    </row>
    <row r="15" spans="2:63" ht="11.4" customHeight="1" x14ac:dyDescent="0.25">
      <c r="B15" s="168" t="s">
        <v>99</v>
      </c>
      <c r="C15" s="259"/>
      <c r="D15" s="48">
        <v>9355</v>
      </c>
      <c r="E15" s="26"/>
      <c r="F15" s="48">
        <f>273000-F14-F13</f>
        <v>17064.545833333337</v>
      </c>
      <c r="G15" s="48">
        <f>277099-G13-G14</f>
        <v>21831.758333333331</v>
      </c>
      <c r="H15" s="48">
        <f>286883.54931-SUM(H13:H14)</f>
        <v>26510.695143333316</v>
      </c>
      <c r="I15" s="48">
        <v>39628</v>
      </c>
      <c r="J15" s="26"/>
      <c r="K15" s="48">
        <v>39544</v>
      </c>
      <c r="L15" s="48">
        <v>55502</v>
      </c>
      <c r="M15" s="48">
        <v>62116</v>
      </c>
      <c r="N15" s="48">
        <v>70839</v>
      </c>
      <c r="O15" s="267"/>
      <c r="P15" s="48">
        <v>86542</v>
      </c>
      <c r="Q15" s="48">
        <v>93185</v>
      </c>
      <c r="R15" s="48">
        <v>93658</v>
      </c>
      <c r="S15" s="48">
        <v>96368</v>
      </c>
      <c r="T15" s="48">
        <v>96368</v>
      </c>
      <c r="U15" s="267"/>
      <c r="V15" s="48">
        <v>95270</v>
      </c>
      <c r="W15" s="48">
        <v>94539</v>
      </c>
      <c r="X15" s="48">
        <v>93319</v>
      </c>
      <c r="Y15" s="48">
        <v>95533</v>
      </c>
      <c r="Z15" s="48">
        <v>95533</v>
      </c>
      <c r="AB15" s="48">
        <v>95185</v>
      </c>
      <c r="AC15" s="48">
        <v>102248</v>
      </c>
      <c r="AD15" s="48">
        <v>102705</v>
      </c>
      <c r="AE15" s="48">
        <v>107159</v>
      </c>
      <c r="AG15" s="48">
        <v>110079.39878930984</v>
      </c>
      <c r="AH15" s="48">
        <v>111019</v>
      </c>
      <c r="AI15" s="48">
        <v>112678</v>
      </c>
      <c r="AJ15" s="48">
        <v>115607</v>
      </c>
      <c r="AL15" s="48">
        <v>118287</v>
      </c>
      <c r="AM15" s="48">
        <v>118505</v>
      </c>
      <c r="AN15" s="48">
        <v>120426</v>
      </c>
      <c r="AO15" s="48">
        <v>123618</v>
      </c>
      <c r="AQ15" s="48">
        <v>124178</v>
      </c>
      <c r="AR15" s="48">
        <v>126991</v>
      </c>
      <c r="AS15" s="48">
        <v>129031.3684559765</v>
      </c>
      <c r="AT15" s="48">
        <v>137411</v>
      </c>
      <c r="AV15" s="48">
        <v>142002</v>
      </c>
      <c r="AW15" s="48">
        <v>148964</v>
      </c>
      <c r="AX15" s="263">
        <v>163739</v>
      </c>
      <c r="AY15" s="263">
        <v>316185</v>
      </c>
      <c r="BA15" s="48">
        <v>320413</v>
      </c>
      <c r="BB15" s="48">
        <v>320229</v>
      </c>
      <c r="BC15" s="263">
        <v>322154</v>
      </c>
      <c r="BD15" s="263">
        <v>325914</v>
      </c>
      <c r="BF15" s="48">
        <v>329676</v>
      </c>
      <c r="BG15" s="48">
        <v>335006</v>
      </c>
      <c r="BH15" s="48">
        <v>344175</v>
      </c>
      <c r="BI15" s="48">
        <v>378184</v>
      </c>
      <c r="BK15" s="400">
        <v>375669</v>
      </c>
    </row>
    <row r="16" spans="2:63" ht="11.4" customHeight="1" x14ac:dyDescent="0.25">
      <c r="B16" s="168" t="s">
        <v>100</v>
      </c>
      <c r="C16" s="259"/>
      <c r="D16" s="48"/>
      <c r="E16" s="26"/>
      <c r="F16" s="48"/>
      <c r="G16" s="48"/>
      <c r="H16" s="48"/>
      <c r="I16" s="48"/>
      <c r="J16" s="26"/>
      <c r="K16" s="48"/>
      <c r="L16" s="48"/>
      <c r="M16" s="48"/>
      <c r="N16" s="48"/>
      <c r="O16" s="268"/>
      <c r="P16" s="48"/>
      <c r="Q16" s="48"/>
      <c r="R16" s="48"/>
      <c r="S16" s="48">
        <v>5358</v>
      </c>
      <c r="T16" s="48">
        <v>5358</v>
      </c>
      <c r="U16" s="268"/>
      <c r="V16" s="48">
        <v>5227</v>
      </c>
      <c r="W16" s="48">
        <v>5564</v>
      </c>
      <c r="X16" s="48">
        <v>6361</v>
      </c>
      <c r="Y16" s="48">
        <v>8463</v>
      </c>
      <c r="Z16" s="48">
        <v>8463</v>
      </c>
      <c r="AB16" s="48">
        <v>9930</v>
      </c>
      <c r="AC16" s="48">
        <v>10971</v>
      </c>
      <c r="AD16" s="48">
        <v>7815</v>
      </c>
      <c r="AE16" s="48">
        <v>5385</v>
      </c>
      <c r="AG16" s="48">
        <v>6085</v>
      </c>
      <c r="AH16" s="48">
        <v>6248</v>
      </c>
      <c r="AI16" s="48">
        <v>5605</v>
      </c>
      <c r="AJ16" s="48">
        <v>5805</v>
      </c>
      <c r="AL16" s="48">
        <v>6506</v>
      </c>
      <c r="AM16" s="48">
        <v>6800</v>
      </c>
      <c r="AN16" s="48">
        <v>7204</v>
      </c>
      <c r="AO16" s="48">
        <v>8512</v>
      </c>
      <c r="AQ16" s="48">
        <v>8786</v>
      </c>
      <c r="AR16" s="48">
        <v>10687</v>
      </c>
      <c r="AS16" s="48">
        <v>10889</v>
      </c>
      <c r="AT16" s="48">
        <v>11757</v>
      </c>
      <c r="AV16" s="48">
        <v>12398</v>
      </c>
      <c r="AW16" s="48">
        <v>13196</v>
      </c>
      <c r="AX16" s="263">
        <v>14461</v>
      </c>
      <c r="AY16" s="263">
        <v>15988</v>
      </c>
      <c r="BA16" s="48">
        <v>17288</v>
      </c>
      <c r="BB16" s="48">
        <v>17330</v>
      </c>
      <c r="BC16" s="263">
        <v>20914</v>
      </c>
      <c r="BD16" s="263">
        <v>21189</v>
      </c>
      <c r="BF16" s="48">
        <v>23114</v>
      </c>
      <c r="BG16" s="48">
        <v>22293</v>
      </c>
      <c r="BH16" s="48">
        <v>22638</v>
      </c>
      <c r="BI16" s="48">
        <v>23947</v>
      </c>
      <c r="BK16" s="48">
        <v>24949</v>
      </c>
    </row>
    <row r="17" spans="2:65" ht="11.4" customHeight="1" x14ac:dyDescent="0.25">
      <c r="B17" s="269" t="s">
        <v>101</v>
      </c>
      <c r="D17" s="48"/>
      <c r="E17" s="26"/>
      <c r="F17" s="48"/>
      <c r="G17" s="48"/>
      <c r="H17" s="48"/>
      <c r="I17" s="48"/>
      <c r="J17" s="26"/>
      <c r="K17" s="48"/>
      <c r="L17" s="48"/>
      <c r="M17" s="48"/>
      <c r="N17" s="48"/>
      <c r="O17" s="267"/>
      <c r="P17" s="48"/>
      <c r="Q17" s="48"/>
      <c r="R17" s="48"/>
      <c r="S17" s="48"/>
      <c r="T17" s="48"/>
      <c r="U17" s="267"/>
      <c r="V17" s="48"/>
      <c r="W17" s="48"/>
      <c r="X17" s="48"/>
      <c r="Y17" s="48"/>
      <c r="Z17" s="48"/>
      <c r="AB17" s="48"/>
      <c r="AC17" s="48"/>
      <c r="AD17" s="48"/>
      <c r="AE17" s="48"/>
      <c r="AG17" s="48"/>
      <c r="AH17" s="48">
        <v>4446</v>
      </c>
      <c r="AI17" s="48">
        <v>3803</v>
      </c>
      <c r="AJ17" s="48">
        <v>2923</v>
      </c>
      <c r="AL17" s="48">
        <v>2258</v>
      </c>
      <c r="AM17" s="48">
        <v>606</v>
      </c>
      <c r="AN17" s="48">
        <v>0</v>
      </c>
      <c r="AO17" s="48">
        <v>0</v>
      </c>
      <c r="AQ17" s="48">
        <v>0</v>
      </c>
      <c r="AR17" s="48">
        <v>0</v>
      </c>
      <c r="AS17" s="48">
        <v>0</v>
      </c>
      <c r="AT17" s="48">
        <v>0</v>
      </c>
      <c r="AV17" s="48">
        <v>0</v>
      </c>
      <c r="AW17" s="48">
        <v>19274</v>
      </c>
      <c r="AX17" s="263">
        <v>31602</v>
      </c>
      <c r="AY17" s="263">
        <v>62222</v>
      </c>
      <c r="BA17" s="48">
        <v>63619</v>
      </c>
      <c r="BB17" s="48">
        <v>62925</v>
      </c>
      <c r="BC17" s="263">
        <v>59512</v>
      </c>
      <c r="BD17" s="263">
        <v>72773</v>
      </c>
      <c r="BF17" s="48">
        <v>72364</v>
      </c>
      <c r="BG17" s="48">
        <v>72458</v>
      </c>
      <c r="BH17" s="48">
        <v>73239</v>
      </c>
      <c r="BI17" s="48">
        <v>74362</v>
      </c>
      <c r="BK17" s="48">
        <v>76302</v>
      </c>
    </row>
    <row r="18" spans="2:65" ht="11.4" customHeight="1" x14ac:dyDescent="0.25">
      <c r="B18" s="168" t="s">
        <v>102</v>
      </c>
      <c r="C18" s="259"/>
      <c r="D18" s="48"/>
      <c r="E18" s="26"/>
      <c r="F18" s="48"/>
      <c r="G18" s="48"/>
      <c r="H18" s="48"/>
      <c r="I18" s="48"/>
      <c r="J18" s="26"/>
      <c r="K18" s="48"/>
      <c r="L18" s="48"/>
      <c r="M18" s="48"/>
      <c r="N18" s="48"/>
      <c r="O18" s="26"/>
      <c r="P18" s="48"/>
      <c r="Q18" s="48"/>
      <c r="R18" s="48"/>
      <c r="S18" s="48">
        <v>2470</v>
      </c>
      <c r="T18" s="48">
        <v>2470</v>
      </c>
      <c r="U18" s="26"/>
      <c r="V18" s="48">
        <v>2914</v>
      </c>
      <c r="W18" s="48">
        <v>19330</v>
      </c>
      <c r="X18" s="48">
        <v>15831</v>
      </c>
      <c r="Y18" s="48">
        <v>16031</v>
      </c>
      <c r="Z18" s="48">
        <v>16031</v>
      </c>
      <c r="AB18" s="48">
        <v>16104</v>
      </c>
      <c r="AC18" s="48">
        <v>16271</v>
      </c>
      <c r="AD18" s="48">
        <v>16444</v>
      </c>
      <c r="AE18" s="48">
        <v>16612</v>
      </c>
      <c r="AG18" s="48">
        <v>25273</v>
      </c>
      <c r="AH18" s="48">
        <v>25915</v>
      </c>
      <c r="AI18" s="270">
        <v>25915</v>
      </c>
      <c r="AJ18" s="48">
        <v>26727</v>
      </c>
      <c r="AL18" s="48">
        <v>24920</v>
      </c>
      <c r="AM18" s="48">
        <v>16880</v>
      </c>
      <c r="AN18" s="48">
        <v>9932</v>
      </c>
      <c r="AO18" s="48">
        <v>10005</v>
      </c>
      <c r="AQ18" s="48">
        <v>9877</v>
      </c>
      <c r="AR18" s="48">
        <v>18891.733194340617</v>
      </c>
      <c r="AS18" s="48">
        <v>28770.716866050629</v>
      </c>
      <c r="AT18" s="48">
        <v>27010</v>
      </c>
      <c r="AV18" s="48">
        <v>30911</v>
      </c>
      <c r="AW18" s="48">
        <v>27945</v>
      </c>
      <c r="AX18" s="263">
        <v>18495</v>
      </c>
      <c r="AY18" s="263">
        <v>18566</v>
      </c>
      <c r="BA18" s="48">
        <v>18106</v>
      </c>
      <c r="BB18" s="48">
        <v>14124</v>
      </c>
      <c r="BC18" s="263">
        <v>18300</v>
      </c>
      <c r="BD18" s="263">
        <v>18013</v>
      </c>
      <c r="BF18" s="48">
        <v>14609</v>
      </c>
      <c r="BG18" s="48">
        <v>11091</v>
      </c>
      <c r="BH18" s="48">
        <v>11372</v>
      </c>
      <c r="BI18" s="48">
        <v>14169</v>
      </c>
      <c r="BK18" s="48">
        <v>18339</v>
      </c>
    </row>
    <row r="19" spans="2:65" ht="11.4" customHeight="1" x14ac:dyDescent="0.25">
      <c r="B19" s="168" t="s">
        <v>103</v>
      </c>
      <c r="C19" s="259"/>
      <c r="D19" s="270"/>
      <c r="E19" s="26"/>
      <c r="F19" s="48"/>
      <c r="G19" s="48"/>
      <c r="H19" s="48"/>
      <c r="I19" s="270"/>
      <c r="J19" s="26"/>
      <c r="K19" s="270"/>
      <c r="L19" s="270"/>
      <c r="M19" s="270"/>
      <c r="N19" s="270"/>
      <c r="O19" s="26"/>
      <c r="P19" s="270"/>
      <c r="Q19" s="270"/>
      <c r="R19" s="270"/>
      <c r="S19" s="270"/>
      <c r="T19" s="270"/>
      <c r="U19" s="26"/>
      <c r="V19" s="270"/>
      <c r="W19" s="270">
        <v>104</v>
      </c>
      <c r="X19" s="270">
        <v>104</v>
      </c>
      <c r="Y19" s="270">
        <v>155</v>
      </c>
      <c r="Z19" s="270">
        <v>155</v>
      </c>
      <c r="AB19" s="270">
        <v>111</v>
      </c>
      <c r="AC19" s="270">
        <v>286</v>
      </c>
      <c r="AD19" s="270">
        <v>341</v>
      </c>
      <c r="AE19" s="270">
        <v>501</v>
      </c>
      <c r="AG19" s="48">
        <v>357.82408000000004</v>
      </c>
      <c r="AH19" s="270">
        <v>158</v>
      </c>
      <c r="AI19" s="270">
        <v>129</v>
      </c>
      <c r="AJ19" s="48">
        <v>208</v>
      </c>
      <c r="AL19" s="48">
        <v>214</v>
      </c>
      <c r="AM19" s="48">
        <v>260</v>
      </c>
      <c r="AN19" s="48">
        <v>267</v>
      </c>
      <c r="AO19" s="48">
        <v>201</v>
      </c>
      <c r="AQ19" s="48">
        <v>747</v>
      </c>
      <c r="AR19" s="48">
        <v>786</v>
      </c>
      <c r="AS19" s="48">
        <v>783</v>
      </c>
      <c r="AT19" s="48">
        <v>747</v>
      </c>
      <c r="AV19" s="48">
        <v>766</v>
      </c>
      <c r="AW19" s="48">
        <v>763</v>
      </c>
      <c r="AX19" s="263">
        <v>929</v>
      </c>
      <c r="AY19" s="263">
        <v>1243</v>
      </c>
      <c r="BA19" s="48">
        <v>1264</v>
      </c>
      <c r="BB19" s="48">
        <v>1298</v>
      </c>
      <c r="BC19" s="263">
        <v>1320</v>
      </c>
      <c r="BD19" s="263">
        <v>427</v>
      </c>
      <c r="BF19" s="48">
        <v>344</v>
      </c>
      <c r="BG19" s="48">
        <v>1759</v>
      </c>
      <c r="BH19" s="48">
        <v>2140</v>
      </c>
      <c r="BI19" s="48">
        <v>2038</v>
      </c>
      <c r="BK19" s="48">
        <v>1771</v>
      </c>
    </row>
    <row r="20" spans="2:65" ht="11.4" customHeight="1" x14ac:dyDescent="0.25">
      <c r="B20" s="168" t="s">
        <v>104</v>
      </c>
      <c r="C20" s="259"/>
      <c r="D20" s="48">
        <v>47155</v>
      </c>
      <c r="E20" s="26"/>
      <c r="F20" s="48">
        <v>48746</v>
      </c>
      <c r="G20" s="48">
        <v>49512</v>
      </c>
      <c r="H20" s="48">
        <v>53414.422626336156</v>
      </c>
      <c r="I20" s="48">
        <v>1153</v>
      </c>
      <c r="J20" s="26"/>
      <c r="K20" s="48">
        <v>809</v>
      </c>
      <c r="L20" s="48">
        <v>1473</v>
      </c>
      <c r="M20" s="48">
        <v>1495</v>
      </c>
      <c r="N20" s="48">
        <v>1681</v>
      </c>
      <c r="O20" s="268"/>
      <c r="P20" s="48">
        <v>1897</v>
      </c>
      <c r="Q20" s="48">
        <v>1968</v>
      </c>
      <c r="R20" s="48">
        <v>1816</v>
      </c>
      <c r="S20" s="48">
        <v>29275</v>
      </c>
      <c r="T20" s="48">
        <v>29275</v>
      </c>
      <c r="U20" s="268"/>
      <c r="V20" s="48">
        <v>26712</v>
      </c>
      <c r="W20" s="48">
        <v>22964</v>
      </c>
      <c r="X20" s="48">
        <v>26437</v>
      </c>
      <c r="Y20" s="48">
        <v>24922</v>
      </c>
      <c r="Z20" s="48">
        <v>24922</v>
      </c>
      <c r="AB20" s="48">
        <v>23523</v>
      </c>
      <c r="AC20" s="48">
        <v>19112</v>
      </c>
      <c r="AD20" s="48">
        <v>15699</v>
      </c>
      <c r="AE20" s="48">
        <v>15162</v>
      </c>
      <c r="AG20" s="48">
        <v>10923</v>
      </c>
      <c r="AH20" s="48">
        <v>5644</v>
      </c>
      <c r="AI20" s="48">
        <v>1172</v>
      </c>
      <c r="AJ20" s="48">
        <v>555</v>
      </c>
      <c r="AL20" s="48">
        <v>744</v>
      </c>
      <c r="AM20" s="48">
        <v>1610</v>
      </c>
      <c r="AN20" s="48">
        <v>1673</v>
      </c>
      <c r="AO20" s="48">
        <v>2563</v>
      </c>
      <c r="AQ20" s="48">
        <v>1042</v>
      </c>
      <c r="AR20" s="48">
        <v>1206</v>
      </c>
      <c r="AS20" s="48">
        <v>2031</v>
      </c>
      <c r="AT20" s="48">
        <v>1137</v>
      </c>
      <c r="AV20" s="48">
        <v>2741</v>
      </c>
      <c r="AW20" s="48">
        <v>4579</v>
      </c>
      <c r="AX20" s="263">
        <v>2686</v>
      </c>
      <c r="AY20" s="263">
        <v>3618</v>
      </c>
      <c r="BA20" s="48">
        <v>3229</v>
      </c>
      <c r="BB20" s="48">
        <v>4107</v>
      </c>
      <c r="BC20" s="263">
        <v>4979</v>
      </c>
      <c r="BD20" s="263">
        <v>4208</v>
      </c>
      <c r="BE20" s="271"/>
      <c r="BF20" s="48">
        <v>5744</v>
      </c>
      <c r="BG20" s="48">
        <v>4826</v>
      </c>
      <c r="BH20" s="48">
        <v>2504</v>
      </c>
      <c r="BI20" s="48">
        <v>6127</v>
      </c>
      <c r="BK20" s="48">
        <v>8324</v>
      </c>
      <c r="BM20" s="271"/>
    </row>
    <row r="21" spans="2:65" ht="11.4" customHeight="1" x14ac:dyDescent="0.3">
      <c r="B21" s="272" t="s">
        <v>105</v>
      </c>
      <c r="C21" s="273"/>
      <c r="D21" s="173">
        <v>66156</v>
      </c>
      <c r="E21" s="130"/>
      <c r="F21" s="173">
        <v>465814</v>
      </c>
      <c r="G21" s="173">
        <f>SUM(G11:G20)</f>
        <v>468255</v>
      </c>
      <c r="H21" s="173">
        <f>SUM(H11:H20)</f>
        <v>489621.26463633607</v>
      </c>
      <c r="I21" s="173">
        <v>484962</v>
      </c>
      <c r="J21" s="130"/>
      <c r="K21" s="173">
        <v>482119</v>
      </c>
      <c r="L21" s="173">
        <v>521085</v>
      </c>
      <c r="M21" s="173">
        <f>SUM(M11:M20)</f>
        <v>534089</v>
      </c>
      <c r="N21" s="173">
        <f>SUM(N11:N20)</f>
        <v>638195</v>
      </c>
      <c r="O21" s="274"/>
      <c r="P21" s="173">
        <f>SUM(P11:P20)</f>
        <v>661764</v>
      </c>
      <c r="Q21" s="173">
        <f>SUM(Q11:Q20)</f>
        <v>688885</v>
      </c>
      <c r="R21" s="173">
        <f>SUM(R11:R20)</f>
        <v>688365</v>
      </c>
      <c r="S21" s="173">
        <f>SUM(S11:S20)</f>
        <v>729742</v>
      </c>
      <c r="T21" s="173">
        <f>SUM(T11:T20)</f>
        <v>729742</v>
      </c>
      <c r="U21" s="274"/>
      <c r="V21" s="173">
        <f>SUM(V11:V20)</f>
        <v>722232</v>
      </c>
      <c r="W21" s="173">
        <f>SUM(W11:W20)</f>
        <v>735209</v>
      </c>
      <c r="X21" s="173">
        <f>SUM(X11:X20)</f>
        <v>733625</v>
      </c>
      <c r="Y21" s="173">
        <f>SUM(Y11:Y20)</f>
        <v>752229</v>
      </c>
      <c r="Z21" s="173">
        <f>SUM(Z11:Z20)</f>
        <v>752229</v>
      </c>
      <c r="AA21" s="103"/>
      <c r="AB21" s="173">
        <f>SUM(AB11:AB20)</f>
        <v>746111</v>
      </c>
      <c r="AC21" s="173">
        <f>SUM(AC11:AC20)</f>
        <v>759907</v>
      </c>
      <c r="AD21" s="173">
        <f>SUM(AD11:AD20)</f>
        <v>749939</v>
      </c>
      <c r="AE21" s="173">
        <f>SUM(AE11:AE20)</f>
        <v>854666</v>
      </c>
      <c r="AF21" s="103"/>
      <c r="AG21" s="173">
        <f>SUM(AG11:AG20)</f>
        <v>887640.76040930988</v>
      </c>
      <c r="AH21" s="173">
        <f>SUM(AH11:AH20)</f>
        <v>881992</v>
      </c>
      <c r="AI21" s="173">
        <f>SUM(AI11:AI20)</f>
        <v>868358</v>
      </c>
      <c r="AJ21" s="173">
        <f>SUM(AJ11:AJ20)</f>
        <v>909137</v>
      </c>
      <c r="AK21" s="103"/>
      <c r="AL21" s="173">
        <f>SUM(AL11:AL20)</f>
        <v>913750</v>
      </c>
      <c r="AM21" s="173">
        <f>SUM(AM11:AM20)</f>
        <v>906141</v>
      </c>
      <c r="AN21" s="173">
        <f>SUM(AN11:AN20)</f>
        <v>891308</v>
      </c>
      <c r="AO21" s="173">
        <f>SUM(AO11:AO20)</f>
        <v>887333</v>
      </c>
      <c r="AP21" s="103"/>
      <c r="AQ21" s="173">
        <f>SUM(AQ11:AQ20)</f>
        <v>878507</v>
      </c>
      <c r="AR21" s="173">
        <f>SUM(AR11:AR20)</f>
        <v>892421.7331943406</v>
      </c>
      <c r="AS21" s="173">
        <f>SUM(AS11:AS20)</f>
        <v>909458.19412548991</v>
      </c>
      <c r="AT21" s="173">
        <f>SUM(AT11:AT20)</f>
        <v>907472</v>
      </c>
      <c r="AV21" s="275">
        <f>SUM(AV11:AV20)</f>
        <v>910502</v>
      </c>
      <c r="AW21" s="275">
        <f>SUM(AW11:AW20)</f>
        <v>927776</v>
      </c>
      <c r="AX21" s="275">
        <f>SUM(AX11:AX20)</f>
        <v>1028172</v>
      </c>
      <c r="AY21" s="275">
        <v>1533609</v>
      </c>
      <c r="BA21" s="275">
        <v>1546186</v>
      </c>
      <c r="BB21" s="173">
        <v>1528217</v>
      </c>
      <c r="BC21" s="275">
        <v>1530315</v>
      </c>
      <c r="BD21" s="275">
        <v>1526326</v>
      </c>
      <c r="BE21" s="271"/>
      <c r="BF21" s="173">
        <f>SUM(BF11:BF20)</f>
        <v>1527268</v>
      </c>
      <c r="BG21" s="173">
        <f>SUM(BG11:BG20)</f>
        <v>1521468</v>
      </c>
      <c r="BH21" s="173">
        <f>SUM(BH11:BH20)</f>
        <v>1615100</v>
      </c>
      <c r="BI21" s="173">
        <f>SUM(BI11:BI20)</f>
        <v>1616946</v>
      </c>
      <c r="BK21" s="173">
        <f>SUM(BK11:BK20)</f>
        <v>1625939</v>
      </c>
      <c r="BM21" s="271"/>
    </row>
    <row r="22" spans="2:65" ht="11.4" customHeight="1" x14ac:dyDescent="0.25">
      <c r="B22" s="276" t="s">
        <v>106</v>
      </c>
      <c r="C22" s="262"/>
      <c r="D22" s="277"/>
      <c r="E22" s="26"/>
      <c r="F22" s="277"/>
      <c r="G22" s="277"/>
      <c r="H22" s="277"/>
      <c r="I22" s="277"/>
      <c r="J22" s="26"/>
      <c r="K22" s="277"/>
      <c r="L22" s="277"/>
      <c r="M22" s="277"/>
      <c r="N22" s="277"/>
      <c r="O22" s="256"/>
      <c r="P22" s="277"/>
      <c r="Q22" s="277"/>
      <c r="R22" s="277"/>
      <c r="S22" s="277"/>
      <c r="T22" s="277"/>
      <c r="U22" s="256"/>
      <c r="V22" s="277"/>
      <c r="W22" s="277"/>
      <c r="X22" s="277"/>
      <c r="Y22" s="277"/>
      <c r="Z22" s="277"/>
      <c r="AB22" s="277"/>
      <c r="AC22" s="277"/>
      <c r="AD22" s="277"/>
      <c r="AE22" s="277"/>
      <c r="AG22" s="277"/>
      <c r="AH22" s="277"/>
      <c r="AI22" s="277"/>
      <c r="AJ22" s="277"/>
      <c r="AL22" s="277"/>
      <c r="AM22" s="277"/>
      <c r="AN22" s="277"/>
      <c r="AO22" s="277"/>
      <c r="AQ22" s="277"/>
      <c r="AR22" s="277"/>
      <c r="AS22" s="277"/>
      <c r="AT22" s="277"/>
      <c r="AV22" s="277"/>
      <c r="AW22" s="277"/>
      <c r="AX22" s="278"/>
      <c r="BA22" s="277"/>
      <c r="BC22" s="278"/>
      <c r="BE22" s="271"/>
      <c r="BM22" s="271"/>
    </row>
    <row r="23" spans="2:65" ht="11.4" customHeight="1" x14ac:dyDescent="0.25">
      <c r="B23" s="279" t="s">
        <v>107</v>
      </c>
      <c r="C23" s="259"/>
      <c r="D23" s="277"/>
      <c r="E23" s="26"/>
      <c r="F23" s="277"/>
      <c r="G23" s="277"/>
      <c r="H23" s="277"/>
      <c r="I23" s="277"/>
      <c r="J23" s="26"/>
      <c r="K23" s="277"/>
      <c r="L23" s="277"/>
      <c r="M23" s="277"/>
      <c r="N23" s="277"/>
      <c r="O23" s="256"/>
      <c r="P23" s="277"/>
      <c r="Q23" s="277"/>
      <c r="R23" s="277"/>
      <c r="S23" s="277"/>
      <c r="T23" s="277"/>
      <c r="U23" s="256"/>
      <c r="V23" s="277"/>
      <c r="W23" s="277"/>
      <c r="X23" s="277"/>
      <c r="Y23" s="277"/>
      <c r="Z23" s="277"/>
      <c r="AB23" s="277"/>
      <c r="AC23" s="277"/>
      <c r="AD23" s="48">
        <v>1456</v>
      </c>
      <c r="AE23" s="48">
        <v>3369</v>
      </c>
      <c r="AG23" s="48">
        <v>3125</v>
      </c>
      <c r="AH23" s="48">
        <v>2751</v>
      </c>
      <c r="AI23" s="48">
        <v>2567</v>
      </c>
      <c r="AJ23" s="48">
        <v>1270</v>
      </c>
      <c r="AL23" s="48">
        <v>1007</v>
      </c>
      <c r="AM23" s="48">
        <v>1036</v>
      </c>
      <c r="AN23" s="48">
        <v>1082</v>
      </c>
      <c r="AO23" s="48">
        <v>540</v>
      </c>
      <c r="AQ23" s="48">
        <v>1044</v>
      </c>
      <c r="AR23" s="48">
        <v>1257</v>
      </c>
      <c r="AS23" s="48">
        <v>1288</v>
      </c>
      <c r="AT23" s="48">
        <v>1198</v>
      </c>
      <c r="AV23" s="48">
        <v>1646</v>
      </c>
      <c r="AW23" s="48">
        <v>1635</v>
      </c>
      <c r="AX23" s="263">
        <v>1243</v>
      </c>
      <c r="AY23" s="263">
        <v>1125</v>
      </c>
      <c r="BA23" s="48">
        <v>849</v>
      </c>
      <c r="BB23" s="48">
        <v>805</v>
      </c>
      <c r="BC23" s="263">
        <v>839</v>
      </c>
      <c r="BD23" s="263">
        <v>1515</v>
      </c>
      <c r="BE23" s="271"/>
      <c r="BF23" s="48">
        <v>1171</v>
      </c>
      <c r="BG23" s="48">
        <v>904</v>
      </c>
      <c r="BH23" s="48">
        <v>904</v>
      </c>
      <c r="BI23" s="48">
        <v>904</v>
      </c>
      <c r="BK23" s="48">
        <v>904</v>
      </c>
      <c r="BM23" s="271"/>
    </row>
    <row r="24" spans="2:65" ht="11.4" customHeight="1" x14ac:dyDescent="0.25">
      <c r="B24" s="279" t="s">
        <v>108</v>
      </c>
      <c r="C24" s="259"/>
      <c r="D24" s="277"/>
      <c r="E24" s="26"/>
      <c r="F24" s="277"/>
      <c r="G24" s="277"/>
      <c r="H24" s="277"/>
      <c r="I24" s="277"/>
      <c r="J24" s="26"/>
      <c r="K24" s="277"/>
      <c r="L24" s="277"/>
      <c r="M24" s="277"/>
      <c r="N24" s="277"/>
      <c r="O24" s="256"/>
      <c r="P24" s="277"/>
      <c r="Q24" s="277"/>
      <c r="R24" s="277"/>
      <c r="S24" s="277"/>
      <c r="T24" s="277"/>
      <c r="U24" s="256"/>
      <c r="V24" s="277"/>
      <c r="W24" s="277"/>
      <c r="X24" s="277"/>
      <c r="Y24" s="277"/>
      <c r="Z24" s="277"/>
      <c r="AB24" s="277"/>
      <c r="AC24" s="277"/>
      <c r="AD24" s="48"/>
      <c r="AE24" s="48"/>
      <c r="AG24" s="48"/>
      <c r="AH24" s="48"/>
      <c r="AI24" s="48"/>
      <c r="AJ24" s="48"/>
      <c r="AL24" s="48"/>
      <c r="AM24" s="48"/>
      <c r="AN24" s="48"/>
      <c r="AO24" s="48"/>
      <c r="AQ24" s="48"/>
      <c r="AR24" s="48"/>
      <c r="AS24" s="48"/>
      <c r="AT24" s="48"/>
      <c r="AV24" s="48"/>
      <c r="AW24" s="48"/>
      <c r="AX24" s="263"/>
      <c r="AY24" s="263">
        <v>12307</v>
      </c>
      <c r="BA24" s="48">
        <v>12817</v>
      </c>
      <c r="BB24" s="48">
        <v>13296</v>
      </c>
      <c r="BC24" s="263">
        <v>14475</v>
      </c>
      <c r="BD24" s="263">
        <v>12961</v>
      </c>
      <c r="BE24" s="271"/>
      <c r="BF24" s="48">
        <v>13541</v>
      </c>
      <c r="BG24" s="48">
        <v>7166</v>
      </c>
      <c r="BH24" s="48">
        <v>7075</v>
      </c>
      <c r="BI24" s="48">
        <v>10991</v>
      </c>
      <c r="BK24" s="48">
        <v>10162</v>
      </c>
      <c r="BM24" s="271"/>
    </row>
    <row r="25" spans="2:65" ht="11.4" customHeight="1" x14ac:dyDescent="0.25">
      <c r="B25" s="279" t="s">
        <v>109</v>
      </c>
      <c r="C25" s="259"/>
      <c r="D25" s="277"/>
      <c r="E25" s="26"/>
      <c r="F25" s="277"/>
      <c r="G25" s="277"/>
      <c r="H25" s="277"/>
      <c r="I25" s="277"/>
      <c r="J25" s="26"/>
      <c r="K25" s="277"/>
      <c r="L25" s="277"/>
      <c r="M25" s="277"/>
      <c r="N25" s="277"/>
      <c r="O25" s="256"/>
      <c r="P25" s="277"/>
      <c r="Q25" s="277"/>
      <c r="R25" s="277"/>
      <c r="S25" s="277"/>
      <c r="T25" s="277"/>
      <c r="U25" s="256"/>
      <c r="V25" s="277"/>
      <c r="W25" s="277"/>
      <c r="X25" s="277"/>
      <c r="Y25" s="277"/>
      <c r="Z25" s="277"/>
      <c r="AB25" s="277"/>
      <c r="AC25" s="277"/>
      <c r="AD25" s="48"/>
      <c r="AE25" s="48"/>
      <c r="AG25" s="48">
        <v>686</v>
      </c>
      <c r="AH25" s="48">
        <v>608</v>
      </c>
      <c r="AI25" s="48">
        <v>949</v>
      </c>
      <c r="AJ25" s="48">
        <v>1572</v>
      </c>
      <c r="AL25" s="48">
        <v>2886</v>
      </c>
      <c r="AM25" s="48">
        <v>4727</v>
      </c>
      <c r="AN25" s="48">
        <v>6937</v>
      </c>
      <c r="AO25" s="48">
        <v>7401</v>
      </c>
      <c r="AQ25" s="48">
        <v>8113</v>
      </c>
      <c r="AR25" s="48">
        <v>8953</v>
      </c>
      <c r="AS25" s="48">
        <v>11310</v>
      </c>
      <c r="AT25" s="48">
        <v>16114</v>
      </c>
      <c r="AV25" s="48">
        <v>19166</v>
      </c>
      <c r="AW25" s="48">
        <v>24368</v>
      </c>
      <c r="AX25" s="263">
        <v>25154</v>
      </c>
      <c r="AY25" s="263">
        <v>26777</v>
      </c>
      <c r="BA25" s="48">
        <v>25999</v>
      </c>
      <c r="BB25" s="48">
        <v>25772</v>
      </c>
      <c r="BC25" s="263">
        <v>24549</v>
      </c>
      <c r="BD25" s="263">
        <v>26584</v>
      </c>
      <c r="BE25" s="271"/>
      <c r="BF25" s="48">
        <v>27918</v>
      </c>
      <c r="BG25" s="48">
        <v>24636</v>
      </c>
      <c r="BH25" s="48">
        <v>27866</v>
      </c>
      <c r="BI25" s="48">
        <v>32835</v>
      </c>
      <c r="BK25" s="48">
        <v>34114</v>
      </c>
      <c r="BM25" s="271"/>
    </row>
    <row r="26" spans="2:65" ht="11.4" customHeight="1" x14ac:dyDescent="0.25">
      <c r="B26" s="279" t="s">
        <v>110</v>
      </c>
      <c r="C26" s="259"/>
      <c r="D26" s="48">
        <v>8012</v>
      </c>
      <c r="E26" s="26"/>
      <c r="F26" s="48">
        <v>64775</v>
      </c>
      <c r="G26" s="48">
        <v>73857</v>
      </c>
      <c r="H26" s="48">
        <v>46714</v>
      </c>
      <c r="I26" s="48">
        <v>53710</v>
      </c>
      <c r="J26" s="26"/>
      <c r="K26" s="48">
        <v>54536</v>
      </c>
      <c r="L26" s="48">
        <v>61510</v>
      </c>
      <c r="M26" s="48">
        <v>55243</v>
      </c>
      <c r="N26" s="48">
        <v>62722.717210666655</v>
      </c>
      <c r="O26" s="256"/>
      <c r="P26" s="48">
        <v>71943</v>
      </c>
      <c r="Q26" s="48">
        <v>75381</v>
      </c>
      <c r="R26" s="48">
        <v>66828</v>
      </c>
      <c r="S26" s="48">
        <f>77826-522</f>
        <v>77304</v>
      </c>
      <c r="T26" s="48">
        <v>86969</v>
      </c>
      <c r="U26" s="256"/>
      <c r="V26" s="48">
        <v>76741</v>
      </c>
      <c r="W26" s="48">
        <v>83191</v>
      </c>
      <c r="X26" s="48">
        <v>77355</v>
      </c>
      <c r="Y26" s="48">
        <v>95235</v>
      </c>
      <c r="Z26" s="48">
        <v>114986</v>
      </c>
      <c r="AB26" s="48">
        <v>94639</v>
      </c>
      <c r="AC26" s="48">
        <v>105298</v>
      </c>
      <c r="AD26" s="48">
        <v>82904</v>
      </c>
      <c r="AE26" s="48">
        <v>138748</v>
      </c>
      <c r="AG26" s="48">
        <v>137060</v>
      </c>
      <c r="AH26" s="48">
        <v>146449</v>
      </c>
      <c r="AI26" s="48">
        <v>124498</v>
      </c>
      <c r="AJ26" s="48">
        <v>159161</v>
      </c>
      <c r="AL26" s="48">
        <v>140655</v>
      </c>
      <c r="AM26" s="48">
        <v>109761</v>
      </c>
      <c r="AN26" s="48">
        <v>122113</v>
      </c>
      <c r="AO26" s="48">
        <v>160303</v>
      </c>
      <c r="AQ26" s="48">
        <v>156598</v>
      </c>
      <c r="AR26" s="48">
        <v>164047</v>
      </c>
      <c r="AS26" s="48">
        <v>158102</v>
      </c>
      <c r="AT26" s="48">
        <v>202799</v>
      </c>
      <c r="AV26" s="48">
        <v>196819</v>
      </c>
      <c r="AW26" s="48">
        <v>196532</v>
      </c>
      <c r="AX26" s="263">
        <v>203672</v>
      </c>
      <c r="AY26" s="263">
        <v>251589</v>
      </c>
      <c r="BA26" s="48">
        <v>274978</v>
      </c>
      <c r="BB26" s="48">
        <v>272523</v>
      </c>
      <c r="BC26" s="263">
        <v>251714</v>
      </c>
      <c r="BD26" s="263">
        <v>278282</v>
      </c>
      <c r="BF26" s="48">
        <v>318763</v>
      </c>
      <c r="BG26" s="48">
        <v>293408</v>
      </c>
      <c r="BH26" s="48">
        <v>280808</v>
      </c>
      <c r="BI26" s="48">
        <v>337497</v>
      </c>
      <c r="BK26" s="48">
        <v>404034</v>
      </c>
    </row>
    <row r="27" spans="2:65" ht="11.4" customHeight="1" x14ac:dyDescent="0.25">
      <c r="B27" s="279" t="s">
        <v>111</v>
      </c>
      <c r="C27" s="259"/>
      <c r="D27" s="48">
        <v>3670</v>
      </c>
      <c r="E27" s="26"/>
      <c r="F27" s="48">
        <v>21339</v>
      </c>
      <c r="G27" s="48">
        <v>13446</v>
      </c>
      <c r="H27" s="48">
        <v>11655</v>
      </c>
      <c r="I27" s="48">
        <v>31148</v>
      </c>
      <c r="J27" s="26"/>
      <c r="K27" s="48">
        <v>29370</v>
      </c>
      <c r="L27" s="48">
        <v>82515</v>
      </c>
      <c r="M27" s="48">
        <v>82551</v>
      </c>
      <c r="N27" s="48">
        <v>48961</v>
      </c>
      <c r="O27" s="256"/>
      <c r="P27" s="48">
        <v>37657</v>
      </c>
      <c r="Q27" s="48">
        <v>37106</v>
      </c>
      <c r="R27" s="48">
        <v>52706</v>
      </c>
      <c r="S27" s="48">
        <v>45150</v>
      </c>
      <c r="T27" s="48">
        <v>45150</v>
      </c>
      <c r="U27" s="256"/>
      <c r="V27" s="48">
        <v>52402</v>
      </c>
      <c r="W27" s="48">
        <v>48324</v>
      </c>
      <c r="X27" s="48">
        <v>30181</v>
      </c>
      <c r="Y27" s="48">
        <v>46442</v>
      </c>
      <c r="Z27" s="48">
        <v>46442</v>
      </c>
      <c r="AB27" s="48">
        <v>59509</v>
      </c>
      <c r="AC27" s="48">
        <v>74863</v>
      </c>
      <c r="AD27" s="48">
        <v>57500</v>
      </c>
      <c r="AE27" s="48">
        <v>66663</v>
      </c>
      <c r="AG27" s="48">
        <v>57547.051899999999</v>
      </c>
      <c r="AH27" s="48">
        <v>54255</v>
      </c>
      <c r="AI27" s="48">
        <v>77728</v>
      </c>
      <c r="AJ27" s="48">
        <v>73929</v>
      </c>
      <c r="AL27" s="48">
        <v>100024</v>
      </c>
      <c r="AM27" s="48">
        <v>121421</v>
      </c>
      <c r="AN27" s="48">
        <v>151346</v>
      </c>
      <c r="AO27" s="48">
        <v>188255</v>
      </c>
      <c r="AQ27" s="48">
        <v>249047</v>
      </c>
      <c r="AR27" s="48">
        <v>114667</v>
      </c>
      <c r="AS27" s="48">
        <v>111203.52521000001</v>
      </c>
      <c r="AT27" s="48">
        <v>135364</v>
      </c>
      <c r="AV27" s="48">
        <v>182482</v>
      </c>
      <c r="AW27" s="48">
        <v>249102</v>
      </c>
      <c r="AX27" s="263">
        <v>218441</v>
      </c>
      <c r="AY27" s="263">
        <v>185429</v>
      </c>
      <c r="BA27" s="48">
        <v>231384</v>
      </c>
      <c r="BB27" s="48">
        <v>308119</v>
      </c>
      <c r="BC27" s="263">
        <v>245758</v>
      </c>
      <c r="BD27" s="263">
        <v>239456</v>
      </c>
      <c r="BF27" s="48">
        <v>297630</v>
      </c>
      <c r="BG27" s="48">
        <v>369420</v>
      </c>
      <c r="BH27" s="48">
        <v>264098</v>
      </c>
      <c r="BI27" s="48">
        <v>258178</v>
      </c>
      <c r="BK27" s="48">
        <v>395557</v>
      </c>
    </row>
    <row r="28" spans="2:65" ht="11.4" customHeight="1" x14ac:dyDescent="0.25">
      <c r="B28" s="279" t="s">
        <v>112</v>
      </c>
      <c r="C28" s="259"/>
      <c r="D28" s="48">
        <v>7377</v>
      </c>
      <c r="E28" s="26"/>
      <c r="F28" s="270" t="s">
        <v>98</v>
      </c>
      <c r="G28" s="270" t="s">
        <v>98</v>
      </c>
      <c r="H28" s="270" t="s">
        <v>98</v>
      </c>
      <c r="I28" s="270" t="s">
        <v>98</v>
      </c>
      <c r="J28" s="26"/>
      <c r="K28" s="270" t="s">
        <v>98</v>
      </c>
      <c r="L28" s="270" t="s">
        <v>98</v>
      </c>
      <c r="M28" s="270" t="s">
        <v>98</v>
      </c>
      <c r="N28" s="270" t="s">
        <v>98</v>
      </c>
      <c r="O28" s="256"/>
      <c r="P28" s="270"/>
      <c r="Q28" s="270"/>
      <c r="R28" s="270"/>
      <c r="S28" s="270"/>
      <c r="T28" s="270"/>
      <c r="U28" s="256"/>
      <c r="V28" s="270"/>
      <c r="W28" s="270"/>
      <c r="X28" s="270"/>
      <c r="Y28" s="270"/>
      <c r="Z28" s="270"/>
      <c r="AB28" s="270"/>
      <c r="AC28" s="270"/>
      <c r="AD28" s="270"/>
      <c r="AE28" s="270"/>
      <c r="AG28" s="270"/>
      <c r="AH28" s="270"/>
      <c r="AI28" s="270"/>
      <c r="AJ28" s="270"/>
      <c r="AL28" s="270"/>
      <c r="AM28" s="48">
        <v>10016</v>
      </c>
      <c r="AN28" s="48">
        <v>17187</v>
      </c>
      <c r="AO28" s="48"/>
      <c r="AQ28" s="270"/>
      <c r="AR28" s="270"/>
      <c r="AS28" s="270"/>
      <c r="AT28" s="270"/>
      <c r="AV28" s="270"/>
      <c r="AW28" s="270"/>
      <c r="AX28" s="263">
        <v>14932</v>
      </c>
      <c r="AY28" s="263">
        <v>0</v>
      </c>
      <c r="BA28" s="270">
        <v>0</v>
      </c>
      <c r="BB28" s="48"/>
      <c r="BC28" s="263"/>
      <c r="BD28" s="263"/>
      <c r="BF28" s="48"/>
      <c r="BG28" s="48"/>
      <c r="BH28" s="48"/>
      <c r="BI28" s="48"/>
      <c r="BK28" s="48"/>
    </row>
    <row r="29" spans="2:65" ht="11.4" customHeight="1" x14ac:dyDescent="0.3">
      <c r="B29" s="272" t="s">
        <v>113</v>
      </c>
      <c r="C29" s="273"/>
      <c r="D29" s="173">
        <v>19059</v>
      </c>
      <c r="E29" s="130"/>
      <c r="F29" s="173">
        <v>86114</v>
      </c>
      <c r="G29" s="173">
        <f>SUM(G26:G28)</f>
        <v>87303</v>
      </c>
      <c r="H29" s="173">
        <f>SUM(H26:H28)</f>
        <v>58369</v>
      </c>
      <c r="I29" s="173">
        <v>84858</v>
      </c>
      <c r="J29" s="130"/>
      <c r="K29" s="173">
        <v>83906</v>
      </c>
      <c r="L29" s="173">
        <v>144025</v>
      </c>
      <c r="M29" s="173">
        <f>SUM(M26:M28)</f>
        <v>137794</v>
      </c>
      <c r="N29" s="173">
        <f>SUM(N26:N28)</f>
        <v>111683.71721066665</v>
      </c>
      <c r="O29" s="274"/>
      <c r="P29" s="173">
        <f>SUM(P26:P28)</f>
        <v>109600</v>
      </c>
      <c r="Q29" s="173">
        <f>SUM(Q26:Q28)</f>
        <v>112487</v>
      </c>
      <c r="R29" s="173">
        <f>SUM(R26:R28)</f>
        <v>119534</v>
      </c>
      <c r="S29" s="173">
        <f>SUM(S26:S28)</f>
        <v>122454</v>
      </c>
      <c r="T29" s="173">
        <f>SUM(T26:T28)</f>
        <v>132119</v>
      </c>
      <c r="U29" s="274"/>
      <c r="V29" s="173">
        <f>SUM(V26:V28)</f>
        <v>129143</v>
      </c>
      <c r="W29" s="173">
        <f>SUM(W26:W28)</f>
        <v>131515</v>
      </c>
      <c r="X29" s="173">
        <f>SUM(X26:X28)</f>
        <v>107536</v>
      </c>
      <c r="Y29" s="173">
        <f>SUM(Y26:Y28)</f>
        <v>141677</v>
      </c>
      <c r="Z29" s="173">
        <f>SUM(Z26:Z28)</f>
        <v>161428</v>
      </c>
      <c r="AA29" s="103"/>
      <c r="AB29" s="173">
        <f>SUM(AB26:AB28)</f>
        <v>154148</v>
      </c>
      <c r="AC29" s="173">
        <f>SUM(AC26:AC28)</f>
        <v>180161</v>
      </c>
      <c r="AD29" s="173">
        <f>SUM(AD23:AD28)</f>
        <v>141860</v>
      </c>
      <c r="AE29" s="173">
        <f>SUM(AE23:AE28)</f>
        <v>208780</v>
      </c>
      <c r="AF29" s="103"/>
      <c r="AG29" s="173">
        <f>SUM(AG23:AG28)</f>
        <v>198418.05189999999</v>
      </c>
      <c r="AH29" s="173">
        <f>SUM(AH23:AH28)</f>
        <v>204063</v>
      </c>
      <c r="AI29" s="173">
        <f>SUM(AI23:AI28)</f>
        <v>205742</v>
      </c>
      <c r="AJ29" s="173">
        <f>SUM(AJ23:AJ28)</f>
        <v>235932</v>
      </c>
      <c r="AK29" s="103"/>
      <c r="AL29" s="173">
        <f>SUM(AL23:AL28)</f>
        <v>244572</v>
      </c>
      <c r="AM29" s="173">
        <f>SUM(AM23:AM28)</f>
        <v>246961</v>
      </c>
      <c r="AN29" s="173">
        <f>SUM(AN23:AN28)</f>
        <v>298665</v>
      </c>
      <c r="AO29" s="173">
        <f>SUM(AO23:AO28)</f>
        <v>356499</v>
      </c>
      <c r="AP29" s="103"/>
      <c r="AQ29" s="173">
        <f>SUM(AQ23:AQ28)</f>
        <v>414802</v>
      </c>
      <c r="AR29" s="173">
        <f>SUM(AR23:AR28)</f>
        <v>288924</v>
      </c>
      <c r="AS29" s="173">
        <f>SUM(AS23:AS28)</f>
        <v>281903.52520999999</v>
      </c>
      <c r="AT29" s="173">
        <f>SUM(AT23:AT28)</f>
        <v>355475</v>
      </c>
      <c r="AV29" s="173">
        <f>SUM(AV23:AV28)</f>
        <v>400113</v>
      </c>
      <c r="AW29" s="173">
        <f>SUM(AW23:AW28)</f>
        <v>471637</v>
      </c>
      <c r="AX29" s="275">
        <v>463442</v>
      </c>
      <c r="AY29" s="275">
        <v>477227</v>
      </c>
      <c r="BA29" s="173">
        <v>546027</v>
      </c>
      <c r="BB29" s="173">
        <v>620515</v>
      </c>
      <c r="BC29" s="275">
        <v>537335</v>
      </c>
      <c r="BD29" s="275">
        <v>558798</v>
      </c>
      <c r="BF29" s="173">
        <f>SUM(BF23:BF28)</f>
        <v>659023</v>
      </c>
      <c r="BG29" s="173">
        <f>SUM(BG23:BG28)</f>
        <v>695534</v>
      </c>
      <c r="BH29" s="173">
        <f>SUM(BH23:BH28)</f>
        <v>580751</v>
      </c>
      <c r="BI29" s="173">
        <f>SUM(BI23:BI28)</f>
        <v>640405</v>
      </c>
      <c r="BK29" s="173">
        <f>SUM(BK23:BK28)</f>
        <v>844771</v>
      </c>
    </row>
    <row r="30" spans="2:65" ht="11.4" customHeight="1" x14ac:dyDescent="0.3">
      <c r="B30" s="280" t="s">
        <v>114</v>
      </c>
      <c r="C30" s="273"/>
      <c r="D30" s="128">
        <v>85215</v>
      </c>
      <c r="E30" s="130"/>
      <c r="F30" s="128">
        <v>551928</v>
      </c>
      <c r="G30" s="128">
        <f>G29+G21</f>
        <v>555558</v>
      </c>
      <c r="H30" s="128">
        <f>H29+H21</f>
        <v>547990.26463633613</v>
      </c>
      <c r="I30" s="128">
        <v>569820</v>
      </c>
      <c r="J30" s="130"/>
      <c r="K30" s="128">
        <v>566025</v>
      </c>
      <c r="L30" s="128">
        <v>665110</v>
      </c>
      <c r="M30" s="128">
        <f>M29+M21</f>
        <v>671883</v>
      </c>
      <c r="N30" s="128">
        <f>N29+N21</f>
        <v>749878.71721066663</v>
      </c>
      <c r="O30" s="274"/>
      <c r="P30" s="128">
        <f>P29+P21</f>
        <v>771364</v>
      </c>
      <c r="Q30" s="128">
        <f>Q29+Q21</f>
        <v>801372</v>
      </c>
      <c r="R30" s="128">
        <f>R29+R21</f>
        <v>807899</v>
      </c>
      <c r="S30" s="128">
        <f>S29+S21</f>
        <v>852196</v>
      </c>
      <c r="T30" s="128">
        <f>T29+T21</f>
        <v>861861</v>
      </c>
      <c r="U30" s="274"/>
      <c r="V30" s="128">
        <f>V29+V21</f>
        <v>851375</v>
      </c>
      <c r="W30" s="128">
        <f>W29+W21</f>
        <v>866724</v>
      </c>
      <c r="X30" s="128">
        <f>X29+X21</f>
        <v>841161</v>
      </c>
      <c r="Y30" s="128">
        <f>Y29+Y21</f>
        <v>893906</v>
      </c>
      <c r="Z30" s="128">
        <f>Z29+Z21</f>
        <v>913657</v>
      </c>
      <c r="AA30" s="103"/>
      <c r="AB30" s="128">
        <f>AB29+AB21</f>
        <v>900259</v>
      </c>
      <c r="AC30" s="128">
        <f>AC29+AC21</f>
        <v>940068</v>
      </c>
      <c r="AD30" s="128">
        <f>AD29+AD21</f>
        <v>891799</v>
      </c>
      <c r="AE30" s="128">
        <f>AE29+AE21</f>
        <v>1063446</v>
      </c>
      <c r="AF30" s="103"/>
      <c r="AG30" s="128">
        <f>AG29+AG21</f>
        <v>1086058.8123093098</v>
      </c>
      <c r="AH30" s="128">
        <f>AH29+AH21</f>
        <v>1086055</v>
      </c>
      <c r="AI30" s="128">
        <f>AI29+AI21</f>
        <v>1074100</v>
      </c>
      <c r="AJ30" s="128">
        <f>AJ29+AJ21</f>
        <v>1145069</v>
      </c>
      <c r="AK30" s="103"/>
      <c r="AL30" s="128">
        <f>AL29+AL21</f>
        <v>1158322</v>
      </c>
      <c r="AM30" s="128">
        <f>AM29+AM21</f>
        <v>1153102</v>
      </c>
      <c r="AN30" s="128">
        <f>AN29+AN21</f>
        <v>1189973</v>
      </c>
      <c r="AO30" s="128">
        <f>AO29+AO21</f>
        <v>1243832</v>
      </c>
      <c r="AP30" s="103"/>
      <c r="AQ30" s="128">
        <f>AQ29+AQ21</f>
        <v>1293309</v>
      </c>
      <c r="AR30" s="128">
        <f>AR29+AR21</f>
        <v>1181345.7331943405</v>
      </c>
      <c r="AS30" s="128">
        <f>AS29+AS21</f>
        <v>1191361.7193354899</v>
      </c>
      <c r="AT30" s="128">
        <f>AT29+AT21</f>
        <v>1262947</v>
      </c>
      <c r="AV30" s="128">
        <f>AV29+AV21</f>
        <v>1310615</v>
      </c>
      <c r="AW30" s="128">
        <f>AW29+AW21</f>
        <v>1399413</v>
      </c>
      <c r="AX30" s="128">
        <f>AX29+AX21</f>
        <v>1491614</v>
      </c>
      <c r="AY30" s="128">
        <v>2010836</v>
      </c>
      <c r="BA30" s="128">
        <v>2092213</v>
      </c>
      <c r="BB30" s="128">
        <v>2148732</v>
      </c>
      <c r="BC30" s="128">
        <v>2067650</v>
      </c>
      <c r="BD30" s="128">
        <v>2085124</v>
      </c>
      <c r="BF30" s="128">
        <f>BF29+BF21</f>
        <v>2186291</v>
      </c>
      <c r="BG30" s="128">
        <f>BG29+BG21</f>
        <v>2217002</v>
      </c>
      <c r="BH30" s="128">
        <f>BH29+BH21</f>
        <v>2195851</v>
      </c>
      <c r="BI30" s="128">
        <f>BI29+BI21</f>
        <v>2257351</v>
      </c>
      <c r="BK30" s="128">
        <f>BK29+BK21</f>
        <v>2470710</v>
      </c>
    </row>
    <row r="31" spans="2:65" ht="11.4" customHeight="1" x14ac:dyDescent="0.25">
      <c r="B31" s="281"/>
      <c r="C31" s="259"/>
      <c r="D31" s="277"/>
      <c r="E31" s="26"/>
      <c r="F31" s="277"/>
      <c r="G31" s="277"/>
      <c r="H31" s="277"/>
      <c r="I31" s="277"/>
      <c r="J31" s="26"/>
      <c r="K31" s="277"/>
      <c r="L31" s="277"/>
      <c r="M31" s="277"/>
      <c r="N31" s="277"/>
      <c r="O31" s="256"/>
      <c r="P31" s="277"/>
      <c r="Q31" s="277"/>
      <c r="R31" s="277"/>
      <c r="S31" s="277"/>
      <c r="T31" s="277"/>
      <c r="U31" s="256"/>
      <c r="V31" s="277"/>
      <c r="W31" s="277"/>
      <c r="X31" s="277"/>
      <c r="Y31" s="277"/>
      <c r="Z31" s="277"/>
      <c r="AB31" s="277"/>
      <c r="AC31" s="277"/>
      <c r="AD31" s="277"/>
      <c r="AE31" s="277"/>
      <c r="AG31" s="277"/>
      <c r="AH31" s="277"/>
      <c r="AI31" s="277"/>
      <c r="AJ31" s="277"/>
      <c r="AL31" s="277"/>
      <c r="AM31" s="277"/>
      <c r="AN31" s="277"/>
      <c r="AO31" s="277"/>
      <c r="AQ31" s="277"/>
      <c r="AR31" s="277"/>
      <c r="AS31" s="277"/>
      <c r="AT31" s="277"/>
      <c r="AV31" s="277"/>
      <c r="AW31" s="277"/>
      <c r="AX31" s="278"/>
      <c r="BA31" s="277"/>
      <c r="BC31" s="278"/>
    </row>
    <row r="32" spans="2:65" ht="11.4" customHeight="1" x14ac:dyDescent="0.25">
      <c r="B32" s="261" t="s">
        <v>115</v>
      </c>
      <c r="C32" s="262"/>
      <c r="D32" s="277"/>
      <c r="E32" s="26"/>
      <c r="F32" s="277"/>
      <c r="G32" s="277"/>
      <c r="H32" s="277"/>
      <c r="I32" s="277"/>
      <c r="J32" s="26"/>
      <c r="K32" s="277"/>
      <c r="L32" s="277"/>
      <c r="M32" s="277"/>
      <c r="N32" s="277"/>
      <c r="O32" s="282"/>
      <c r="P32" s="277"/>
      <c r="Q32" s="277"/>
      <c r="R32" s="277"/>
      <c r="S32" s="277"/>
      <c r="T32" s="277"/>
      <c r="U32" s="282"/>
      <c r="V32" s="277"/>
      <c r="W32" s="277"/>
      <c r="X32" s="277"/>
      <c r="Y32" s="277"/>
      <c r="Z32" s="277"/>
      <c r="AB32" s="277"/>
      <c r="AC32" s="277"/>
      <c r="AD32" s="277"/>
      <c r="AE32" s="277"/>
      <c r="AG32" s="277"/>
      <c r="AH32" s="277"/>
      <c r="AI32" s="277"/>
      <c r="AJ32" s="277"/>
      <c r="AL32" s="277"/>
      <c r="AM32" s="277"/>
      <c r="AN32" s="277"/>
      <c r="AO32" s="277"/>
      <c r="AQ32" s="277"/>
      <c r="AR32" s="277"/>
      <c r="AS32" s="277"/>
      <c r="AT32" s="277"/>
      <c r="AV32" s="277"/>
      <c r="AW32" s="277"/>
      <c r="AX32" s="278"/>
      <c r="BA32" s="277"/>
      <c r="BC32" s="278"/>
    </row>
    <row r="33" spans="2:64" ht="11.4" customHeight="1" x14ac:dyDescent="0.25">
      <c r="B33" s="283" t="s">
        <v>116</v>
      </c>
      <c r="C33" s="262"/>
      <c r="D33" s="277"/>
      <c r="E33" s="26"/>
      <c r="F33" s="277"/>
      <c r="G33" s="277"/>
      <c r="H33" s="277"/>
      <c r="I33" s="277"/>
      <c r="J33" s="26"/>
      <c r="K33" s="277"/>
      <c r="L33" s="277"/>
      <c r="M33" s="277"/>
      <c r="N33" s="277"/>
      <c r="O33" s="284"/>
      <c r="P33" s="277"/>
      <c r="Q33" s="277"/>
      <c r="R33" s="277"/>
      <c r="S33" s="277"/>
      <c r="T33" s="277"/>
      <c r="U33" s="284"/>
      <c r="V33" s="277"/>
      <c r="W33" s="277"/>
      <c r="X33" s="277"/>
      <c r="Y33" s="277"/>
      <c r="Z33" s="277"/>
      <c r="AB33" s="277"/>
      <c r="AC33" s="277"/>
      <c r="AD33" s="277"/>
      <c r="AE33" s="277"/>
      <c r="AG33" s="277"/>
      <c r="AH33" s="277"/>
      <c r="AI33" s="277"/>
      <c r="AJ33" s="277"/>
      <c r="AL33" s="277"/>
      <c r="AM33" s="277"/>
      <c r="AN33" s="277"/>
      <c r="AO33" s="277"/>
      <c r="AQ33" s="277"/>
      <c r="AR33" s="277"/>
      <c r="AS33" s="277"/>
      <c r="AT33" s="277"/>
      <c r="AV33" s="277"/>
      <c r="AW33" s="277"/>
      <c r="AX33" s="278"/>
      <c r="BA33" s="277"/>
      <c r="BC33" s="278"/>
    </row>
    <row r="34" spans="2:64" ht="11.4" customHeight="1" x14ac:dyDescent="0.25">
      <c r="B34" s="285" t="s">
        <v>117</v>
      </c>
      <c r="C34" s="259"/>
      <c r="D34" s="48">
        <v>378</v>
      </c>
      <c r="E34" s="26"/>
      <c r="F34" s="48">
        <v>378</v>
      </c>
      <c r="G34" s="48">
        <v>1231</v>
      </c>
      <c r="H34" s="48">
        <v>1230.7759999999835</v>
      </c>
      <c r="I34" s="48">
        <v>1231</v>
      </c>
      <c r="J34" s="26"/>
      <c r="K34" s="48">
        <v>1246</v>
      </c>
      <c r="L34" s="48">
        <v>1413</v>
      </c>
      <c r="M34" s="48">
        <v>1413</v>
      </c>
      <c r="N34" s="48">
        <v>1412.9999999999882</v>
      </c>
      <c r="O34" s="267"/>
      <c r="P34" s="48">
        <v>1412.9999999999882</v>
      </c>
      <c r="Q34" s="48">
        <v>1413</v>
      </c>
      <c r="R34" s="48">
        <v>1413</v>
      </c>
      <c r="S34" s="48">
        <v>1434</v>
      </c>
      <c r="T34" s="48">
        <v>1434</v>
      </c>
      <c r="U34" s="267"/>
      <c r="V34" s="48">
        <v>1434</v>
      </c>
      <c r="W34" s="48">
        <v>1441</v>
      </c>
      <c r="X34" s="48">
        <v>1442</v>
      </c>
      <c r="Y34" s="48">
        <v>1443</v>
      </c>
      <c r="Z34" s="48">
        <v>1443</v>
      </c>
      <c r="AB34" s="48">
        <v>1443</v>
      </c>
      <c r="AC34" s="48">
        <v>1445</v>
      </c>
      <c r="AD34" s="48">
        <v>1447</v>
      </c>
      <c r="AE34" s="48">
        <v>1449</v>
      </c>
      <c r="AG34" s="48">
        <v>1450.4500000000116</v>
      </c>
      <c r="AH34" s="48">
        <v>1450</v>
      </c>
      <c r="AI34" s="48">
        <v>1451</v>
      </c>
      <c r="AJ34" s="48">
        <v>1451</v>
      </c>
      <c r="AL34" s="48">
        <v>1453</v>
      </c>
      <c r="AM34" s="48">
        <v>1454</v>
      </c>
      <c r="AN34" s="48">
        <v>1456</v>
      </c>
      <c r="AO34" s="48">
        <v>1457</v>
      </c>
      <c r="AQ34" s="48">
        <v>1459</v>
      </c>
      <c r="AR34" s="48">
        <v>1461</v>
      </c>
      <c r="AS34" s="48">
        <v>1462</v>
      </c>
      <c r="AT34" s="48">
        <v>1462</v>
      </c>
      <c r="AV34" s="48">
        <v>1463</v>
      </c>
      <c r="AW34" s="48">
        <v>1463</v>
      </c>
      <c r="AX34" s="263">
        <v>1464</v>
      </c>
      <c r="AY34" s="263">
        <v>1464</v>
      </c>
      <c r="BA34" s="48">
        <v>1465</v>
      </c>
      <c r="BB34" s="48">
        <v>1465</v>
      </c>
      <c r="BC34" s="263">
        <v>1465</v>
      </c>
      <c r="BD34" s="263">
        <v>1465</v>
      </c>
      <c r="BF34" s="48">
        <v>1465</v>
      </c>
      <c r="BG34" s="48">
        <v>1469</v>
      </c>
      <c r="BH34" s="48">
        <v>1480</v>
      </c>
      <c r="BI34" s="48">
        <v>1481</v>
      </c>
      <c r="BK34" s="48">
        <v>1489</v>
      </c>
    </row>
    <row r="35" spans="2:64" ht="11.4" customHeight="1" x14ac:dyDescent="0.25">
      <c r="B35" s="285" t="s">
        <v>118</v>
      </c>
      <c r="C35" s="259"/>
      <c r="D35" s="48" t="s">
        <v>98</v>
      </c>
      <c r="E35" s="26"/>
      <c r="F35" s="48">
        <v>207517</v>
      </c>
      <c r="G35" s="48">
        <v>206664</v>
      </c>
      <c r="H35" s="48">
        <v>206664.84021999998</v>
      </c>
      <c r="I35" s="48">
        <v>206664</v>
      </c>
      <c r="J35" s="26"/>
      <c r="K35" s="48">
        <v>208557</v>
      </c>
      <c r="L35" s="48">
        <v>310453</v>
      </c>
      <c r="M35" s="48">
        <v>310453</v>
      </c>
      <c r="N35" s="48">
        <v>310453</v>
      </c>
      <c r="O35" s="256"/>
      <c r="P35" s="48">
        <v>310453</v>
      </c>
      <c r="Q35" s="48">
        <v>310453</v>
      </c>
      <c r="R35" s="48">
        <v>310453</v>
      </c>
      <c r="S35" s="48">
        <v>315830</v>
      </c>
      <c r="T35" s="48">
        <v>315830</v>
      </c>
      <c r="U35" s="256"/>
      <c r="V35" s="48">
        <v>316238.2</v>
      </c>
      <c r="W35" s="48">
        <v>317801</v>
      </c>
      <c r="X35" s="48">
        <v>318359</v>
      </c>
      <c r="Y35" s="48">
        <v>318759</v>
      </c>
      <c r="Z35" s="48">
        <v>318759</v>
      </c>
      <c r="AB35" s="48">
        <v>318759</v>
      </c>
      <c r="AC35" s="48">
        <v>319705</v>
      </c>
      <c r="AD35" s="48">
        <v>320620</v>
      </c>
      <c r="AE35" s="48">
        <v>320895</v>
      </c>
      <c r="AG35" s="48">
        <v>321224</v>
      </c>
      <c r="AH35" s="48">
        <v>321649</v>
      </c>
      <c r="AI35" s="48">
        <v>321969</v>
      </c>
      <c r="AJ35" s="48">
        <v>321969</v>
      </c>
      <c r="AL35" s="48">
        <v>322746</v>
      </c>
      <c r="AM35" s="48">
        <v>323458</v>
      </c>
      <c r="AN35" s="48">
        <v>324172</v>
      </c>
      <c r="AO35" s="48">
        <v>324485</v>
      </c>
      <c r="AQ35" s="48">
        <v>326040</v>
      </c>
      <c r="AR35" s="48">
        <v>326606.09548000002</v>
      </c>
      <c r="AS35" s="48">
        <v>326882.09351999999</v>
      </c>
      <c r="AT35" s="48">
        <v>327085</v>
      </c>
      <c r="AV35" s="48">
        <v>327330</v>
      </c>
      <c r="AW35" s="48">
        <v>327547</v>
      </c>
      <c r="AX35" s="263">
        <v>327763</v>
      </c>
      <c r="AY35" s="263">
        <v>327972</v>
      </c>
      <c r="BA35" s="48">
        <v>328103</v>
      </c>
      <c r="BB35" s="48">
        <v>328217</v>
      </c>
      <c r="BC35" s="263">
        <v>328290</v>
      </c>
      <c r="BD35" s="263">
        <v>328416</v>
      </c>
      <c r="BF35" s="48">
        <v>328610</v>
      </c>
      <c r="BG35" s="48">
        <v>331240</v>
      </c>
      <c r="BH35" s="48">
        <v>337561</v>
      </c>
      <c r="BI35" s="48">
        <v>337621</v>
      </c>
      <c r="BK35" s="48">
        <v>340674</v>
      </c>
    </row>
    <row r="36" spans="2:64" ht="11.4" customHeight="1" x14ac:dyDescent="0.25">
      <c r="B36" s="285" t="s">
        <v>119</v>
      </c>
      <c r="C36" s="259"/>
      <c r="D36" s="270" t="s">
        <v>98</v>
      </c>
      <c r="E36" s="26"/>
      <c r="F36" s="270" t="s">
        <v>98</v>
      </c>
      <c r="G36" s="270" t="s">
        <v>98</v>
      </c>
      <c r="H36" s="270" t="s">
        <v>98</v>
      </c>
      <c r="I36" s="270" t="s">
        <v>98</v>
      </c>
      <c r="J36" s="26"/>
      <c r="K36" s="270" t="s">
        <v>98</v>
      </c>
      <c r="L36" s="48">
        <v>297</v>
      </c>
      <c r="M36" s="48">
        <v>-2219</v>
      </c>
      <c r="N36" s="48">
        <v>-1844</v>
      </c>
      <c r="O36" s="256"/>
      <c r="P36" s="48">
        <v>-2525</v>
      </c>
      <c r="Q36" s="48">
        <v>-2278</v>
      </c>
      <c r="R36" s="48">
        <v>-1914</v>
      </c>
      <c r="S36" s="48">
        <v>-839</v>
      </c>
      <c r="T36" s="48">
        <v>-839</v>
      </c>
      <c r="U36" s="256"/>
      <c r="V36" s="48">
        <v>90.4</v>
      </c>
      <c r="W36" s="48">
        <v>280</v>
      </c>
      <c r="X36" s="48">
        <v>-2466</v>
      </c>
      <c r="Y36" s="48">
        <v>-546</v>
      </c>
      <c r="Z36" s="48">
        <v>-546</v>
      </c>
      <c r="AB36" s="48">
        <v>-377</v>
      </c>
      <c r="AC36" s="48">
        <v>-215</v>
      </c>
      <c r="AD36" s="48">
        <v>-71</v>
      </c>
      <c r="AE36" s="48">
        <v>55</v>
      </c>
      <c r="AG36" s="48">
        <v>152</v>
      </c>
      <c r="AH36" s="48">
        <v>202</v>
      </c>
      <c r="AI36" s="48">
        <v>219</v>
      </c>
      <c r="AJ36" s="48">
        <v>147</v>
      </c>
      <c r="AL36" s="48">
        <v>144</v>
      </c>
      <c r="AM36" s="48">
        <v>61</v>
      </c>
      <c r="AN36" s="48">
        <v>62</v>
      </c>
      <c r="AO36" s="48">
        <v>123</v>
      </c>
      <c r="AQ36" s="48">
        <v>123</v>
      </c>
      <c r="AR36" s="48">
        <v>123</v>
      </c>
      <c r="AS36" s="48">
        <v>123</v>
      </c>
      <c r="AT36" s="48">
        <v>-1598</v>
      </c>
      <c r="AV36" s="48">
        <v>-2523</v>
      </c>
      <c r="AW36" s="48">
        <v>-6413</v>
      </c>
      <c r="AX36" s="263">
        <v>-6228</v>
      </c>
      <c r="AY36" s="263">
        <v>-6952</v>
      </c>
      <c r="BA36" s="48">
        <v>-7137</v>
      </c>
      <c r="BB36" s="48">
        <v>-7692</v>
      </c>
      <c r="BC36" s="263">
        <v>-8674</v>
      </c>
      <c r="BD36" s="263">
        <v>-9077</v>
      </c>
      <c r="BF36" s="48">
        <v>-8706</v>
      </c>
      <c r="BG36" s="48">
        <v>-9446</v>
      </c>
      <c r="BH36" s="48">
        <v>-9632</v>
      </c>
      <c r="BI36" s="48">
        <v>-9096</v>
      </c>
      <c r="BK36" s="48">
        <v>-9096</v>
      </c>
    </row>
    <row r="37" spans="2:64" ht="11.4" customHeight="1" x14ac:dyDescent="0.25">
      <c r="B37" s="285" t="s">
        <v>120</v>
      </c>
      <c r="C37" s="259"/>
      <c r="D37" s="48" t="s">
        <v>98</v>
      </c>
      <c r="E37" s="26"/>
      <c r="F37" s="48" t="s">
        <v>98</v>
      </c>
      <c r="G37" s="270" t="s">
        <v>98</v>
      </c>
      <c r="H37" s="48">
        <v>-31853.291344841648</v>
      </c>
      <c r="I37" s="48">
        <v>-29899</v>
      </c>
      <c r="J37" s="26"/>
      <c r="K37" s="48">
        <v>-29551</v>
      </c>
      <c r="L37" s="48">
        <v>-29203</v>
      </c>
      <c r="M37" s="48">
        <v>-28854</v>
      </c>
      <c r="N37" s="48">
        <v>-28506</v>
      </c>
      <c r="O37" s="284"/>
      <c r="P37" s="48">
        <v>-27960</v>
      </c>
      <c r="Q37" s="48">
        <v>-38716</v>
      </c>
      <c r="R37" s="48">
        <v>-33791</v>
      </c>
      <c r="S37" s="48">
        <v>-38310</v>
      </c>
      <c r="T37" s="48">
        <v>-38310</v>
      </c>
      <c r="U37" s="284"/>
      <c r="V37" s="48">
        <v>-37997</v>
      </c>
      <c r="W37" s="48">
        <v>-37603</v>
      </c>
      <c r="X37" s="48">
        <v>-37282</v>
      </c>
      <c r="Y37" s="48">
        <v>-36984</v>
      </c>
      <c r="Z37" s="48">
        <v>-36984</v>
      </c>
      <c r="AB37" s="48">
        <v>-36657</v>
      </c>
      <c r="AC37" s="48">
        <v>-13425</v>
      </c>
      <c r="AD37" s="48">
        <v>-4069</v>
      </c>
      <c r="AE37" s="48">
        <v>-3774</v>
      </c>
      <c r="AG37" s="48">
        <v>-3193</v>
      </c>
      <c r="AH37" s="48">
        <v>-2602</v>
      </c>
      <c r="AI37" s="48">
        <v>-2012</v>
      </c>
      <c r="AJ37" s="48">
        <v>-1144</v>
      </c>
      <c r="AL37" s="48">
        <v>-613</v>
      </c>
      <c r="AM37" s="48">
        <v>4457</v>
      </c>
      <c r="AN37" s="48">
        <v>5023</v>
      </c>
      <c r="AO37" s="48">
        <v>5467</v>
      </c>
      <c r="AQ37" s="48">
        <v>6180</v>
      </c>
      <c r="AR37" s="48">
        <f>10951-123</f>
        <v>10828</v>
      </c>
      <c r="AS37" s="48">
        <v>14140</v>
      </c>
      <c r="AT37" s="48">
        <v>14770</v>
      </c>
      <c r="AV37" s="48">
        <v>15399</v>
      </c>
      <c r="AW37" s="48">
        <v>16029</v>
      </c>
      <c r="AX37" s="263">
        <v>16658</v>
      </c>
      <c r="AY37" s="263">
        <v>25111</v>
      </c>
      <c r="BA37" s="48">
        <v>42758</v>
      </c>
      <c r="BB37" s="48">
        <v>31050</v>
      </c>
      <c r="BC37" s="263">
        <v>23036</v>
      </c>
      <c r="BD37" s="263">
        <v>3677</v>
      </c>
      <c r="BF37" s="48">
        <v>-2650</v>
      </c>
      <c r="BG37" s="45">
        <v>-1286</v>
      </c>
      <c r="BH37" s="45">
        <v>-7223</v>
      </c>
      <c r="BI37" s="48">
        <v>-13669</v>
      </c>
      <c r="BK37" s="48">
        <v>-17712</v>
      </c>
    </row>
    <row r="38" spans="2:64" ht="11.4" customHeight="1" x14ac:dyDescent="0.25">
      <c r="B38" s="285" t="s">
        <v>121</v>
      </c>
      <c r="C38" s="259"/>
      <c r="D38" s="48">
        <v>69716</v>
      </c>
      <c r="E38" s="26"/>
      <c r="F38" s="48">
        <v>49399</v>
      </c>
      <c r="G38" s="48">
        <v>52990</v>
      </c>
      <c r="H38" s="48">
        <f>52261.8345627+580</f>
        <v>52841.834562700002</v>
      </c>
      <c r="I38" s="48">
        <v>56055</v>
      </c>
      <c r="J38" s="26"/>
      <c r="K38" s="48">
        <v>55264</v>
      </c>
      <c r="L38" s="48">
        <v>65182</v>
      </c>
      <c r="M38" s="48">
        <v>61465</v>
      </c>
      <c r="N38" s="48">
        <v>60387</v>
      </c>
      <c r="O38" s="267"/>
      <c r="P38" s="48">
        <v>68291</v>
      </c>
      <c r="Q38" s="48">
        <v>81728</v>
      </c>
      <c r="R38" s="48">
        <v>90788</v>
      </c>
      <c r="S38" s="48">
        <v>114143</v>
      </c>
      <c r="T38" s="48">
        <v>114143</v>
      </c>
      <c r="U38" s="267"/>
      <c r="V38" s="48">
        <v>115697</v>
      </c>
      <c r="W38" s="48">
        <v>96818</v>
      </c>
      <c r="X38" s="48">
        <v>109525</v>
      </c>
      <c r="Y38" s="48">
        <v>117777</v>
      </c>
      <c r="Z38" s="48">
        <v>117777</v>
      </c>
      <c r="AB38" s="48">
        <v>127852</v>
      </c>
      <c r="AC38" s="48">
        <v>96103</v>
      </c>
      <c r="AD38" s="48">
        <v>111947</v>
      </c>
      <c r="AE38" s="48">
        <v>138455</v>
      </c>
      <c r="AG38" s="48">
        <v>152543</v>
      </c>
      <c r="AH38" s="48">
        <v>131551</v>
      </c>
      <c r="AI38" s="48">
        <v>151962</v>
      </c>
      <c r="AJ38" s="48">
        <v>178458</v>
      </c>
      <c r="AL38" s="48">
        <v>185332</v>
      </c>
      <c r="AM38" s="48">
        <v>190259</v>
      </c>
      <c r="AN38" s="48">
        <v>215361</v>
      </c>
      <c r="AO38" s="48">
        <v>255126</v>
      </c>
      <c r="AQ38" s="48">
        <v>281599</v>
      </c>
      <c r="AR38" s="48">
        <v>274170</v>
      </c>
      <c r="AS38" s="48">
        <v>325322</v>
      </c>
      <c r="AT38" s="48">
        <v>387025</v>
      </c>
      <c r="AV38" s="48">
        <v>430430</v>
      </c>
      <c r="AW38" s="48">
        <v>441135</v>
      </c>
      <c r="AX38" s="263">
        <v>490063</v>
      </c>
      <c r="AY38" s="263">
        <v>522436</v>
      </c>
      <c r="BA38" s="48">
        <v>536829</v>
      </c>
      <c r="BB38" s="48">
        <v>495481</v>
      </c>
      <c r="BC38" s="263">
        <v>516233</v>
      </c>
      <c r="BD38" s="263">
        <v>556244</v>
      </c>
      <c r="BF38" s="48">
        <v>572915</v>
      </c>
      <c r="BG38" s="48">
        <v>529755</v>
      </c>
      <c r="BH38" s="48">
        <v>607948</v>
      </c>
      <c r="BI38" s="48">
        <v>652892</v>
      </c>
      <c r="BK38" s="48">
        <v>662902</v>
      </c>
    </row>
    <row r="39" spans="2:64" s="103" customFormat="1" ht="11.4" customHeight="1" x14ac:dyDescent="0.3">
      <c r="B39" s="286" t="s">
        <v>122</v>
      </c>
      <c r="C39" s="273"/>
      <c r="D39" s="173">
        <v>70094</v>
      </c>
      <c r="E39" s="130"/>
      <c r="F39" s="173">
        <v>257294</v>
      </c>
      <c r="G39" s="173">
        <f>SUM(G34:G38)</f>
        <v>260885</v>
      </c>
      <c r="H39" s="173">
        <f>SUM(H34:H38)</f>
        <v>228884.15943785832</v>
      </c>
      <c r="I39" s="173">
        <v>234051</v>
      </c>
      <c r="J39" s="130"/>
      <c r="K39" s="173">
        <v>235516</v>
      </c>
      <c r="L39" s="173">
        <v>348142</v>
      </c>
      <c r="M39" s="173">
        <f>SUM(M34:M38)</f>
        <v>342258</v>
      </c>
      <c r="N39" s="173">
        <f>SUM(N34:N38)</f>
        <v>341903</v>
      </c>
      <c r="O39" s="274"/>
      <c r="P39" s="173">
        <f>SUM(P34:P38)</f>
        <v>349672</v>
      </c>
      <c r="Q39" s="173">
        <f>SUM(Q34:Q38)</f>
        <v>352600</v>
      </c>
      <c r="R39" s="173">
        <f>SUM(R34:R38)</f>
        <v>366949</v>
      </c>
      <c r="S39" s="173">
        <f>SUM(S34:S38)</f>
        <v>392258</v>
      </c>
      <c r="T39" s="173">
        <f>SUM(T34:T38)</f>
        <v>392258</v>
      </c>
      <c r="U39" s="274"/>
      <c r="V39" s="173">
        <f>SUM(V34:V38)</f>
        <v>395462.60000000003</v>
      </c>
      <c r="W39" s="173">
        <f>SUM(W34:W38)</f>
        <v>378737</v>
      </c>
      <c r="X39" s="173">
        <f>SUM(X34:X38)</f>
        <v>389578</v>
      </c>
      <c r="Y39" s="173">
        <f>SUM(Y34:Y38)</f>
        <v>400449</v>
      </c>
      <c r="Z39" s="173">
        <f>SUM(Z34:Z38)</f>
        <v>400449</v>
      </c>
      <c r="AB39" s="173">
        <f>SUM(AB34:AB38)</f>
        <v>411020</v>
      </c>
      <c r="AC39" s="173">
        <f>SUM(AC34:AC38)</f>
        <v>403613</v>
      </c>
      <c r="AD39" s="173">
        <f>SUM(AD34:AD38)</f>
        <v>429874</v>
      </c>
      <c r="AE39" s="173">
        <f>SUM(AE34:AE38)</f>
        <v>457080</v>
      </c>
      <c r="AG39" s="173">
        <f>SUM(AG34:AG38)</f>
        <v>472176.45</v>
      </c>
      <c r="AH39" s="173">
        <f>SUM(AH34:AH38)</f>
        <v>452250</v>
      </c>
      <c r="AI39" s="173">
        <f>SUM(AI34:AI38)</f>
        <v>473589</v>
      </c>
      <c r="AJ39" s="173">
        <f>SUM(AJ34:AJ38)</f>
        <v>500881</v>
      </c>
      <c r="AL39" s="173">
        <f>SUM(AL34:AL38)</f>
        <v>509062</v>
      </c>
      <c r="AM39" s="173">
        <f>SUM(AM34:AM38)</f>
        <v>519689</v>
      </c>
      <c r="AN39" s="173">
        <f>SUM(AN34:AN38)</f>
        <v>546074</v>
      </c>
      <c r="AO39" s="173">
        <f>SUM(AO34:AO38)</f>
        <v>586658</v>
      </c>
      <c r="AQ39" s="173">
        <f>SUM(AQ34:AQ38)</f>
        <v>615401</v>
      </c>
      <c r="AR39" s="173">
        <f>SUM(AR34:AR38)</f>
        <v>613188.09548000002</v>
      </c>
      <c r="AS39" s="173">
        <f>SUM(AS34:AS38)</f>
        <v>667929.09351999999</v>
      </c>
      <c r="AT39" s="173">
        <f>SUM(AT34:AT38)</f>
        <v>728744</v>
      </c>
      <c r="AV39" s="173">
        <f>SUM(AV34:AV38)</f>
        <v>772099</v>
      </c>
      <c r="AW39" s="173">
        <f>SUM(AW34:AW38)</f>
        <v>779761</v>
      </c>
      <c r="AX39" s="173">
        <f>SUM(AX34:AX38)</f>
        <v>829720</v>
      </c>
      <c r="AY39" s="173">
        <v>870031</v>
      </c>
      <c r="BA39" s="173">
        <v>902018</v>
      </c>
      <c r="BB39" s="173">
        <v>848521</v>
      </c>
      <c r="BC39" s="173">
        <v>860350</v>
      </c>
      <c r="BD39" s="173">
        <v>880725</v>
      </c>
      <c r="BF39" s="173">
        <f>SUM(BF34:BF38)</f>
        <v>891634</v>
      </c>
      <c r="BG39" s="173">
        <f>SUM(BG34:BG38)</f>
        <v>851732</v>
      </c>
      <c r="BH39" s="173">
        <f>SUM(BH34:BH38)</f>
        <v>930134</v>
      </c>
      <c r="BI39" s="173">
        <f>SUM(BI34:BI38)</f>
        <v>969229</v>
      </c>
      <c r="BJ39" s="22"/>
      <c r="BK39" s="173">
        <f>SUM(BK34:BK38)</f>
        <v>978257</v>
      </c>
      <c r="BL39" s="22"/>
    </row>
    <row r="40" spans="2:64" ht="11.4" customHeight="1" x14ac:dyDescent="0.25">
      <c r="B40" s="287" t="s">
        <v>54</v>
      </c>
      <c r="C40" s="288"/>
      <c r="D40" s="289">
        <v>3028</v>
      </c>
      <c r="E40" s="26"/>
      <c r="F40" s="289">
        <v>3034</v>
      </c>
      <c r="G40" s="289">
        <v>3092</v>
      </c>
      <c r="H40" s="289">
        <v>11437.288193299999</v>
      </c>
      <c r="I40" s="289">
        <v>11544</v>
      </c>
      <c r="J40" s="26"/>
      <c r="K40" s="289">
        <v>11839</v>
      </c>
      <c r="L40" s="289">
        <v>11358</v>
      </c>
      <c r="M40" s="289">
        <v>11810</v>
      </c>
      <c r="N40" s="289">
        <v>15676</v>
      </c>
      <c r="O40" s="256"/>
      <c r="P40" s="289">
        <v>15957</v>
      </c>
      <c r="Q40" s="289">
        <v>16031</v>
      </c>
      <c r="R40" s="289">
        <v>16702</v>
      </c>
      <c r="S40" s="289">
        <v>16467</v>
      </c>
      <c r="T40" s="289">
        <v>16467</v>
      </c>
      <c r="U40" s="256"/>
      <c r="V40" s="289">
        <v>17895</v>
      </c>
      <c r="W40" s="289">
        <v>16280</v>
      </c>
      <c r="X40" s="289">
        <v>17156</v>
      </c>
      <c r="Y40" s="289">
        <v>19479</v>
      </c>
      <c r="Z40" s="289">
        <v>19479</v>
      </c>
      <c r="AB40" s="289">
        <v>5957</v>
      </c>
      <c r="AC40" s="289">
        <v>6520</v>
      </c>
      <c r="AD40" s="289">
        <v>3327</v>
      </c>
      <c r="AE40" s="289">
        <v>10680</v>
      </c>
      <c r="AG40" s="289">
        <v>10959.59103378597</v>
      </c>
      <c r="AH40" s="289">
        <v>10817</v>
      </c>
      <c r="AI40" s="289">
        <v>11843</v>
      </c>
      <c r="AJ40" s="289">
        <v>12246</v>
      </c>
      <c r="AL40" s="289">
        <v>12621</v>
      </c>
      <c r="AM40" s="289">
        <v>11031</v>
      </c>
      <c r="AN40" s="289">
        <v>12484</v>
      </c>
      <c r="AO40" s="289">
        <v>11036</v>
      </c>
      <c r="AQ40" s="289">
        <v>11851</v>
      </c>
      <c r="AR40" s="289">
        <v>12519</v>
      </c>
      <c r="AS40" s="289">
        <v>13335</v>
      </c>
      <c r="AT40" s="289">
        <v>14568</v>
      </c>
      <c r="AU40" s="26"/>
      <c r="AV40" s="289">
        <v>16265</v>
      </c>
      <c r="AW40" s="289">
        <v>18019</v>
      </c>
      <c r="AX40" s="290">
        <v>33152</v>
      </c>
      <c r="AY40" s="290">
        <v>52838</v>
      </c>
      <c r="AZ40" s="26"/>
      <c r="BA40" s="289">
        <v>54754</v>
      </c>
      <c r="BB40" s="289">
        <v>56450</v>
      </c>
      <c r="BC40" s="290">
        <v>32757</v>
      </c>
      <c r="BD40" s="290">
        <v>35101</v>
      </c>
      <c r="BF40" s="289">
        <v>37457</v>
      </c>
      <c r="BG40" s="289">
        <v>39790</v>
      </c>
      <c r="BH40" s="289">
        <v>42233</v>
      </c>
      <c r="BI40" s="289">
        <v>43216</v>
      </c>
      <c r="BK40" s="289">
        <v>45623</v>
      </c>
    </row>
    <row r="41" spans="2:64" s="103" customFormat="1" ht="11.4" customHeight="1" x14ac:dyDescent="0.3">
      <c r="B41" s="291" t="s">
        <v>123</v>
      </c>
      <c r="C41" s="288"/>
      <c r="D41" s="128">
        <v>73122</v>
      </c>
      <c r="E41" s="130"/>
      <c r="F41" s="128">
        <v>260328</v>
      </c>
      <c r="G41" s="128">
        <f>SUM(G39:G40)</f>
        <v>263977</v>
      </c>
      <c r="H41" s="128">
        <f>SUM(H39:H40)</f>
        <v>240321.44763115831</v>
      </c>
      <c r="I41" s="128">
        <v>245595</v>
      </c>
      <c r="J41" s="130"/>
      <c r="K41" s="128">
        <v>247355</v>
      </c>
      <c r="L41" s="128">
        <v>359500</v>
      </c>
      <c r="M41" s="128">
        <f>SUM(M39:M40)</f>
        <v>354068</v>
      </c>
      <c r="N41" s="128">
        <f>SUM(N39:N40)</f>
        <v>357579</v>
      </c>
      <c r="O41" s="292"/>
      <c r="P41" s="128">
        <f>SUM(P39:P40)</f>
        <v>365629</v>
      </c>
      <c r="Q41" s="128">
        <f>SUM(Q39:Q40)</f>
        <v>368631</v>
      </c>
      <c r="R41" s="128">
        <f>SUM(R39:R40)</f>
        <v>383651</v>
      </c>
      <c r="S41" s="128">
        <f>SUM(S39:S40)</f>
        <v>408725</v>
      </c>
      <c r="T41" s="128">
        <f>SUM(T39:T40)</f>
        <v>408725</v>
      </c>
      <c r="U41" s="292"/>
      <c r="V41" s="128">
        <f>SUM(V39:V40)</f>
        <v>413357.60000000003</v>
      </c>
      <c r="W41" s="128">
        <f>SUM(W39:W40)</f>
        <v>395017</v>
      </c>
      <c r="X41" s="128">
        <f>SUM(X39:X40)</f>
        <v>406734</v>
      </c>
      <c r="Y41" s="128">
        <f>SUM(Y39:Y40)</f>
        <v>419928</v>
      </c>
      <c r="Z41" s="128">
        <f>SUM(Z39:Z40)</f>
        <v>419928</v>
      </c>
      <c r="AB41" s="128">
        <f>SUM(AB39:AB40)</f>
        <v>416977</v>
      </c>
      <c r="AC41" s="128">
        <f>SUM(AC39:AC40)</f>
        <v>410133</v>
      </c>
      <c r="AD41" s="128">
        <f>SUM(AD39:AD40)</f>
        <v>433201</v>
      </c>
      <c r="AE41" s="128">
        <f>SUM(AE39:AE40)</f>
        <v>467760</v>
      </c>
      <c r="AG41" s="128">
        <f>SUM(AG39:AG40)</f>
        <v>483136.04103378596</v>
      </c>
      <c r="AH41" s="128">
        <f>SUM(AH39:AH40)</f>
        <v>463067</v>
      </c>
      <c r="AI41" s="128">
        <f>SUM(AI39:AI40)</f>
        <v>485432</v>
      </c>
      <c r="AJ41" s="128">
        <f>SUM(AJ39:AJ40)</f>
        <v>513127</v>
      </c>
      <c r="AL41" s="128">
        <f>SUM(AL39:AL40)</f>
        <v>521683</v>
      </c>
      <c r="AM41" s="128">
        <f>SUM(AM39:AM40)</f>
        <v>530720</v>
      </c>
      <c r="AN41" s="128">
        <f>SUM(AN39:AN40)</f>
        <v>558558</v>
      </c>
      <c r="AO41" s="128">
        <f>SUM(AO39:AO40)</f>
        <v>597694</v>
      </c>
      <c r="AQ41" s="128">
        <f>SUM(AQ39:AQ40)</f>
        <v>627252</v>
      </c>
      <c r="AR41" s="128">
        <f>SUM(AR39:AR40)</f>
        <v>625707.09548000002</v>
      </c>
      <c r="AS41" s="128">
        <f>SUM(AS39:AS40)</f>
        <v>681264.09351999999</v>
      </c>
      <c r="AT41" s="128">
        <f>SUM(AT39:AT40)</f>
        <v>743312</v>
      </c>
      <c r="AV41" s="128">
        <f>SUM(AV39:AV40)</f>
        <v>788364</v>
      </c>
      <c r="AW41" s="128">
        <f>SUM(AW39:AW40)</f>
        <v>797780</v>
      </c>
      <c r="AX41" s="128">
        <f>SUM(AX39:AX40)</f>
        <v>862872</v>
      </c>
      <c r="AY41" s="128">
        <v>922869</v>
      </c>
      <c r="BA41" s="128">
        <v>956772</v>
      </c>
      <c r="BB41" s="128">
        <v>904971</v>
      </c>
      <c r="BC41" s="128">
        <v>893107</v>
      </c>
      <c r="BD41" s="128">
        <v>915826</v>
      </c>
      <c r="BF41" s="128">
        <f>SUM(BF39:BF40)</f>
        <v>929091</v>
      </c>
      <c r="BG41" s="128">
        <f>SUM(BG39:BG40)</f>
        <v>891522</v>
      </c>
      <c r="BH41" s="128">
        <f>SUM(BH39:BH40)</f>
        <v>972367</v>
      </c>
      <c r="BI41" s="128">
        <f>SUM(BI39:BI40)</f>
        <v>1012445</v>
      </c>
      <c r="BJ41" s="22"/>
      <c r="BK41" s="128">
        <f>SUM(BK39:BK40)</f>
        <v>1023880</v>
      </c>
      <c r="BL41" s="22"/>
    </row>
    <row r="42" spans="2:64" ht="11.4" customHeight="1" x14ac:dyDescent="0.25">
      <c r="B42" s="261" t="s">
        <v>124</v>
      </c>
      <c r="C42" s="262"/>
      <c r="D42" s="277"/>
      <c r="E42" s="26"/>
      <c r="F42" s="277"/>
      <c r="G42" s="277"/>
      <c r="H42" s="277"/>
      <c r="I42" s="277"/>
      <c r="J42" s="26"/>
      <c r="K42" s="277"/>
      <c r="L42" s="277"/>
      <c r="M42" s="277"/>
      <c r="N42" s="277"/>
      <c r="O42" s="256"/>
      <c r="P42" s="277"/>
      <c r="Q42" s="277"/>
      <c r="R42" s="277"/>
      <c r="S42" s="277"/>
      <c r="T42" s="277"/>
      <c r="U42" s="256"/>
      <c r="V42" s="277"/>
      <c r="W42" s="277"/>
      <c r="X42" s="277"/>
      <c r="Y42" s="277"/>
      <c r="Z42" s="277"/>
      <c r="AB42" s="277"/>
      <c r="AC42" s="277"/>
      <c r="AD42" s="277"/>
      <c r="AE42" s="277"/>
      <c r="AG42" s="277"/>
      <c r="AH42" s="277"/>
      <c r="AI42" s="277"/>
      <c r="AJ42" s="277"/>
      <c r="AL42" s="277"/>
      <c r="AM42" s="277"/>
      <c r="AN42" s="277"/>
      <c r="AO42" s="277"/>
      <c r="AQ42" s="277"/>
      <c r="AR42" s="277"/>
      <c r="AS42" s="277"/>
      <c r="AT42" s="277"/>
      <c r="AV42" s="277"/>
      <c r="AW42" s="277"/>
      <c r="AX42" s="278"/>
      <c r="AY42" s="278"/>
      <c r="BA42" s="277"/>
      <c r="BB42" s="277"/>
      <c r="BC42" s="278"/>
      <c r="BD42" s="278"/>
      <c r="BF42" s="277"/>
      <c r="BG42" s="277"/>
      <c r="BH42" s="277"/>
      <c r="BI42" s="277"/>
      <c r="BK42" s="277"/>
    </row>
    <row r="43" spans="2:64" ht="11.4" customHeight="1" x14ac:dyDescent="0.25">
      <c r="B43" s="168" t="s">
        <v>125</v>
      </c>
      <c r="C43" s="259"/>
      <c r="D43" s="48">
        <v>318</v>
      </c>
      <c r="E43" s="26"/>
      <c r="F43" s="48">
        <v>154898</v>
      </c>
      <c r="G43" s="48">
        <v>157265</v>
      </c>
      <c r="H43" s="48">
        <v>150397.8791209175</v>
      </c>
      <c r="I43" s="48">
        <v>200635</v>
      </c>
      <c r="J43" s="26"/>
      <c r="K43" s="48">
        <v>187463</v>
      </c>
      <c r="L43" s="48">
        <v>157216</v>
      </c>
      <c r="M43" s="48">
        <v>150887</v>
      </c>
      <c r="N43" s="48">
        <v>192682</v>
      </c>
      <c r="O43" s="264"/>
      <c r="P43" s="48">
        <f>185924-P44</f>
        <v>185680</v>
      </c>
      <c r="Q43" s="48">
        <f>191586-Q44</f>
        <v>190860</v>
      </c>
      <c r="R43" s="48">
        <f>185180-R44</f>
        <v>184496</v>
      </c>
      <c r="S43" s="48">
        <f>174572-S44</f>
        <v>174018</v>
      </c>
      <c r="T43" s="48">
        <f>174572-T44</f>
        <v>174018</v>
      </c>
      <c r="U43" s="264"/>
      <c r="V43" s="48">
        <f>164097-V44</f>
        <v>163580</v>
      </c>
      <c r="W43" s="48">
        <f>180007-W44</f>
        <v>179361</v>
      </c>
      <c r="X43" s="48">
        <f>177115-X44</f>
        <v>174853</v>
      </c>
      <c r="Y43" s="48">
        <f>203507-Y44</f>
        <v>201336</v>
      </c>
      <c r="Z43" s="48">
        <f>203507-Z44</f>
        <v>201336</v>
      </c>
      <c r="AB43" s="48">
        <f>285698-AB44</f>
        <v>283766</v>
      </c>
      <c r="AC43" s="48">
        <f>281319-AC44</f>
        <v>279595</v>
      </c>
      <c r="AD43" s="48">
        <f>285294-AD44</f>
        <v>283407</v>
      </c>
      <c r="AE43" s="48">
        <v>335098</v>
      </c>
      <c r="AG43" s="48">
        <f>332481-1824</f>
        <v>330657</v>
      </c>
      <c r="AH43" s="48">
        <v>325627</v>
      </c>
      <c r="AI43" s="48">
        <v>320776</v>
      </c>
      <c r="AJ43" s="48">
        <v>311208</v>
      </c>
      <c r="AL43" s="48">
        <v>304134</v>
      </c>
      <c r="AM43" s="48">
        <v>332319</v>
      </c>
      <c r="AN43" s="48">
        <v>327319</v>
      </c>
      <c r="AO43" s="48">
        <v>320762</v>
      </c>
      <c r="AQ43" s="293">
        <v>317607</v>
      </c>
      <c r="AR43" s="293">
        <v>217152</v>
      </c>
      <c r="AS43" s="293">
        <v>212221</v>
      </c>
      <c r="AT43" s="293">
        <v>202321</v>
      </c>
      <c r="AV43" s="293">
        <v>193107</v>
      </c>
      <c r="AW43" s="293">
        <v>183113</v>
      </c>
      <c r="AX43" s="294">
        <v>178215</v>
      </c>
      <c r="AY43" s="294">
        <v>521119</v>
      </c>
      <c r="BA43" s="293">
        <v>552547</v>
      </c>
      <c r="BB43" s="48">
        <v>526177</v>
      </c>
      <c r="BC43" s="294">
        <v>557802</v>
      </c>
      <c r="BD43" s="294">
        <v>534160</v>
      </c>
      <c r="BF43" s="293">
        <v>620156</v>
      </c>
      <c r="BG43" s="293">
        <v>608641</v>
      </c>
      <c r="BH43" s="293">
        <v>597225</v>
      </c>
      <c r="BI43" s="293">
        <v>637015</v>
      </c>
      <c r="BK43" s="293">
        <v>724056</v>
      </c>
    </row>
    <row r="44" spans="2:64" ht="11.4" customHeight="1" x14ac:dyDescent="0.25">
      <c r="B44" s="168" t="s">
        <v>126</v>
      </c>
      <c r="C44" s="259"/>
      <c r="D44" s="48"/>
      <c r="E44" s="26"/>
      <c r="F44" s="48"/>
      <c r="G44" s="48"/>
      <c r="H44" s="48"/>
      <c r="I44" s="48"/>
      <c r="J44" s="26"/>
      <c r="K44" s="48"/>
      <c r="L44" s="48"/>
      <c r="M44" s="48"/>
      <c r="N44" s="48"/>
      <c r="O44" s="264"/>
      <c r="P44" s="48">
        <v>244</v>
      </c>
      <c r="Q44" s="48">
        <v>726</v>
      </c>
      <c r="R44" s="48">
        <v>684</v>
      </c>
      <c r="S44" s="48">
        <v>554</v>
      </c>
      <c r="T44" s="48">
        <v>554</v>
      </c>
      <c r="U44" s="264"/>
      <c r="V44" s="48">
        <v>517</v>
      </c>
      <c r="W44" s="48">
        <v>646</v>
      </c>
      <c r="X44" s="48">
        <v>2262</v>
      </c>
      <c r="Y44" s="48">
        <v>2171</v>
      </c>
      <c r="Z44" s="48">
        <v>2171</v>
      </c>
      <c r="AB44" s="48">
        <v>1932</v>
      </c>
      <c r="AC44" s="48">
        <v>1724</v>
      </c>
      <c r="AD44" s="48">
        <v>1887</v>
      </c>
      <c r="AE44" s="48">
        <v>2122</v>
      </c>
      <c r="AG44" s="48">
        <f>19457+1824</f>
        <v>21281</v>
      </c>
      <c r="AH44" s="48">
        <v>20053</v>
      </c>
      <c r="AI44" s="48">
        <v>18183</v>
      </c>
      <c r="AJ44" s="48">
        <v>46845</v>
      </c>
      <c r="AL44" s="48">
        <v>54728</v>
      </c>
      <c r="AM44" s="48">
        <v>62664</v>
      </c>
      <c r="AN44" s="48">
        <v>59901</v>
      </c>
      <c r="AO44" s="48">
        <v>58705</v>
      </c>
      <c r="AQ44" s="48">
        <v>56769</v>
      </c>
      <c r="AR44" s="48">
        <v>52122</v>
      </c>
      <c r="AS44" s="48">
        <v>50565</v>
      </c>
      <c r="AT44" s="48">
        <v>46099</v>
      </c>
      <c r="AV44" s="48">
        <v>44766</v>
      </c>
      <c r="AW44" s="48">
        <v>43816</v>
      </c>
      <c r="AX44" s="263">
        <v>48498</v>
      </c>
      <c r="AY44" s="263">
        <v>48060</v>
      </c>
      <c r="BA44" s="48">
        <v>45363</v>
      </c>
      <c r="BB44" s="48">
        <v>40542</v>
      </c>
      <c r="BC44" s="263">
        <v>38488</v>
      </c>
      <c r="BD44" s="263">
        <v>35384</v>
      </c>
      <c r="BF44" s="48">
        <v>33276</v>
      </c>
      <c r="BG44" s="48">
        <v>28055</v>
      </c>
      <c r="BH44" s="48">
        <v>24445</v>
      </c>
      <c r="BI44" s="48">
        <v>17830</v>
      </c>
      <c r="BK44" s="293">
        <v>28281</v>
      </c>
    </row>
    <row r="45" spans="2:64" ht="11.4" customHeight="1" x14ac:dyDescent="0.25">
      <c r="B45" s="168" t="s">
        <v>127</v>
      </c>
      <c r="C45" s="259"/>
      <c r="D45" s="270" t="s">
        <v>98</v>
      </c>
      <c r="E45" s="26"/>
      <c r="F45" s="270" t="s">
        <v>98</v>
      </c>
      <c r="G45" s="270" t="s">
        <v>98</v>
      </c>
      <c r="H45" s="48">
        <v>39573.2913448416</v>
      </c>
      <c r="I45" s="48">
        <v>39166</v>
      </c>
      <c r="J45" s="26"/>
      <c r="K45" s="48">
        <v>35930</v>
      </c>
      <c r="L45" s="48">
        <v>49141</v>
      </c>
      <c r="M45" s="48">
        <v>60034</v>
      </c>
      <c r="N45" s="48">
        <f>75666+1194</f>
        <v>76860</v>
      </c>
      <c r="O45" s="256"/>
      <c r="P45" s="48">
        <f>86328+1187</f>
        <v>87515</v>
      </c>
      <c r="Q45" s="48">
        <f>99837+1109</f>
        <v>100946</v>
      </c>
      <c r="R45" s="48">
        <f>100825+991</f>
        <v>101816</v>
      </c>
      <c r="S45" s="48">
        <f>143688+879</f>
        <v>144567</v>
      </c>
      <c r="T45" s="48">
        <f>143688+879</f>
        <v>144567</v>
      </c>
      <c r="U45" s="256"/>
      <c r="V45" s="48">
        <f>143466+765</f>
        <v>144231</v>
      </c>
      <c r="W45" s="48">
        <f>145119+652</f>
        <v>145771</v>
      </c>
      <c r="X45" s="48">
        <f>89806+386</f>
        <v>90192</v>
      </c>
      <c r="Y45" s="48">
        <v>92906</v>
      </c>
      <c r="Z45" s="48">
        <v>92906</v>
      </c>
      <c r="AB45" s="48">
        <v>29686</v>
      </c>
      <c r="AC45" s="48">
        <v>36296</v>
      </c>
      <c r="AD45" s="48">
        <v>29369</v>
      </c>
      <c r="AE45" s="48">
        <v>49626</v>
      </c>
      <c r="AG45" s="48">
        <v>46442</v>
      </c>
      <c r="AH45" s="48">
        <v>41762</v>
      </c>
      <c r="AI45" s="48">
        <v>42203</v>
      </c>
      <c r="AJ45" s="48">
        <v>44376</v>
      </c>
      <c r="AL45" s="48">
        <v>41130</v>
      </c>
      <c r="AM45" s="48">
        <v>33007</v>
      </c>
      <c r="AN45" s="48">
        <v>27440</v>
      </c>
      <c r="AO45" s="48">
        <v>24022</v>
      </c>
      <c r="AQ45" s="48">
        <v>19682</v>
      </c>
      <c r="AR45" s="48">
        <v>11968</v>
      </c>
      <c r="AS45" s="48">
        <v>12070</v>
      </c>
      <c r="AT45" s="48">
        <v>12473</v>
      </c>
      <c r="AV45" s="48">
        <v>5760</v>
      </c>
      <c r="AW45" s="48">
        <v>5787</v>
      </c>
      <c r="AX45" s="263">
        <v>5834</v>
      </c>
      <c r="AY45" s="263">
        <v>6092</v>
      </c>
      <c r="BA45" s="48">
        <v>1929</v>
      </c>
      <c r="BB45" s="48">
        <v>1841</v>
      </c>
      <c r="BC45" s="263">
        <v>1845</v>
      </c>
      <c r="BD45" s="263">
        <v>4157</v>
      </c>
      <c r="BF45" s="48">
        <v>3051</v>
      </c>
      <c r="BG45" s="48">
        <v>8600</v>
      </c>
      <c r="BH45" s="48">
        <v>12601</v>
      </c>
      <c r="BI45" s="48">
        <v>11924</v>
      </c>
      <c r="BK45" s="293">
        <v>10868</v>
      </c>
    </row>
    <row r="46" spans="2:64" ht="11.4" customHeight="1" x14ac:dyDescent="0.25">
      <c r="B46" s="168" t="s">
        <v>241</v>
      </c>
      <c r="C46" s="259"/>
      <c r="D46" s="270" t="s">
        <v>98</v>
      </c>
      <c r="E46" s="26"/>
      <c r="F46" s="270" t="s">
        <v>98</v>
      </c>
      <c r="G46" s="270" t="s">
        <v>98</v>
      </c>
      <c r="H46" s="270" t="s">
        <v>98</v>
      </c>
      <c r="I46" s="270" t="s">
        <v>98</v>
      </c>
      <c r="J46" s="26"/>
      <c r="K46" s="270" t="s">
        <v>98</v>
      </c>
      <c r="L46" s="270" t="s">
        <v>98</v>
      </c>
      <c r="M46" s="270" t="s">
        <v>98</v>
      </c>
      <c r="N46" s="48"/>
      <c r="O46" s="256"/>
      <c r="P46" s="48"/>
      <c r="Q46" s="48"/>
      <c r="R46" s="48"/>
      <c r="S46" s="48"/>
      <c r="T46" s="48"/>
      <c r="U46" s="256"/>
      <c r="V46" s="48"/>
      <c r="W46" s="48"/>
      <c r="X46" s="48"/>
      <c r="Y46" s="48"/>
      <c r="Z46" s="48"/>
      <c r="AB46" s="48"/>
      <c r="AC46" s="48"/>
      <c r="AD46" s="48"/>
      <c r="AE46" s="48"/>
      <c r="AG46" s="48"/>
      <c r="AH46" s="48"/>
      <c r="AI46" s="48"/>
      <c r="AJ46" s="48"/>
      <c r="AL46" s="48"/>
      <c r="AM46" s="48"/>
      <c r="AN46" s="48"/>
      <c r="AO46" s="48"/>
      <c r="AQ46" s="48"/>
      <c r="AR46" s="48"/>
      <c r="AS46" s="48"/>
      <c r="AT46" s="48"/>
      <c r="AV46" s="48"/>
      <c r="AW46" s="48"/>
      <c r="AX46" s="263">
        <v>732</v>
      </c>
      <c r="AY46" s="263">
        <v>998</v>
      </c>
      <c r="BA46" s="48">
        <v>998</v>
      </c>
      <c r="BB46" s="48">
        <v>998</v>
      </c>
      <c r="BC46" s="263">
        <v>998</v>
      </c>
      <c r="BD46" s="263">
        <v>1445</v>
      </c>
      <c r="BF46" s="48">
        <v>1445</v>
      </c>
      <c r="BG46" s="48">
        <v>1445</v>
      </c>
      <c r="BH46" s="48">
        <v>1445</v>
      </c>
      <c r="BI46" s="48">
        <v>896</v>
      </c>
      <c r="BK46" s="293">
        <v>896</v>
      </c>
    </row>
    <row r="47" spans="2:64" ht="11.4" customHeight="1" x14ac:dyDescent="0.25">
      <c r="B47" s="168" t="s">
        <v>128</v>
      </c>
      <c r="C47" s="259"/>
      <c r="D47" s="48">
        <v>1009</v>
      </c>
      <c r="E47" s="26"/>
      <c r="F47" s="48">
        <v>46727</v>
      </c>
      <c r="G47" s="48">
        <v>45197</v>
      </c>
      <c r="H47" s="48">
        <v>54772.793336352748</v>
      </c>
      <c r="I47" s="48">
        <v>7410</v>
      </c>
      <c r="J47" s="26"/>
      <c r="K47" s="48">
        <v>7038</v>
      </c>
      <c r="L47" s="48">
        <v>12616</v>
      </c>
      <c r="M47" s="48">
        <v>15444</v>
      </c>
      <c r="N47" s="48">
        <v>23884</v>
      </c>
      <c r="O47" s="256"/>
      <c r="P47" s="48">
        <v>26813</v>
      </c>
      <c r="Q47" s="48">
        <v>32257</v>
      </c>
      <c r="R47" s="48">
        <v>33267</v>
      </c>
      <c r="S47" s="48">
        <v>10993</v>
      </c>
      <c r="T47" s="48">
        <v>10993</v>
      </c>
      <c r="U47" s="256"/>
      <c r="V47" s="48">
        <v>8369</v>
      </c>
      <c r="W47" s="48">
        <v>7359</v>
      </c>
      <c r="X47" s="48">
        <v>9812</v>
      </c>
      <c r="Y47" s="48">
        <v>10879</v>
      </c>
      <c r="Z47" s="48">
        <v>10879</v>
      </c>
      <c r="AB47" s="48">
        <v>11273</v>
      </c>
      <c r="AC47" s="48">
        <v>12108</v>
      </c>
      <c r="AD47" s="48">
        <v>10989</v>
      </c>
      <c r="AE47" s="48">
        <v>17719</v>
      </c>
      <c r="AG47" s="48">
        <v>17762.862941808708</v>
      </c>
      <c r="AH47" s="48">
        <v>16682</v>
      </c>
      <c r="AI47" s="48">
        <v>16338</v>
      </c>
      <c r="AJ47" s="48">
        <v>23676</v>
      </c>
      <c r="AL47" s="48">
        <v>25426</v>
      </c>
      <c r="AM47" s="48">
        <v>27949</v>
      </c>
      <c r="AN47" s="48">
        <v>32372</v>
      </c>
      <c r="AO47" s="48">
        <v>31469</v>
      </c>
      <c r="AQ47" s="48">
        <v>35284</v>
      </c>
      <c r="AR47" s="48">
        <f>38480+299</f>
        <v>38779</v>
      </c>
      <c r="AS47" s="48">
        <v>39725</v>
      </c>
      <c r="AT47" s="48">
        <v>40155</v>
      </c>
      <c r="AV47" s="48">
        <v>38149</v>
      </c>
      <c r="AW47" s="48">
        <v>42098</v>
      </c>
      <c r="AX47" s="263">
        <v>40853</v>
      </c>
      <c r="AY47" s="263">
        <v>65634</v>
      </c>
      <c r="BA47" s="48">
        <v>64573</v>
      </c>
      <c r="BB47" s="48">
        <v>60412</v>
      </c>
      <c r="BC47" s="263">
        <v>58501</v>
      </c>
      <c r="BD47" s="263">
        <v>58998</v>
      </c>
      <c r="BF47" s="48">
        <v>60449</v>
      </c>
      <c r="BG47" s="48">
        <v>55271</v>
      </c>
      <c r="BH47" s="48">
        <v>48036</v>
      </c>
      <c r="BI47" s="48">
        <v>61897</v>
      </c>
      <c r="BK47" s="293">
        <v>67578</v>
      </c>
    </row>
    <row r="48" spans="2:64" s="103" customFormat="1" ht="11.4" customHeight="1" x14ac:dyDescent="0.3">
      <c r="B48" s="272" t="s">
        <v>129</v>
      </c>
      <c r="C48" s="273"/>
      <c r="D48" s="173">
        <v>1327</v>
      </c>
      <c r="E48" s="130"/>
      <c r="F48" s="173">
        <v>201625</v>
      </c>
      <c r="G48" s="173">
        <f>SUM(G43:G47)</f>
        <v>202462</v>
      </c>
      <c r="H48" s="173">
        <f>SUM(H43:H47)</f>
        <v>244743.96380211183</v>
      </c>
      <c r="I48" s="173">
        <v>247211</v>
      </c>
      <c r="J48" s="130"/>
      <c r="K48" s="173">
        <v>230431</v>
      </c>
      <c r="L48" s="173">
        <v>218973</v>
      </c>
      <c r="M48" s="173">
        <f>SUM(M43:M47)</f>
        <v>226365</v>
      </c>
      <c r="N48" s="173">
        <f>SUM(N43:N47)</f>
        <v>293426</v>
      </c>
      <c r="O48" s="274"/>
      <c r="P48" s="173">
        <f>SUM(P43:P47)</f>
        <v>300252</v>
      </c>
      <c r="Q48" s="173">
        <f>SUM(Q43:Q47)</f>
        <v>324789</v>
      </c>
      <c r="R48" s="173">
        <f>SUM(R43:R47)</f>
        <v>320263</v>
      </c>
      <c r="S48" s="173">
        <f>SUM(S43:S47)</f>
        <v>330132</v>
      </c>
      <c r="T48" s="173">
        <f>SUM(T43:T47)</f>
        <v>330132</v>
      </c>
      <c r="U48" s="274"/>
      <c r="V48" s="173">
        <f>SUM(V43:V47)</f>
        <v>316697</v>
      </c>
      <c r="W48" s="173">
        <f>SUM(W43:W47)</f>
        <v>333137</v>
      </c>
      <c r="X48" s="173">
        <f>SUM(X43:X47)</f>
        <v>277119</v>
      </c>
      <c r="Y48" s="173">
        <f>SUM(Y43:Y47)</f>
        <v>307292</v>
      </c>
      <c r="Z48" s="173">
        <f>SUM(Z43:Z47)</f>
        <v>307292</v>
      </c>
      <c r="AB48" s="173">
        <f>SUM(AB43:AB47)</f>
        <v>326657</v>
      </c>
      <c r="AC48" s="173">
        <f>SUM(AC43:AC47)</f>
        <v>329723</v>
      </c>
      <c r="AD48" s="173">
        <f>SUM(AD43:AD47)</f>
        <v>325652</v>
      </c>
      <c r="AE48" s="173">
        <f>SUM(AE43:AE47)</f>
        <v>404565</v>
      </c>
      <c r="AG48" s="173">
        <f>SUM(AG43:AG47)</f>
        <v>416142.86294180871</v>
      </c>
      <c r="AH48" s="173">
        <f>SUM(AH43:AH47)</f>
        <v>404124</v>
      </c>
      <c r="AI48" s="173">
        <f>SUM(AI43:AI47)</f>
        <v>397500</v>
      </c>
      <c r="AJ48" s="173">
        <f>SUM(AJ43:AJ47)</f>
        <v>426105</v>
      </c>
      <c r="AL48" s="173">
        <f>SUM(AL43:AL47)</f>
        <v>425418</v>
      </c>
      <c r="AM48" s="173">
        <f>SUM(AM43:AM47)</f>
        <v>455939</v>
      </c>
      <c r="AN48" s="173">
        <f>SUM(AN43:AN47)</f>
        <v>447032</v>
      </c>
      <c r="AO48" s="173">
        <f>SUM(AO43:AO47)</f>
        <v>434958</v>
      </c>
      <c r="AQ48" s="173">
        <f>SUM(AQ43:AQ47)</f>
        <v>429342</v>
      </c>
      <c r="AR48" s="173">
        <f>SUM(AR43:AR47)</f>
        <v>320021</v>
      </c>
      <c r="AS48" s="173">
        <f>SUM(AS43:AS47)</f>
        <v>314581</v>
      </c>
      <c r="AT48" s="173">
        <f>SUM(AT43:AT47)</f>
        <v>301048</v>
      </c>
      <c r="AV48" s="173">
        <f>SUM(AV43:AV47)</f>
        <v>281782</v>
      </c>
      <c r="AW48" s="173">
        <f>SUM(AW43:AW47)</f>
        <v>274814</v>
      </c>
      <c r="AX48" s="173">
        <f>SUM(AX43:AX47)</f>
        <v>274132</v>
      </c>
      <c r="AY48" s="173">
        <v>641903</v>
      </c>
      <c r="BA48" s="173">
        <v>665410</v>
      </c>
      <c r="BB48" s="173">
        <v>629970</v>
      </c>
      <c r="BC48" s="173">
        <v>657634</v>
      </c>
      <c r="BD48" s="173">
        <v>634144</v>
      </c>
      <c r="BF48" s="173">
        <f>SUM(BF43:BF47)</f>
        <v>718377</v>
      </c>
      <c r="BG48" s="173">
        <f>SUM(BG43:BG47)</f>
        <v>702012</v>
      </c>
      <c r="BH48" s="173">
        <f>SUM(BH43:BH47)</f>
        <v>683752</v>
      </c>
      <c r="BI48" s="173">
        <f>SUM(BI43:BI47)</f>
        <v>729562</v>
      </c>
      <c r="BJ48" s="22"/>
      <c r="BK48" s="173">
        <f>SUM(BK43:BK47)</f>
        <v>831679</v>
      </c>
      <c r="BL48" s="22"/>
    </row>
    <row r="49" spans="2:64" ht="11.4" customHeight="1" x14ac:dyDescent="0.25">
      <c r="B49" s="261" t="s">
        <v>130</v>
      </c>
      <c r="C49" s="262"/>
      <c r="D49" s="277"/>
      <c r="E49" s="26"/>
      <c r="F49" s="277"/>
      <c r="G49" s="277"/>
      <c r="H49" s="277"/>
      <c r="I49" s="277"/>
      <c r="J49" s="26"/>
      <c r="K49" s="277"/>
      <c r="L49" s="277"/>
      <c r="M49" s="277"/>
      <c r="N49" s="277"/>
      <c r="O49" s="256"/>
      <c r="P49" s="277"/>
      <c r="Q49" s="277"/>
      <c r="R49" s="277"/>
      <c r="S49" s="277"/>
      <c r="T49" s="277"/>
      <c r="U49" s="256"/>
      <c r="V49" s="277"/>
      <c r="W49" s="277"/>
      <c r="X49" s="277"/>
      <c r="Y49" s="277"/>
      <c r="Z49" s="277"/>
      <c r="AB49" s="277"/>
      <c r="AC49" s="277"/>
      <c r="AD49" s="277"/>
      <c r="AE49" s="277"/>
      <c r="AG49" s="277"/>
      <c r="AH49" s="277"/>
      <c r="AI49" s="277"/>
      <c r="AJ49" s="277"/>
      <c r="AL49" s="277"/>
      <c r="AM49" s="277"/>
      <c r="AN49" s="277"/>
      <c r="AO49" s="277"/>
      <c r="AQ49" s="277"/>
      <c r="AR49" s="277"/>
      <c r="AS49" s="277"/>
      <c r="AT49" s="277"/>
      <c r="AV49" s="277"/>
      <c r="AW49" s="277"/>
      <c r="AX49" s="278"/>
      <c r="AY49" s="278"/>
      <c r="BA49" s="277"/>
      <c r="BB49" s="277"/>
      <c r="BC49" s="278"/>
      <c r="BD49" s="278"/>
      <c r="BF49" s="277"/>
      <c r="BG49" s="277"/>
      <c r="BH49" s="277"/>
      <c r="BI49" s="277"/>
      <c r="BK49" s="277"/>
    </row>
    <row r="50" spans="2:64" ht="11.4" customHeight="1" x14ac:dyDescent="0.25">
      <c r="B50" s="168" t="s">
        <v>131</v>
      </c>
      <c r="C50" s="259"/>
      <c r="D50" s="48">
        <v>98</v>
      </c>
      <c r="E50" s="26"/>
      <c r="F50" s="48">
        <v>18853</v>
      </c>
      <c r="G50" s="48">
        <v>19747</v>
      </c>
      <c r="H50" s="48">
        <v>25940</v>
      </c>
      <c r="I50" s="48">
        <v>19777</v>
      </c>
      <c r="J50" s="26"/>
      <c r="K50" s="48">
        <v>24333</v>
      </c>
      <c r="L50" s="48">
        <v>34087</v>
      </c>
      <c r="M50" s="48">
        <v>33955</v>
      </c>
      <c r="N50" s="48">
        <v>38399</v>
      </c>
      <c r="O50" s="256"/>
      <c r="P50" s="48">
        <f>37226-P51</f>
        <v>36930</v>
      </c>
      <c r="Q50" s="48">
        <f>36791-Q51</f>
        <v>36476</v>
      </c>
      <c r="R50" s="48">
        <f>36199-R51</f>
        <v>35940</v>
      </c>
      <c r="S50" s="48">
        <f>39202-S51</f>
        <v>38927</v>
      </c>
      <c r="T50" s="48">
        <f>39202-T51</f>
        <v>38927</v>
      </c>
      <c r="U50" s="256"/>
      <c r="V50" s="48">
        <f>43032-V51</f>
        <v>42817</v>
      </c>
      <c r="W50" s="48">
        <f>33666-W51</f>
        <v>33392</v>
      </c>
      <c r="X50" s="48">
        <f>34152-X51</f>
        <v>33391</v>
      </c>
      <c r="Y50" s="48">
        <f>13341-Y51</f>
        <v>12518</v>
      </c>
      <c r="Z50" s="48">
        <f>13341-Z51</f>
        <v>12518</v>
      </c>
      <c r="AB50" s="48">
        <f>20790-AB51</f>
        <v>19858</v>
      </c>
      <c r="AC50" s="48">
        <f>24856-AC51</f>
        <v>24008</v>
      </c>
      <c r="AD50" s="48">
        <f>29425-AD51</f>
        <v>28529</v>
      </c>
      <c r="AE50" s="48">
        <v>30607</v>
      </c>
      <c r="AG50" s="48">
        <f>31696-1176</f>
        <v>30520</v>
      </c>
      <c r="AH50" s="48">
        <v>30538</v>
      </c>
      <c r="AI50" s="48">
        <v>30182</v>
      </c>
      <c r="AJ50" s="48">
        <v>35547</v>
      </c>
      <c r="AL50" s="48">
        <v>42535</v>
      </c>
      <c r="AM50" s="48">
        <v>22746</v>
      </c>
      <c r="AN50" s="48">
        <v>27877</v>
      </c>
      <c r="AO50" s="48">
        <v>34604</v>
      </c>
      <c r="AQ50" s="293">
        <v>49911</v>
      </c>
      <c r="AR50" s="293">
        <v>39838</v>
      </c>
      <c r="AS50" s="293">
        <v>25162</v>
      </c>
      <c r="AT50" s="293">
        <v>33791</v>
      </c>
      <c r="AV50" s="293">
        <v>38773</v>
      </c>
      <c r="AW50" s="293">
        <v>54628</v>
      </c>
      <c r="AX50" s="294">
        <v>50457</v>
      </c>
      <c r="AY50" s="294">
        <v>149856</v>
      </c>
      <c r="BA50" s="293">
        <v>113431</v>
      </c>
      <c r="BB50" s="48">
        <v>134467</v>
      </c>
      <c r="BC50" s="294">
        <v>170433</v>
      </c>
      <c r="BD50" s="294">
        <v>188168</v>
      </c>
      <c r="BF50" s="293">
        <v>117737</v>
      </c>
      <c r="BG50" s="293">
        <v>115502</v>
      </c>
      <c r="BH50" s="293">
        <v>112724</v>
      </c>
      <c r="BI50" s="293">
        <v>60415</v>
      </c>
      <c r="BK50" s="293">
        <v>63083</v>
      </c>
    </row>
    <row r="51" spans="2:64" ht="11.4" customHeight="1" x14ac:dyDescent="0.25">
      <c r="B51" s="168" t="s">
        <v>126</v>
      </c>
      <c r="C51" s="259"/>
      <c r="D51" s="48"/>
      <c r="E51" s="26"/>
      <c r="F51" s="48"/>
      <c r="G51" s="48"/>
      <c r="H51" s="48"/>
      <c r="I51" s="48"/>
      <c r="J51" s="26"/>
      <c r="K51" s="48"/>
      <c r="L51" s="48"/>
      <c r="M51" s="48"/>
      <c r="N51" s="48"/>
      <c r="O51" s="264"/>
      <c r="P51" s="48">
        <v>296</v>
      </c>
      <c r="Q51" s="48">
        <v>315</v>
      </c>
      <c r="R51" s="48">
        <v>259</v>
      </c>
      <c r="S51" s="48">
        <v>275</v>
      </c>
      <c r="T51" s="48">
        <v>275</v>
      </c>
      <c r="U51" s="264"/>
      <c r="V51" s="48">
        <v>215</v>
      </c>
      <c r="W51" s="48">
        <v>274</v>
      </c>
      <c r="X51" s="48">
        <v>761</v>
      </c>
      <c r="Y51" s="48">
        <v>823</v>
      </c>
      <c r="Z51" s="48">
        <v>823</v>
      </c>
      <c r="AB51" s="48">
        <v>932</v>
      </c>
      <c r="AC51" s="48">
        <v>848</v>
      </c>
      <c r="AD51" s="48">
        <v>896</v>
      </c>
      <c r="AE51" s="48">
        <v>1332</v>
      </c>
      <c r="AG51" s="48">
        <f>8552+1177</f>
        <v>9729</v>
      </c>
      <c r="AH51" s="48">
        <v>9627</v>
      </c>
      <c r="AI51" s="48">
        <v>9178</v>
      </c>
      <c r="AJ51" s="48">
        <v>14709.2</v>
      </c>
      <c r="AL51" s="48">
        <v>14467</v>
      </c>
      <c r="AM51" s="48">
        <v>14268</v>
      </c>
      <c r="AN51" s="48">
        <v>14012</v>
      </c>
      <c r="AO51" s="48">
        <v>14613</v>
      </c>
      <c r="AQ51" s="48">
        <v>13901</v>
      </c>
      <c r="AR51" s="48">
        <v>13710</v>
      </c>
      <c r="AS51" s="48">
        <v>13719</v>
      </c>
      <c r="AT51" s="48">
        <v>14861</v>
      </c>
      <c r="AV51" s="48">
        <v>13527</v>
      </c>
      <c r="AW51" s="48">
        <v>14459</v>
      </c>
      <c r="AX51" s="263">
        <v>16049</v>
      </c>
      <c r="AY51" s="263">
        <v>17653</v>
      </c>
      <c r="BA51" s="48">
        <v>19177</v>
      </c>
      <c r="BB51" s="48">
        <v>20106</v>
      </c>
      <c r="BC51" s="263">
        <v>24561</v>
      </c>
      <c r="BD51" s="263">
        <v>23569</v>
      </c>
      <c r="BF51" s="48">
        <v>23485</v>
      </c>
      <c r="BG51" s="48">
        <v>24544</v>
      </c>
      <c r="BH51" s="48">
        <v>24315</v>
      </c>
      <c r="BI51" s="48">
        <v>25506</v>
      </c>
      <c r="BK51" s="293">
        <v>23169</v>
      </c>
    </row>
    <row r="52" spans="2:64" ht="11.4" customHeight="1" x14ac:dyDescent="0.25">
      <c r="B52" s="168" t="s">
        <v>132</v>
      </c>
      <c r="C52" s="259"/>
      <c r="D52" s="48">
        <v>9931</v>
      </c>
      <c r="E52" s="26"/>
      <c r="F52" s="48">
        <v>67140</v>
      </c>
      <c r="G52" s="48">
        <v>65469</v>
      </c>
      <c r="H52" s="48">
        <v>34608</v>
      </c>
      <c r="I52" s="48">
        <v>52649</v>
      </c>
      <c r="J52" s="26"/>
      <c r="K52" s="48">
        <v>59366</v>
      </c>
      <c r="L52" s="48">
        <v>48033</v>
      </c>
      <c r="M52" s="48">
        <v>52925</v>
      </c>
      <c r="N52" s="48">
        <v>54668</v>
      </c>
      <c r="O52" s="256"/>
      <c r="P52" s="48">
        <v>62899</v>
      </c>
      <c r="Q52" s="48">
        <v>65885</v>
      </c>
      <c r="R52" s="48">
        <v>62855</v>
      </c>
      <c r="S52" s="48">
        <v>68845</v>
      </c>
      <c r="T52" s="48">
        <v>78510</v>
      </c>
      <c r="U52" s="256"/>
      <c r="V52" s="48">
        <v>72333</v>
      </c>
      <c r="W52" s="48">
        <v>98964</v>
      </c>
      <c r="X52" s="48">
        <v>114919</v>
      </c>
      <c r="Y52" s="48">
        <v>142303</v>
      </c>
      <c r="Z52" s="48">
        <v>162054</v>
      </c>
      <c r="AB52" s="48">
        <v>123984</v>
      </c>
      <c r="AC52" s="48">
        <v>168841</v>
      </c>
      <c r="AD52" s="48">
        <v>95323</v>
      </c>
      <c r="AE52" s="48">
        <v>151415</v>
      </c>
      <c r="AG52" s="48">
        <v>139276</v>
      </c>
      <c r="AH52" s="48">
        <v>170953</v>
      </c>
      <c r="AI52" s="48">
        <v>144842</v>
      </c>
      <c r="AJ52" s="48">
        <v>148188.4</v>
      </c>
      <c r="AL52" s="48">
        <v>147502</v>
      </c>
      <c r="AM52" s="48">
        <v>121298</v>
      </c>
      <c r="AN52" s="48">
        <v>135337</v>
      </c>
      <c r="AO52" s="48">
        <v>154589</v>
      </c>
      <c r="AQ52" s="48">
        <v>164720</v>
      </c>
      <c r="AR52" s="48">
        <v>170412</v>
      </c>
      <c r="AS52" s="48">
        <v>145206</v>
      </c>
      <c r="AT52" s="48">
        <v>159351.5</v>
      </c>
      <c r="AV52" s="48">
        <v>176148</v>
      </c>
      <c r="AW52" s="48">
        <v>245746</v>
      </c>
      <c r="AX52" s="263">
        <v>274272</v>
      </c>
      <c r="AY52" s="263">
        <v>265620</v>
      </c>
      <c r="BA52" s="48">
        <v>325216</v>
      </c>
      <c r="BB52" s="48">
        <v>445386</v>
      </c>
      <c r="BC52" s="263">
        <v>308887</v>
      </c>
      <c r="BD52" s="263">
        <v>313084</v>
      </c>
      <c r="BF52" s="48">
        <v>385682</v>
      </c>
      <c r="BG52" s="48">
        <v>468260</v>
      </c>
      <c r="BH52" s="48">
        <v>384801</v>
      </c>
      <c r="BI52" s="48">
        <v>415887</v>
      </c>
      <c r="BK52" s="293">
        <v>514371</v>
      </c>
    </row>
    <row r="53" spans="2:64" ht="11.4" customHeight="1" x14ac:dyDescent="0.25">
      <c r="B53" s="168" t="s">
        <v>133</v>
      </c>
      <c r="C53" s="259"/>
      <c r="D53" s="48">
        <v>131</v>
      </c>
      <c r="E53" s="26"/>
      <c r="F53" s="48">
        <v>2472</v>
      </c>
      <c r="G53" s="48">
        <v>2487</v>
      </c>
      <c r="H53" s="48">
        <v>2226.7026599999999</v>
      </c>
      <c r="I53" s="48">
        <v>2096</v>
      </c>
      <c r="J53" s="26"/>
      <c r="K53" s="48">
        <v>2467</v>
      </c>
      <c r="L53" s="48">
        <v>2627</v>
      </c>
      <c r="M53" s="48">
        <v>2372</v>
      </c>
      <c r="N53" s="48">
        <v>2891</v>
      </c>
      <c r="O53" s="256"/>
      <c r="P53" s="48">
        <v>3540</v>
      </c>
      <c r="Q53" s="48">
        <v>3782</v>
      </c>
      <c r="R53" s="48">
        <v>3160</v>
      </c>
      <c r="S53" s="48">
        <v>3276</v>
      </c>
      <c r="T53" s="48">
        <v>3276</v>
      </c>
      <c r="U53" s="256"/>
      <c r="V53" s="48">
        <v>3800</v>
      </c>
      <c r="W53" s="48">
        <v>3940</v>
      </c>
      <c r="X53" s="48">
        <v>3326</v>
      </c>
      <c r="Y53" s="48">
        <v>3244</v>
      </c>
      <c r="Z53" s="48">
        <v>3244</v>
      </c>
      <c r="AB53" s="48">
        <v>4034</v>
      </c>
      <c r="AC53" s="48">
        <v>4034</v>
      </c>
      <c r="AD53" s="48">
        <v>3618</v>
      </c>
      <c r="AE53" s="48">
        <v>3828</v>
      </c>
      <c r="AG53" s="48">
        <v>4709</v>
      </c>
      <c r="AH53" s="48">
        <v>5165</v>
      </c>
      <c r="AI53" s="48">
        <v>4080</v>
      </c>
      <c r="AJ53" s="48">
        <v>4356</v>
      </c>
      <c r="AL53" s="48">
        <v>5438</v>
      </c>
      <c r="AM53" s="48">
        <v>6139</v>
      </c>
      <c r="AN53" s="48">
        <v>5701</v>
      </c>
      <c r="AO53" s="48">
        <v>5430</v>
      </c>
      <c r="AQ53" s="48">
        <v>6789</v>
      </c>
      <c r="AR53" s="48">
        <v>7323</v>
      </c>
      <c r="AS53" s="48">
        <v>6617.5138400000005</v>
      </c>
      <c r="AT53" s="48">
        <v>6677</v>
      </c>
      <c r="AV53" s="48">
        <v>7859</v>
      </c>
      <c r="AW53" s="48">
        <v>8360</v>
      </c>
      <c r="AX53" s="263">
        <v>6829</v>
      </c>
      <c r="AY53" s="263">
        <v>6822</v>
      </c>
      <c r="BA53" s="48">
        <v>8004</v>
      </c>
      <c r="BB53" s="48">
        <v>8184</v>
      </c>
      <c r="BC53" s="263">
        <v>7228</v>
      </c>
      <c r="BD53" s="263">
        <v>7503</v>
      </c>
      <c r="BF53" s="48">
        <v>8872</v>
      </c>
      <c r="BG53" s="48">
        <v>8505</v>
      </c>
      <c r="BH53" s="48">
        <v>7216</v>
      </c>
      <c r="BI53" s="48">
        <v>6335</v>
      </c>
      <c r="BK53" s="293">
        <v>7954</v>
      </c>
    </row>
    <row r="54" spans="2:64" ht="11.4" customHeight="1" x14ac:dyDescent="0.25">
      <c r="B54" s="168" t="s">
        <v>134</v>
      </c>
      <c r="C54" s="259"/>
      <c r="D54" s="48">
        <v>577</v>
      </c>
      <c r="E54" s="26"/>
      <c r="F54" s="48">
        <v>1153</v>
      </c>
      <c r="G54" s="48">
        <v>509</v>
      </c>
      <c r="H54" s="48">
        <v>581.67100000000005</v>
      </c>
      <c r="I54" s="48">
        <v>2115</v>
      </c>
      <c r="J54" s="26"/>
      <c r="K54" s="48">
        <v>1722</v>
      </c>
      <c r="L54" s="48">
        <v>1477</v>
      </c>
      <c r="M54" s="48">
        <v>1457</v>
      </c>
      <c r="N54" s="48">
        <v>1661</v>
      </c>
      <c r="O54" s="256"/>
      <c r="P54" s="48">
        <v>1520</v>
      </c>
      <c r="Q54" s="48">
        <v>1324</v>
      </c>
      <c r="R54" s="48">
        <v>1193</v>
      </c>
      <c r="S54" s="48">
        <v>1511</v>
      </c>
      <c r="T54" s="48">
        <v>1511</v>
      </c>
      <c r="U54" s="256"/>
      <c r="V54" s="48">
        <v>1802</v>
      </c>
      <c r="W54" s="48">
        <v>1654</v>
      </c>
      <c r="X54" s="48">
        <v>1943</v>
      </c>
      <c r="Y54" s="48">
        <v>1845</v>
      </c>
      <c r="Z54" s="48">
        <v>1845</v>
      </c>
      <c r="AB54" s="48">
        <v>1855</v>
      </c>
      <c r="AC54" s="48">
        <v>1905</v>
      </c>
      <c r="AD54" s="48">
        <v>1645</v>
      </c>
      <c r="AE54" s="48">
        <v>1988</v>
      </c>
      <c r="AG54" s="48">
        <v>1887.9999999999998</v>
      </c>
      <c r="AH54" s="48">
        <v>1420</v>
      </c>
      <c r="AI54" s="48">
        <v>1255</v>
      </c>
      <c r="AJ54" s="48">
        <v>1105</v>
      </c>
      <c r="AL54" s="48">
        <v>1140</v>
      </c>
      <c r="AM54" s="48">
        <v>1160</v>
      </c>
      <c r="AN54" s="48">
        <v>980</v>
      </c>
      <c r="AO54" s="48">
        <v>1065</v>
      </c>
      <c r="AQ54" s="48">
        <v>902</v>
      </c>
      <c r="AR54" s="48">
        <v>858</v>
      </c>
      <c r="AS54" s="48">
        <v>883</v>
      </c>
      <c r="AT54" s="48">
        <v>783</v>
      </c>
      <c r="AV54" s="48">
        <v>783</v>
      </c>
      <c r="AW54" s="48">
        <v>703</v>
      </c>
      <c r="AX54" s="263">
        <v>653</v>
      </c>
      <c r="AY54" s="263">
        <v>882</v>
      </c>
      <c r="BA54" s="48">
        <v>1043</v>
      </c>
      <c r="BB54" s="48">
        <v>987</v>
      </c>
      <c r="BC54" s="263">
        <v>1155</v>
      </c>
      <c r="BD54" s="263">
        <v>1173</v>
      </c>
      <c r="BF54" s="48">
        <v>2447</v>
      </c>
      <c r="BG54" s="48">
        <v>1414</v>
      </c>
      <c r="BH54" s="48">
        <v>1746</v>
      </c>
      <c r="BI54" s="48">
        <v>3028</v>
      </c>
      <c r="BK54" s="293">
        <v>3166</v>
      </c>
    </row>
    <row r="55" spans="2:64" ht="11.4" customHeight="1" x14ac:dyDescent="0.25">
      <c r="B55" s="168" t="s">
        <v>135</v>
      </c>
      <c r="C55" s="259"/>
      <c r="D55" s="48">
        <v>29</v>
      </c>
      <c r="E55" s="26"/>
      <c r="F55" s="48">
        <v>357</v>
      </c>
      <c r="G55" s="48">
        <v>2126</v>
      </c>
      <c r="H55" s="48">
        <v>70.343999999999994</v>
      </c>
      <c r="I55" s="48">
        <v>377</v>
      </c>
      <c r="J55" s="26"/>
      <c r="K55" s="48">
        <v>351</v>
      </c>
      <c r="L55" s="48">
        <v>413</v>
      </c>
      <c r="M55" s="48">
        <v>741</v>
      </c>
      <c r="N55" s="48">
        <v>1255</v>
      </c>
      <c r="O55" s="256"/>
      <c r="P55" s="48">
        <v>298</v>
      </c>
      <c r="Q55" s="48">
        <v>170</v>
      </c>
      <c r="R55" s="48">
        <v>578</v>
      </c>
      <c r="S55" s="48">
        <v>505</v>
      </c>
      <c r="T55" s="48">
        <v>505</v>
      </c>
      <c r="U55" s="256"/>
      <c r="V55" s="48">
        <v>517</v>
      </c>
      <c r="W55" s="48">
        <v>346</v>
      </c>
      <c r="X55" s="48">
        <v>2968</v>
      </c>
      <c r="Y55" s="48">
        <v>5953</v>
      </c>
      <c r="Z55" s="48">
        <v>5953</v>
      </c>
      <c r="AB55" s="48">
        <v>5962</v>
      </c>
      <c r="AC55" s="48">
        <v>576</v>
      </c>
      <c r="AD55" s="48">
        <v>2935</v>
      </c>
      <c r="AE55" s="48">
        <v>1951</v>
      </c>
      <c r="AG55" s="48">
        <v>658</v>
      </c>
      <c r="AH55" s="48">
        <v>1161</v>
      </c>
      <c r="AI55" s="48">
        <v>1631</v>
      </c>
      <c r="AJ55" s="48">
        <v>1931</v>
      </c>
      <c r="AL55" s="48">
        <v>139</v>
      </c>
      <c r="AM55" s="48">
        <v>832</v>
      </c>
      <c r="AN55" s="48">
        <v>476</v>
      </c>
      <c r="AO55" s="48">
        <v>879</v>
      </c>
      <c r="AQ55" s="48">
        <v>492</v>
      </c>
      <c r="AR55" s="48">
        <v>3476.8060999999998</v>
      </c>
      <c r="AS55" s="48">
        <v>3929</v>
      </c>
      <c r="AT55" s="48">
        <v>3123</v>
      </c>
      <c r="AV55" s="48">
        <v>3379</v>
      </c>
      <c r="AW55" s="48">
        <v>2923</v>
      </c>
      <c r="AX55" s="263">
        <v>5095</v>
      </c>
      <c r="AY55" s="263">
        <v>5231</v>
      </c>
      <c r="BA55" s="48">
        <v>3160</v>
      </c>
      <c r="BB55" s="48">
        <v>4661</v>
      </c>
      <c r="BC55" s="263">
        <v>4645</v>
      </c>
      <c r="BD55" s="263">
        <v>1657</v>
      </c>
      <c r="BF55" s="48">
        <v>600</v>
      </c>
      <c r="BG55" s="48">
        <v>5243</v>
      </c>
      <c r="BH55" s="48">
        <v>8930</v>
      </c>
      <c r="BI55" s="48">
        <v>4173</v>
      </c>
      <c r="BK55" s="293">
        <v>3408</v>
      </c>
    </row>
    <row r="56" spans="2:64" ht="11.4" customHeight="1" x14ac:dyDescent="0.25">
      <c r="B56" s="295" t="s">
        <v>136</v>
      </c>
      <c r="C56" s="259"/>
      <c r="D56" s="48"/>
      <c r="E56" s="26"/>
      <c r="F56" s="48"/>
      <c r="G56" s="48"/>
      <c r="H56" s="48"/>
      <c r="I56" s="48"/>
      <c r="J56" s="26"/>
      <c r="K56" s="48"/>
      <c r="L56" s="48"/>
      <c r="M56" s="48"/>
      <c r="N56" s="48"/>
      <c r="O56" s="256"/>
      <c r="P56" s="48"/>
      <c r="Q56" s="48"/>
      <c r="R56" s="48"/>
      <c r="S56" s="48"/>
      <c r="T56" s="48"/>
      <c r="U56" s="256"/>
      <c r="V56" s="48"/>
      <c r="W56" s="48"/>
      <c r="X56" s="48"/>
      <c r="Y56" s="48"/>
      <c r="Z56" s="48"/>
      <c r="AB56" s="48"/>
      <c r="AC56" s="48"/>
      <c r="AD56" s="48"/>
      <c r="AE56" s="48"/>
      <c r="AG56" s="48"/>
      <c r="AH56" s="48"/>
      <c r="AI56" s="48"/>
      <c r="AJ56" s="48"/>
      <c r="AL56" s="48"/>
      <c r="AM56" s="48"/>
      <c r="AN56" s="48"/>
      <c r="AO56" s="48"/>
      <c r="AQ56" s="48"/>
      <c r="AR56" s="48"/>
      <c r="AS56" s="48"/>
      <c r="AT56" s="48"/>
      <c r="AV56" s="48"/>
      <c r="AW56" s="48"/>
      <c r="AX56" s="263">
        <v>1255</v>
      </c>
      <c r="AY56" s="263">
        <v>0</v>
      </c>
      <c r="BA56" s="48">
        <v>0</v>
      </c>
      <c r="BB56" s="48"/>
      <c r="BC56" s="263"/>
      <c r="BD56" s="263"/>
      <c r="BF56" s="48"/>
      <c r="BG56" s="48"/>
      <c r="BH56" s="48"/>
      <c r="BI56" s="48"/>
      <c r="BK56" s="48"/>
    </row>
    <row r="57" spans="2:64" s="103" customFormat="1" ht="11.4" customHeight="1" x14ac:dyDescent="0.3">
      <c r="B57" s="272" t="s">
        <v>137</v>
      </c>
      <c r="C57" s="273"/>
      <c r="D57" s="173">
        <v>10766</v>
      </c>
      <c r="E57" s="130"/>
      <c r="F57" s="173">
        <v>89975</v>
      </c>
      <c r="G57" s="173">
        <f>SUM(G50:G55)</f>
        <v>90338</v>
      </c>
      <c r="H57" s="173">
        <f>SUM(H50:H55)</f>
        <v>63426.717660000002</v>
      </c>
      <c r="I57" s="173">
        <v>77014</v>
      </c>
      <c r="J57" s="130"/>
      <c r="K57" s="173">
        <v>88239</v>
      </c>
      <c r="L57" s="173">
        <v>86637</v>
      </c>
      <c r="M57" s="173">
        <f>SUM(M50:M55)</f>
        <v>91450</v>
      </c>
      <c r="N57" s="173">
        <f>SUM(N50:N55)</f>
        <v>98874</v>
      </c>
      <c r="O57" s="274"/>
      <c r="P57" s="173">
        <f>SUM(P50:P55)</f>
        <v>105483</v>
      </c>
      <c r="Q57" s="173">
        <f>SUM(Q50:Q55)</f>
        <v>107952</v>
      </c>
      <c r="R57" s="173">
        <f>SUM(R50:R55)</f>
        <v>103985</v>
      </c>
      <c r="S57" s="173">
        <f>SUM(S50:S55)</f>
        <v>113339</v>
      </c>
      <c r="T57" s="173">
        <f>SUM(T50:T55)</f>
        <v>123004</v>
      </c>
      <c r="U57" s="274"/>
      <c r="V57" s="173">
        <f>SUM(V50:V55)</f>
        <v>121484</v>
      </c>
      <c r="W57" s="173">
        <f>SUM(W50:W55)</f>
        <v>138570</v>
      </c>
      <c r="X57" s="173">
        <f>SUM(X50:X55)</f>
        <v>157308</v>
      </c>
      <c r="Y57" s="173">
        <f>SUM(Y50:Y55)</f>
        <v>166686</v>
      </c>
      <c r="Z57" s="173">
        <f>SUM(Z50:Z55)</f>
        <v>186437</v>
      </c>
      <c r="AB57" s="173">
        <f>SUM(AB50:AB55)</f>
        <v>156625</v>
      </c>
      <c r="AC57" s="173">
        <f>SUM(AC50:AC55)</f>
        <v>200212</v>
      </c>
      <c r="AD57" s="173">
        <f>SUM(AD50:AD55)</f>
        <v>132946</v>
      </c>
      <c r="AE57" s="173">
        <f>SUM(AE50:AE55)</f>
        <v>191121</v>
      </c>
      <c r="AG57" s="173">
        <f>SUM(AG50:AG55)</f>
        <v>186780</v>
      </c>
      <c r="AH57" s="173">
        <f>SUM(AH50:AH55)</f>
        <v>218864</v>
      </c>
      <c r="AI57" s="173">
        <f>SUM(AI50:AI55)</f>
        <v>191168</v>
      </c>
      <c r="AJ57" s="173">
        <f>SUM(AJ50:AJ55)</f>
        <v>205836.59999999998</v>
      </c>
      <c r="AL57" s="173">
        <f>SUM(AL50:AL55)</f>
        <v>211221</v>
      </c>
      <c r="AM57" s="173">
        <f>SUM(AM50:AM55)</f>
        <v>166443</v>
      </c>
      <c r="AN57" s="173">
        <f>SUM(AN50:AN55)</f>
        <v>184383</v>
      </c>
      <c r="AO57" s="173">
        <f>SUM(AO50:AO55)</f>
        <v>211180</v>
      </c>
      <c r="AQ57" s="173">
        <f>SUM(AQ50:AQ55)</f>
        <v>236715</v>
      </c>
      <c r="AR57" s="173">
        <f>SUM(AR50:AR55)</f>
        <v>235617.80609999999</v>
      </c>
      <c r="AS57" s="173">
        <f>SUM(AS50:AS55)</f>
        <v>195516.51384</v>
      </c>
      <c r="AT57" s="173">
        <f>SUM(AT50:AT55)</f>
        <v>218586.5</v>
      </c>
      <c r="AV57" s="173">
        <f>SUM(AV50:AV55)</f>
        <v>240469</v>
      </c>
      <c r="AW57" s="173">
        <f>SUM(AW50:AW55)</f>
        <v>326819</v>
      </c>
      <c r="AX57" s="173">
        <f>SUM(AX50:AX56)</f>
        <v>354610</v>
      </c>
      <c r="AY57" s="173">
        <v>446064</v>
      </c>
      <c r="BA57" s="173">
        <v>470031</v>
      </c>
      <c r="BB57" s="173">
        <v>613791</v>
      </c>
      <c r="BC57" s="173">
        <v>516909</v>
      </c>
      <c r="BD57" s="173">
        <v>535154</v>
      </c>
      <c r="BF57" s="173">
        <f>SUM(BF50:BF56)</f>
        <v>538823</v>
      </c>
      <c r="BG57" s="173">
        <f>SUM(BG50:BG56)</f>
        <v>623468</v>
      </c>
      <c r="BH57" s="173">
        <f>SUM(BH50:BH56)</f>
        <v>539732</v>
      </c>
      <c r="BI57" s="173">
        <f>SUM(BI50:BI56)</f>
        <v>515344</v>
      </c>
      <c r="BJ57" s="22"/>
      <c r="BK57" s="173">
        <f>SUM(BK50:BK56)</f>
        <v>615151</v>
      </c>
      <c r="BL57" s="22"/>
    </row>
    <row r="58" spans="2:64" s="103" customFormat="1" ht="11.4" customHeight="1" x14ac:dyDescent="0.3">
      <c r="B58" s="280" t="s">
        <v>138</v>
      </c>
      <c r="C58" s="22"/>
      <c r="D58" s="128">
        <v>85215</v>
      </c>
      <c r="E58" s="130"/>
      <c r="F58" s="128">
        <v>551928</v>
      </c>
      <c r="G58" s="128">
        <f>G57+G48+G41</f>
        <v>556777</v>
      </c>
      <c r="H58" s="128">
        <f>H57+H48+H41</f>
        <v>548492.12909327017</v>
      </c>
      <c r="I58" s="128">
        <v>569820</v>
      </c>
      <c r="J58" s="130"/>
      <c r="K58" s="128">
        <v>566025</v>
      </c>
      <c r="L58" s="128">
        <v>665110</v>
      </c>
      <c r="M58" s="128">
        <f>M41+M48+M57</f>
        <v>671883</v>
      </c>
      <c r="N58" s="128">
        <f>N41+N48+N57</f>
        <v>749879</v>
      </c>
      <c r="O58" s="292"/>
      <c r="P58" s="128">
        <f>P41+P48+P57</f>
        <v>771364</v>
      </c>
      <c r="Q58" s="128">
        <f>Q41+Q48+Q57</f>
        <v>801372</v>
      </c>
      <c r="R58" s="128">
        <f>R41+R48+R57</f>
        <v>807899</v>
      </c>
      <c r="S58" s="128">
        <f>S41+S48+S57</f>
        <v>852196</v>
      </c>
      <c r="T58" s="128">
        <f>T41+T48+T57</f>
        <v>861861</v>
      </c>
      <c r="U58" s="292"/>
      <c r="V58" s="128">
        <f>V41+V48+V57</f>
        <v>851538.60000000009</v>
      </c>
      <c r="W58" s="128">
        <f>W41+W48+W57</f>
        <v>866724</v>
      </c>
      <c r="X58" s="128">
        <f>X41+X48+X57</f>
        <v>841161</v>
      </c>
      <c r="Y58" s="128">
        <f>Y41+Y48+Y57</f>
        <v>893906</v>
      </c>
      <c r="Z58" s="128">
        <f>Z41+Z48+Z57</f>
        <v>913657</v>
      </c>
      <c r="AB58" s="128">
        <f>AB41+AB48+AB57</f>
        <v>900259</v>
      </c>
      <c r="AC58" s="128">
        <f>AC41+AC48+AC57</f>
        <v>940068</v>
      </c>
      <c r="AD58" s="128">
        <f>AD41+AD48+AD57</f>
        <v>891799</v>
      </c>
      <c r="AE58" s="128">
        <f>AE41+AE48+AE57</f>
        <v>1063446</v>
      </c>
      <c r="AG58" s="128">
        <f>AG41+AG48+AG57</f>
        <v>1086058.9039755948</v>
      </c>
      <c r="AH58" s="128">
        <f>AH41+AH48+AH57</f>
        <v>1086055</v>
      </c>
      <c r="AI58" s="128">
        <f>AI41+AI48+AI57</f>
        <v>1074100</v>
      </c>
      <c r="AJ58" s="128">
        <f>AJ41+AJ48+AJ57</f>
        <v>1145068.6000000001</v>
      </c>
      <c r="AL58" s="128">
        <f>AL41+AL48+AL57</f>
        <v>1158322</v>
      </c>
      <c r="AM58" s="128">
        <f>AM41+AM48+AM57</f>
        <v>1153102</v>
      </c>
      <c r="AN58" s="128">
        <f>AN41+AN48+AN57</f>
        <v>1189973</v>
      </c>
      <c r="AO58" s="128">
        <f>AO41+AO48+AO57</f>
        <v>1243832</v>
      </c>
      <c r="AQ58" s="128">
        <f>AQ41+AQ48+AQ57</f>
        <v>1293309</v>
      </c>
      <c r="AR58" s="128">
        <f>AR41+AR48+AR57</f>
        <v>1181345.9015800001</v>
      </c>
      <c r="AS58" s="128">
        <f>AS41+AS48+AS57</f>
        <v>1191361.60736</v>
      </c>
      <c r="AT58" s="128">
        <f>AT41+AT48+AT57</f>
        <v>1262946.5</v>
      </c>
      <c r="AV58" s="128">
        <f>AV41+AV48+AV57</f>
        <v>1310615</v>
      </c>
      <c r="AW58" s="128">
        <f>AW41+AW48+AW57</f>
        <v>1399413</v>
      </c>
      <c r="AX58" s="128">
        <f>AX41+AX48+AX57</f>
        <v>1491614</v>
      </c>
      <c r="AY58" s="128">
        <v>2010836</v>
      </c>
      <c r="BA58" s="128">
        <v>2092213</v>
      </c>
      <c r="BB58" s="128">
        <v>2148732</v>
      </c>
      <c r="BC58" s="128">
        <v>2067650</v>
      </c>
      <c r="BD58" s="128">
        <v>2085124</v>
      </c>
      <c r="BF58" s="128">
        <f>BF41+BF48+BF57</f>
        <v>2186291</v>
      </c>
      <c r="BG58" s="128">
        <f>BG41+BG48+BG57</f>
        <v>2217002</v>
      </c>
      <c r="BH58" s="128">
        <f>BH41+BH48+BH57</f>
        <v>2195851</v>
      </c>
      <c r="BI58" s="128">
        <f>BI41+BI48+BI57</f>
        <v>2257351</v>
      </c>
      <c r="BJ58" s="22"/>
      <c r="BK58" s="128">
        <f>BK41+BK48+BK57</f>
        <v>2470710</v>
      </c>
      <c r="BL58" s="22"/>
    </row>
    <row r="59" spans="2:64" ht="14.4" x14ac:dyDescent="0.3"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56"/>
      <c r="P59" s="26"/>
      <c r="Q59" s="26"/>
      <c r="R59" s="26"/>
      <c r="S59" s="26"/>
      <c r="T59" s="26"/>
      <c r="U59" s="256"/>
      <c r="V59" s="26"/>
      <c r="W59" s="26"/>
      <c r="X59" s="26"/>
      <c r="Y59" s="26"/>
      <c r="Z59" s="26"/>
      <c r="AB59" s="26"/>
      <c r="AC59" s="26"/>
      <c r="AD59" s="26"/>
      <c r="AE59" s="26"/>
      <c r="AG59" s="26"/>
      <c r="AH59" s="26"/>
      <c r="AI59" s="26"/>
      <c r="AJ59" s="26"/>
      <c r="AL59" s="26"/>
      <c r="AM59" s="26"/>
      <c r="AN59" s="26"/>
      <c r="AO59" s="26"/>
      <c r="AQ59" s="26"/>
      <c r="AR59" s="26"/>
      <c r="AS59" s="26"/>
      <c r="AT59" s="26"/>
      <c r="BF59" s="186"/>
      <c r="BG59" s="186"/>
      <c r="BH59" s="186"/>
      <c r="BI59" s="186"/>
      <c r="BK59" s="186"/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FC371-C50B-4BC4-A56F-5274D634A8EF}">
  <sheetPr>
    <tabColor theme="4" tint="-0.499984740745262"/>
    <pageSetUpPr fitToPage="1"/>
  </sheetPr>
  <dimension ref="A1:BJ120"/>
  <sheetViews>
    <sheetView showGridLines="0" showZeros="0" zoomScale="90" zoomScaleNormal="90" zoomScaleSheetLayoutView="70" workbookViewId="0">
      <pane xSplit="2" ySplit="8" topLeftCell="AM9" activePane="bottomRight" state="frozen"/>
      <selection activeCell="G47" sqref="G47"/>
      <selection pane="topRight" activeCell="G47" sqref="G47"/>
      <selection pane="bottomLeft" activeCell="G47" sqref="G47"/>
      <selection pane="bottomRight" activeCell="BI11" sqref="BI11"/>
    </sheetView>
  </sheetViews>
  <sheetFormatPr defaultColWidth="0" defaultRowHeight="12" outlineLevelCol="1" x14ac:dyDescent="0.25"/>
  <cols>
    <col min="1" max="1" width="2.5546875" style="22" customWidth="1"/>
    <col min="2" max="2" width="56.109375" style="22" customWidth="1"/>
    <col min="3" max="3" width="0.88671875" style="22" customWidth="1"/>
    <col min="4" max="4" width="9.109375" style="22" customWidth="1" outlineLevel="1"/>
    <col min="5" max="5" width="0.88671875" style="22" customWidth="1" outlineLevel="1"/>
    <col min="6" max="9" width="9.109375" style="22" customWidth="1" outlineLevel="1"/>
    <col min="10" max="10" width="0.88671875" style="22" customWidth="1" outlineLevel="1"/>
    <col min="11" max="14" width="9.109375" style="22" customWidth="1" outlineLevel="1"/>
    <col min="15" max="15" width="0.88671875" style="22" customWidth="1" outlineLevel="1"/>
    <col min="16" max="19" width="9.109375" style="22" customWidth="1" outlineLevel="1"/>
    <col min="20" max="20" width="0.88671875" style="22" customWidth="1" outlineLevel="1"/>
    <col min="21" max="24" width="9.109375" style="22" customWidth="1" outlineLevel="1"/>
    <col min="25" max="25" width="2.5546875" style="22" customWidth="1"/>
    <col min="26" max="29" width="9.109375" style="22" customWidth="1"/>
    <col min="30" max="30" width="0.88671875" style="22" customWidth="1"/>
    <col min="31" max="34" width="9.109375" style="22" customWidth="1"/>
    <col min="35" max="35" width="0.88671875" style="22" customWidth="1"/>
    <col min="36" max="39" width="9.109375" style="22" customWidth="1"/>
    <col min="40" max="40" width="0.88671875" style="22" customWidth="1"/>
    <col min="41" max="44" width="9.109375" style="22" customWidth="1"/>
    <col min="45" max="45" width="1.5546875" style="22" customWidth="1"/>
    <col min="46" max="49" width="8.88671875" style="22" customWidth="1"/>
    <col min="50" max="50" width="1.5546875" style="22" customWidth="1"/>
    <col min="51" max="54" width="8.88671875" style="22" customWidth="1"/>
    <col min="55" max="55" width="2.6640625" style="22" customWidth="1"/>
    <col min="56" max="57" width="7.44140625" style="22" bestFit="1" customWidth="1"/>
    <col min="58" max="59" width="8" style="22" bestFit="1" customWidth="1"/>
    <col min="60" max="60" width="3.109375" style="22" customWidth="1"/>
    <col min="61" max="61" width="8" style="22" bestFit="1" customWidth="1"/>
    <col min="62" max="62" width="7.88671875" style="22" bestFit="1" customWidth="1"/>
    <col min="63" max="16384" width="8.88671875" style="22" hidden="1"/>
  </cols>
  <sheetData>
    <row r="1" spans="2:62" x14ac:dyDescent="0.25">
      <c r="B1" s="255"/>
      <c r="C1" s="255"/>
      <c r="D1" s="26"/>
      <c r="E1" s="26"/>
      <c r="F1" s="256"/>
      <c r="G1" s="26"/>
      <c r="H1" s="26"/>
      <c r="I1" s="26"/>
      <c r="J1" s="26"/>
      <c r="K1" s="26"/>
      <c r="L1" s="26"/>
      <c r="N1" s="26"/>
      <c r="O1" s="26"/>
      <c r="P1" s="26"/>
      <c r="Q1" s="26"/>
      <c r="R1" s="26"/>
      <c r="S1" s="25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X1" s="26"/>
      <c r="AY1" s="26"/>
      <c r="AZ1" s="26"/>
    </row>
    <row r="2" spans="2:62" x14ac:dyDescent="0.25">
      <c r="D2" s="26"/>
      <c r="E2" s="26"/>
      <c r="F2" s="256"/>
      <c r="G2" s="26"/>
      <c r="H2" s="26"/>
      <c r="I2" s="26"/>
      <c r="J2" s="26"/>
      <c r="K2" s="26"/>
      <c r="L2" s="26"/>
      <c r="N2" s="26"/>
      <c r="O2" s="26"/>
      <c r="P2" s="26"/>
      <c r="Q2" s="26"/>
      <c r="R2" s="26"/>
      <c r="S2" s="25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X2" s="26"/>
      <c r="AY2" s="26"/>
      <c r="AZ2" s="26"/>
    </row>
    <row r="3" spans="2:62" x14ac:dyDescent="0.25">
      <c r="D3" s="27"/>
      <c r="F3" s="256"/>
      <c r="G3" s="27"/>
      <c r="H3" s="27"/>
      <c r="I3" s="184"/>
      <c r="K3" s="27"/>
      <c r="L3" s="27"/>
      <c r="N3" s="27"/>
      <c r="O3" s="256"/>
      <c r="P3" s="27"/>
      <c r="Q3" s="27"/>
      <c r="R3" s="27"/>
      <c r="S3" s="256"/>
      <c r="T3" s="256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W3" s="26"/>
      <c r="AX3" s="27"/>
      <c r="AY3" s="27"/>
      <c r="AZ3" s="27"/>
      <c r="BB3" s="26"/>
    </row>
    <row r="4" spans="2:62" x14ac:dyDescent="0.25">
      <c r="B4" s="23" t="s">
        <v>0</v>
      </c>
      <c r="D4" s="26"/>
      <c r="F4" s="256"/>
      <c r="G4" s="26"/>
      <c r="H4" s="26"/>
      <c r="I4" s="26"/>
      <c r="K4" s="26"/>
      <c r="L4" s="26"/>
      <c r="N4" s="26"/>
      <c r="O4" s="26"/>
      <c r="P4" s="26"/>
      <c r="Q4" s="26"/>
      <c r="R4" s="26"/>
      <c r="S4" s="256"/>
      <c r="T4" s="26"/>
      <c r="U4" s="257"/>
      <c r="V4" s="257"/>
      <c r="W4" s="257"/>
      <c r="X4" s="257"/>
      <c r="Y4" s="26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  <c r="AS4" s="28"/>
      <c r="AT4" s="28"/>
      <c r="AU4" s="26"/>
      <c r="AX4" s="28"/>
      <c r="AY4" s="28"/>
      <c r="AZ4" s="26"/>
    </row>
    <row r="5" spans="2:62" ht="14.4" x14ac:dyDescent="0.3">
      <c r="B5" s="29" t="s">
        <v>139</v>
      </c>
      <c r="D5" s="27"/>
      <c r="F5" s="256"/>
      <c r="G5" s="27"/>
      <c r="H5" s="27"/>
      <c r="I5" s="184"/>
      <c r="K5" s="27"/>
      <c r="L5" s="27"/>
      <c r="N5" s="27"/>
      <c r="O5" s="256"/>
      <c r="P5" s="27"/>
      <c r="Q5" s="27"/>
      <c r="R5" s="27"/>
      <c r="S5" s="256"/>
      <c r="T5" s="256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6">
        <f>AW4-AW3</f>
        <v>0</v>
      </c>
      <c r="AX5" s="27"/>
      <c r="AY5" s="27"/>
      <c r="AZ5" s="27"/>
      <c r="BA5" s="27"/>
      <c r="BB5" s="26">
        <f>BB4-BB3</f>
        <v>0</v>
      </c>
    </row>
    <row r="6" spans="2:62" ht="9" customHeight="1" x14ac:dyDescent="0.25">
      <c r="B6" s="13"/>
      <c r="D6" s="2"/>
      <c r="E6" s="297"/>
      <c r="F6" s="2"/>
      <c r="G6" s="2"/>
      <c r="H6" s="2"/>
      <c r="I6" s="2"/>
      <c r="J6" s="297"/>
      <c r="K6" s="2"/>
      <c r="L6" s="2"/>
      <c r="M6" s="2"/>
      <c r="N6" s="2"/>
      <c r="O6" s="298"/>
      <c r="P6" s="2"/>
      <c r="Q6" s="2"/>
      <c r="R6" s="2"/>
      <c r="S6" s="2"/>
      <c r="T6" s="298"/>
      <c r="U6" s="2"/>
      <c r="V6" s="2"/>
      <c r="W6" s="2"/>
      <c r="X6" s="2"/>
      <c r="Y6" s="297"/>
      <c r="Z6" s="401" t="s">
        <v>140</v>
      </c>
      <c r="AA6" s="401"/>
      <c r="AB6" s="401"/>
      <c r="AC6" s="401"/>
      <c r="AD6" s="297"/>
      <c r="AE6" s="401" t="s">
        <v>141</v>
      </c>
      <c r="AF6" s="401"/>
      <c r="AG6" s="401"/>
      <c r="AH6" s="401"/>
      <c r="AI6" s="297"/>
      <c r="AJ6" s="401" t="s">
        <v>141</v>
      </c>
      <c r="AK6" s="401"/>
      <c r="AL6" s="401"/>
      <c r="AM6" s="401"/>
      <c r="AN6" s="297"/>
      <c r="AO6" s="401" t="s">
        <v>141</v>
      </c>
      <c r="AP6" s="401"/>
      <c r="AQ6" s="401"/>
      <c r="AR6" s="401"/>
      <c r="AT6" s="401" t="s">
        <v>141</v>
      </c>
      <c r="AU6" s="401"/>
      <c r="AV6" s="401"/>
      <c r="AW6" s="401"/>
      <c r="AY6" s="401" t="s">
        <v>141</v>
      </c>
      <c r="AZ6" s="401"/>
      <c r="BA6" s="401"/>
      <c r="BB6" s="401"/>
      <c r="BD6" s="401" t="s">
        <v>142</v>
      </c>
      <c r="BE6" s="401"/>
      <c r="BF6" s="401"/>
      <c r="BG6" s="401"/>
      <c r="BI6" s="21" t="s">
        <v>244</v>
      </c>
    </row>
    <row r="7" spans="2:62" ht="21.6" customHeight="1" x14ac:dyDescent="0.25">
      <c r="B7" s="3" t="s">
        <v>3</v>
      </c>
      <c r="D7" s="16">
        <v>2013</v>
      </c>
      <c r="F7" s="7" t="s">
        <v>143</v>
      </c>
      <c r="G7" s="7" t="s">
        <v>144</v>
      </c>
      <c r="H7" s="7" t="s">
        <v>145</v>
      </c>
      <c r="I7" s="16">
        <v>2014</v>
      </c>
      <c r="K7" s="7" t="s">
        <v>146</v>
      </c>
      <c r="L7" s="7" t="s">
        <v>147</v>
      </c>
      <c r="M7" s="7" t="s">
        <v>148</v>
      </c>
      <c r="N7" s="19">
        <v>2015</v>
      </c>
      <c r="O7" s="26"/>
      <c r="P7" s="7" t="s">
        <v>149</v>
      </c>
      <c r="Q7" s="7" t="s">
        <v>150</v>
      </c>
      <c r="R7" s="7" t="s">
        <v>151</v>
      </c>
      <c r="S7" s="19">
        <v>2016</v>
      </c>
      <c r="T7" s="26"/>
      <c r="U7" s="7" t="s">
        <v>152</v>
      </c>
      <c r="V7" s="7" t="s">
        <v>153</v>
      </c>
      <c r="W7" s="7" t="s">
        <v>154</v>
      </c>
      <c r="X7" s="19">
        <v>2017</v>
      </c>
      <c r="Z7" s="20" t="s">
        <v>155</v>
      </c>
      <c r="AA7" s="20" t="s">
        <v>156</v>
      </c>
      <c r="AB7" s="20" t="s">
        <v>157</v>
      </c>
      <c r="AC7" s="16">
        <v>2018</v>
      </c>
      <c r="AE7" s="20" t="s">
        <v>158</v>
      </c>
      <c r="AF7" s="20" t="s">
        <v>159</v>
      </c>
      <c r="AG7" s="20" t="s">
        <v>160</v>
      </c>
      <c r="AH7" s="12">
        <v>2019</v>
      </c>
      <c r="AJ7" s="20" t="s">
        <v>161</v>
      </c>
      <c r="AK7" s="20" t="s">
        <v>162</v>
      </c>
      <c r="AL7" s="20" t="s">
        <v>163</v>
      </c>
      <c r="AM7" s="12">
        <v>2020</v>
      </c>
      <c r="AO7" s="20" t="s">
        <v>4</v>
      </c>
      <c r="AP7" s="20" t="s">
        <v>5</v>
      </c>
      <c r="AQ7" s="20" t="s">
        <v>6</v>
      </c>
      <c r="AR7" s="12">
        <v>2021</v>
      </c>
      <c r="AT7" s="20" t="s">
        <v>7</v>
      </c>
      <c r="AU7" s="20" t="s">
        <v>8</v>
      </c>
      <c r="AV7" s="20" t="s">
        <v>9</v>
      </c>
      <c r="AW7" s="20">
        <v>2022</v>
      </c>
      <c r="AY7" s="20" t="s">
        <v>10</v>
      </c>
      <c r="AZ7" s="20" t="s">
        <v>11</v>
      </c>
      <c r="BA7" s="20" t="s">
        <v>12</v>
      </c>
      <c r="BB7" s="20">
        <v>2023</v>
      </c>
      <c r="BD7" s="20" t="s">
        <v>13</v>
      </c>
      <c r="BE7" s="20" t="s">
        <v>14</v>
      </c>
      <c r="BF7" s="20" t="s">
        <v>238</v>
      </c>
      <c r="BG7" s="299">
        <v>2024</v>
      </c>
      <c r="BI7" s="7" t="s">
        <v>242</v>
      </c>
    </row>
    <row r="8" spans="2:62" ht="13.8" customHeight="1" x14ac:dyDescent="0.25">
      <c r="B8" s="17"/>
      <c r="D8" s="4" t="s">
        <v>16</v>
      </c>
      <c r="F8" s="4"/>
      <c r="G8" s="4" t="s">
        <v>15</v>
      </c>
      <c r="H8" s="4"/>
      <c r="I8" s="4" t="s">
        <v>16</v>
      </c>
      <c r="K8" s="4"/>
      <c r="L8" s="4" t="s">
        <v>15</v>
      </c>
      <c r="M8" s="4"/>
      <c r="N8" s="4" t="s">
        <v>16</v>
      </c>
      <c r="O8" s="256"/>
      <c r="P8" s="4"/>
      <c r="Q8" s="4" t="s">
        <v>15</v>
      </c>
      <c r="R8" s="4"/>
      <c r="S8" s="4" t="s">
        <v>16</v>
      </c>
      <c r="T8" s="256"/>
      <c r="U8" s="4"/>
      <c r="V8" s="4" t="s">
        <v>15</v>
      </c>
      <c r="W8" s="4"/>
      <c r="X8" s="4" t="s">
        <v>16</v>
      </c>
      <c r="Z8" s="17"/>
      <c r="AA8" s="18" t="s">
        <v>15</v>
      </c>
      <c r="AB8" s="17"/>
      <c r="AC8" s="4" t="s">
        <v>16</v>
      </c>
      <c r="AE8" s="4"/>
      <c r="AF8" s="4" t="s">
        <v>15</v>
      </c>
      <c r="AG8" s="4"/>
      <c r="AH8" s="4" t="s">
        <v>16</v>
      </c>
      <c r="AJ8" s="4"/>
      <c r="AK8" s="4" t="s">
        <v>15</v>
      </c>
      <c r="AL8" s="4"/>
      <c r="AM8" s="4" t="s">
        <v>16</v>
      </c>
      <c r="AO8" s="4"/>
      <c r="AP8" s="4" t="s">
        <v>15</v>
      </c>
      <c r="AQ8" s="4"/>
      <c r="AR8" s="4" t="s">
        <v>16</v>
      </c>
      <c r="AT8" s="4"/>
      <c r="AU8" s="4" t="s">
        <v>15</v>
      </c>
      <c r="AV8" s="4"/>
      <c r="AW8" s="4" t="s">
        <v>16</v>
      </c>
      <c r="AY8" s="4"/>
      <c r="AZ8" s="4"/>
      <c r="BA8" s="4"/>
      <c r="BB8" s="4"/>
      <c r="BD8" s="4"/>
      <c r="BE8" s="4" t="s">
        <v>15</v>
      </c>
      <c r="BF8" s="4"/>
      <c r="BG8" s="181" t="s">
        <v>16</v>
      </c>
      <c r="BI8" s="4"/>
    </row>
    <row r="9" spans="2:62" ht="11.4" customHeight="1" x14ac:dyDescent="0.3">
      <c r="O9" s="256"/>
      <c r="T9" s="256"/>
      <c r="BD9" s="186"/>
    </row>
    <row r="10" spans="2:62" ht="11.4" customHeight="1" x14ac:dyDescent="0.3">
      <c r="B10" s="300" t="s">
        <v>164</v>
      </c>
      <c r="D10" s="260"/>
      <c r="F10" s="260"/>
      <c r="G10" s="260"/>
      <c r="H10" s="260"/>
      <c r="I10" s="260"/>
      <c r="K10" s="260"/>
      <c r="L10" s="260"/>
      <c r="M10" s="260"/>
      <c r="N10" s="260"/>
      <c r="O10" s="256"/>
      <c r="P10" s="260"/>
      <c r="Q10" s="260"/>
      <c r="R10" s="260"/>
      <c r="S10" s="260"/>
      <c r="T10" s="256"/>
      <c r="U10" s="260"/>
      <c r="V10" s="260"/>
      <c r="W10" s="260"/>
      <c r="X10" s="260"/>
      <c r="Z10" s="260"/>
      <c r="AA10" s="260"/>
      <c r="AB10" s="260"/>
      <c r="AC10" s="260"/>
      <c r="AE10" s="260"/>
      <c r="AF10" s="260"/>
      <c r="AG10" s="260"/>
      <c r="AH10" s="260"/>
      <c r="AJ10" s="260"/>
      <c r="AK10" s="260"/>
      <c r="AL10" s="260"/>
      <c r="AM10" s="260"/>
      <c r="AO10" s="260"/>
      <c r="AP10" s="260"/>
      <c r="AQ10" s="260"/>
      <c r="AR10" s="260"/>
      <c r="BD10" s="186"/>
    </row>
    <row r="11" spans="2:62" s="103" customFormat="1" ht="11.4" customHeight="1" x14ac:dyDescent="0.3">
      <c r="B11" s="272" t="s">
        <v>50</v>
      </c>
      <c r="D11" s="301">
        <v>1817</v>
      </c>
      <c r="F11" s="301">
        <v>-3497</v>
      </c>
      <c r="G11" s="301">
        <v>-39</v>
      </c>
      <c r="H11" s="301">
        <v>1215</v>
      </c>
      <c r="I11" s="301">
        <v>6655</v>
      </c>
      <c r="K11" s="301">
        <v>44</v>
      </c>
      <c r="L11" s="301">
        <v>13450</v>
      </c>
      <c r="M11" s="301">
        <v>12526</v>
      </c>
      <c r="N11" s="301">
        <v>15400</v>
      </c>
      <c r="O11" s="274"/>
      <c r="P11" s="301">
        <v>10560</v>
      </c>
      <c r="Q11" s="301">
        <v>27496</v>
      </c>
      <c r="R11" s="301">
        <v>40254</v>
      </c>
      <c r="S11" s="301">
        <v>15400</v>
      </c>
      <c r="T11" s="274"/>
      <c r="U11" s="301">
        <v>4241</v>
      </c>
      <c r="V11" s="301">
        <v>21906</v>
      </c>
      <c r="W11" s="301">
        <v>39507</v>
      </c>
      <c r="X11" s="301">
        <v>54289</v>
      </c>
      <c r="Z11" s="301">
        <v>12491</v>
      </c>
      <c r="AA11" s="301">
        <v>37507</v>
      </c>
      <c r="AB11" s="301">
        <v>65111</v>
      </c>
      <c r="AC11" s="301">
        <v>93438</v>
      </c>
      <c r="AE11" s="301">
        <v>19811</v>
      </c>
      <c r="AF11" s="301">
        <v>35196</v>
      </c>
      <c r="AG11" s="301">
        <v>62866</v>
      </c>
      <c r="AH11" s="301">
        <v>98853</v>
      </c>
      <c r="AJ11" s="301">
        <v>9875</v>
      </c>
      <c r="AK11" s="301">
        <v>20663</v>
      </c>
      <c r="AL11" s="301">
        <v>52746</v>
      </c>
      <c r="AM11" s="301">
        <v>91399</v>
      </c>
      <c r="AO11" s="301">
        <v>35097</v>
      </c>
      <c r="AP11" s="301">
        <v>88571</v>
      </c>
      <c r="AQ11" s="301">
        <v>152795</v>
      </c>
      <c r="AR11" s="301">
        <v>231760</v>
      </c>
      <c r="AS11" s="130"/>
      <c r="AT11" s="301">
        <v>54316</v>
      </c>
      <c r="AU11" s="301">
        <v>116132</v>
      </c>
      <c r="AV11" s="302">
        <v>180565</v>
      </c>
      <c r="AW11" s="302">
        <v>231421</v>
      </c>
      <c r="AX11" s="130"/>
      <c r="AY11" s="301">
        <v>26118</v>
      </c>
      <c r="AZ11" s="301">
        <v>72461</v>
      </c>
      <c r="BA11" s="302">
        <v>162432</v>
      </c>
      <c r="BB11" s="302">
        <v>218705</v>
      </c>
      <c r="BD11" s="301">
        <v>27260</v>
      </c>
      <c r="BE11" s="301">
        <v>57724</v>
      </c>
      <c r="BF11" s="301">
        <v>156490</v>
      </c>
      <c r="BG11" s="301">
        <v>220332</v>
      </c>
      <c r="BH11" s="22"/>
      <c r="BI11" s="301">
        <v>23201</v>
      </c>
      <c r="BJ11" s="130"/>
    </row>
    <row r="12" spans="2:62" ht="11.4" customHeight="1" x14ac:dyDescent="0.3">
      <c r="B12" s="281"/>
      <c r="D12" s="270"/>
      <c r="F12" s="270"/>
      <c r="G12" s="270"/>
      <c r="H12" s="270"/>
      <c r="I12" s="270"/>
      <c r="K12" s="270"/>
      <c r="L12" s="270"/>
      <c r="M12" s="270"/>
      <c r="N12" s="270"/>
      <c r="O12" s="264"/>
      <c r="P12" s="270"/>
      <c r="Q12" s="270"/>
      <c r="R12" s="270"/>
      <c r="S12" s="270"/>
      <c r="T12" s="264"/>
      <c r="U12" s="270"/>
      <c r="V12" s="270"/>
      <c r="W12" s="270"/>
      <c r="X12" s="270"/>
      <c r="Z12" s="270"/>
      <c r="AA12" s="270"/>
      <c r="AB12" s="270"/>
      <c r="AC12" s="270"/>
      <c r="AE12" s="270"/>
      <c r="AF12" s="270"/>
      <c r="AG12" s="270"/>
      <c r="AH12" s="270"/>
      <c r="AJ12" s="270"/>
      <c r="AK12" s="270"/>
      <c r="AL12" s="270"/>
      <c r="AM12" s="270"/>
      <c r="AO12" s="270"/>
      <c r="AP12" s="270"/>
      <c r="AQ12" s="270"/>
      <c r="AR12" s="270"/>
      <c r="AT12" s="270"/>
      <c r="AU12" s="270"/>
      <c r="AV12" s="303"/>
      <c r="AW12" s="303"/>
      <c r="AY12" s="270"/>
      <c r="AZ12" s="270"/>
      <c r="BA12" s="303"/>
      <c r="BB12" s="303"/>
      <c r="BD12" s="270"/>
      <c r="BE12" s="270"/>
      <c r="BF12" s="270"/>
      <c r="BJ12" s="130"/>
    </row>
    <row r="13" spans="2:62" ht="11.4" customHeight="1" x14ac:dyDescent="0.3">
      <c r="B13" s="304" t="s">
        <v>165</v>
      </c>
      <c r="D13" s="305">
        <v>3454</v>
      </c>
      <c r="F13" s="305">
        <v>4657</v>
      </c>
      <c r="G13" s="305">
        <v>15050</v>
      </c>
      <c r="H13" s="305">
        <f>SUM(H15:H32)</f>
        <v>26152</v>
      </c>
      <c r="I13" s="305">
        <v>40009</v>
      </c>
      <c r="K13" s="305">
        <v>17981</v>
      </c>
      <c r="L13" s="305">
        <v>29666</v>
      </c>
      <c r="M13" s="305">
        <f>SUM(M15:M32)</f>
        <v>53271</v>
      </c>
      <c r="N13" s="305">
        <f>SUM(N15:N32)</f>
        <v>81080</v>
      </c>
      <c r="O13" s="265"/>
      <c r="P13" s="305">
        <f>SUM(P15:P32)</f>
        <v>14556</v>
      </c>
      <c r="Q13" s="305">
        <f>SUM(Q15:Q32)</f>
        <v>34420</v>
      </c>
      <c r="R13" s="305">
        <f>SUM(R15:R32)</f>
        <v>50140</v>
      </c>
      <c r="S13" s="305">
        <f>SUM(S15:S32)</f>
        <v>113372</v>
      </c>
      <c r="T13" s="265"/>
      <c r="U13" s="305">
        <f>SUM(U15:U32)</f>
        <v>14133</v>
      </c>
      <c r="V13" s="305">
        <f>SUM(V15:V32)</f>
        <v>31272</v>
      </c>
      <c r="W13" s="305">
        <f>SUM(W15:W32)</f>
        <v>48078</v>
      </c>
      <c r="X13" s="305">
        <f>SUM(X15:X32)</f>
        <v>76596</v>
      </c>
      <c r="Z13" s="305">
        <f>SUM(Z15:Z32)</f>
        <v>18643</v>
      </c>
      <c r="AA13" s="305">
        <f>SUM(AA15:AA32)</f>
        <v>34224</v>
      </c>
      <c r="AB13" s="305">
        <f>SUM(AB15:AB32)</f>
        <v>50614</v>
      </c>
      <c r="AC13" s="305">
        <f>SUM(AC15:AC32)</f>
        <v>70246</v>
      </c>
      <c r="AE13" s="305">
        <f>SUM(AE15:AE32)</f>
        <v>22688</v>
      </c>
      <c r="AF13" s="305">
        <f>SUM(AF15:AF32)</f>
        <v>59983</v>
      </c>
      <c r="AG13" s="305">
        <f>SUM(AG15:AG32)</f>
        <v>85579</v>
      </c>
      <c r="AH13" s="305">
        <f>SUM(AH15:AH32)</f>
        <v>115301</v>
      </c>
      <c r="AJ13" s="305">
        <v>30141</v>
      </c>
      <c r="AK13" s="305">
        <f>SUM(AK15:AK32)</f>
        <v>52762</v>
      </c>
      <c r="AL13" s="305">
        <f>SUM(AL15:AL32)</f>
        <v>77087</v>
      </c>
      <c r="AM13" s="305">
        <f>SUM(AM15:AM32)</f>
        <v>114348</v>
      </c>
      <c r="AO13" s="305">
        <f>SUM(AO15:AO32)</f>
        <v>23320</v>
      </c>
      <c r="AP13" s="305">
        <f>SUM(AP15:AP32)</f>
        <v>42988</v>
      </c>
      <c r="AQ13" s="305">
        <f>SUM(AQ15:AQ32)</f>
        <v>49526.233954036346</v>
      </c>
      <c r="AR13" s="305">
        <f>SUM(AR15:AR32)</f>
        <v>62762</v>
      </c>
      <c r="AS13" s="130"/>
      <c r="AT13" s="305">
        <v>15168</v>
      </c>
      <c r="AU13" s="305">
        <v>44487</v>
      </c>
      <c r="AV13" s="305">
        <v>70644</v>
      </c>
      <c r="AW13" s="305">
        <v>116435</v>
      </c>
      <c r="AX13" s="130"/>
      <c r="AY13" s="305">
        <v>50131</v>
      </c>
      <c r="AZ13" s="305">
        <v>100497</v>
      </c>
      <c r="BA13" s="305">
        <v>154492</v>
      </c>
      <c r="BB13" s="305">
        <v>203150</v>
      </c>
      <c r="BD13" s="305">
        <v>61026</v>
      </c>
      <c r="BE13" s="305">
        <v>117024</v>
      </c>
      <c r="BF13" s="305">
        <v>169760</v>
      </c>
      <c r="BG13" s="305">
        <v>226966</v>
      </c>
      <c r="BI13" s="305">
        <f>SUM(BI14:BI32)</f>
        <v>55426</v>
      </c>
      <c r="BJ13" s="130"/>
    </row>
    <row r="14" spans="2:62" ht="11.4" customHeight="1" x14ac:dyDescent="0.3">
      <c r="B14" s="306" t="s">
        <v>166</v>
      </c>
      <c r="D14" s="270">
        <v>-183</v>
      </c>
      <c r="F14" s="270" t="s">
        <v>98</v>
      </c>
      <c r="G14" s="270" t="s">
        <v>98</v>
      </c>
      <c r="H14" s="270" t="s">
        <v>98</v>
      </c>
      <c r="I14" s="270" t="s">
        <v>98</v>
      </c>
      <c r="K14" s="270" t="s">
        <v>98</v>
      </c>
      <c r="L14" s="270" t="s">
        <v>98</v>
      </c>
      <c r="M14" s="270" t="s">
        <v>98</v>
      </c>
      <c r="N14" s="270" t="s">
        <v>98</v>
      </c>
      <c r="O14" s="266"/>
      <c r="P14" s="270"/>
      <c r="Q14" s="270"/>
      <c r="R14" s="270"/>
      <c r="S14" s="270"/>
      <c r="T14" s="266"/>
      <c r="U14" s="270"/>
      <c r="V14" s="270"/>
      <c r="W14" s="270"/>
      <c r="X14" s="270"/>
      <c r="Z14" s="270"/>
      <c r="AA14" s="270"/>
      <c r="AB14" s="270"/>
      <c r="AC14" s="270"/>
      <c r="AE14" s="270"/>
      <c r="AF14" s="270"/>
      <c r="AG14" s="270"/>
      <c r="AH14" s="270"/>
      <c r="AJ14" s="270"/>
      <c r="AK14" s="270"/>
      <c r="AL14" s="270"/>
      <c r="AM14" s="270"/>
      <c r="AO14" s="270"/>
      <c r="AP14" s="270"/>
      <c r="AQ14" s="270"/>
      <c r="AR14" s="270"/>
      <c r="AT14" s="270"/>
      <c r="AU14" s="270"/>
      <c r="AV14" s="263">
        <v>252</v>
      </c>
      <c r="AW14" s="263">
        <v>2532</v>
      </c>
      <c r="AY14" s="270">
        <v>-1397</v>
      </c>
      <c r="AZ14" s="48">
        <v>-703</v>
      </c>
      <c r="BA14" s="263">
        <v>2710</v>
      </c>
      <c r="BB14" s="263">
        <v>3225</v>
      </c>
      <c r="BD14" s="48">
        <v>409</v>
      </c>
      <c r="BE14" s="48">
        <v>315</v>
      </c>
      <c r="BF14" s="48">
        <v>-468</v>
      </c>
      <c r="BG14" s="48">
        <v>-1590</v>
      </c>
      <c r="BI14" s="48">
        <v>-1941</v>
      </c>
      <c r="BJ14" s="130"/>
    </row>
    <row r="15" spans="2:62" ht="11.4" customHeight="1" x14ac:dyDescent="0.3">
      <c r="B15" s="306" t="s">
        <v>41</v>
      </c>
      <c r="D15" s="48">
        <v>3219</v>
      </c>
      <c r="F15" s="48">
        <v>3018</v>
      </c>
      <c r="G15" s="48">
        <v>8506</v>
      </c>
      <c r="H15" s="48">
        <v>14603</v>
      </c>
      <c r="I15" s="48">
        <v>20775</v>
      </c>
      <c r="K15" s="48">
        <v>7052</v>
      </c>
      <c r="L15" s="48">
        <v>14485</v>
      </c>
      <c r="M15" s="48">
        <v>22010</v>
      </c>
      <c r="N15" s="48">
        <v>30442</v>
      </c>
      <c r="O15" s="267"/>
      <c r="P15" s="48">
        <v>9844</v>
      </c>
      <c r="Q15" s="48">
        <v>19956</v>
      </c>
      <c r="R15" s="48">
        <v>30790</v>
      </c>
      <c r="S15" s="48">
        <v>42082</v>
      </c>
      <c r="T15" s="267"/>
      <c r="U15" s="48">
        <v>12114</v>
      </c>
      <c r="V15" s="48">
        <v>24735</v>
      </c>
      <c r="W15" s="48">
        <v>37346</v>
      </c>
      <c r="X15" s="48">
        <v>51007</v>
      </c>
      <c r="Z15" s="48">
        <v>13453</v>
      </c>
      <c r="AA15" s="48">
        <v>26571</v>
      </c>
      <c r="AB15" s="48">
        <v>40668</v>
      </c>
      <c r="AC15" s="48">
        <v>55622</v>
      </c>
      <c r="AE15" s="48">
        <v>16381</v>
      </c>
      <c r="AF15" s="48">
        <v>33051</v>
      </c>
      <c r="AG15" s="48">
        <f>58559-AG17</f>
        <v>51161</v>
      </c>
      <c r="AH15" s="48">
        <f>79282-AH17</f>
        <v>68980</v>
      </c>
      <c r="AJ15" s="48">
        <v>17541</v>
      </c>
      <c r="AK15" s="48">
        <f>41128-AK17</f>
        <v>34978.097665575333</v>
      </c>
      <c r="AL15" s="48">
        <f>61454-AL17</f>
        <v>52117</v>
      </c>
      <c r="AM15" s="48">
        <v>68474</v>
      </c>
      <c r="AO15" s="48">
        <v>16456</v>
      </c>
      <c r="AP15" s="48">
        <v>33347</v>
      </c>
      <c r="AQ15" s="48">
        <v>51730.079486666669</v>
      </c>
      <c r="AR15" s="48">
        <v>70265</v>
      </c>
      <c r="AS15" s="130"/>
      <c r="AT15" s="48">
        <v>18766</v>
      </c>
      <c r="AU15" s="48">
        <v>38263</v>
      </c>
      <c r="AV15" s="263">
        <v>57947</v>
      </c>
      <c r="AW15" s="263">
        <v>87214</v>
      </c>
      <c r="AX15" s="130"/>
      <c r="AY15" s="48">
        <v>33090</v>
      </c>
      <c r="AZ15" s="48">
        <v>67233</v>
      </c>
      <c r="BA15" s="263">
        <v>100132</v>
      </c>
      <c r="BB15" s="263">
        <v>130503</v>
      </c>
      <c r="BD15" s="48">
        <v>34752</v>
      </c>
      <c r="BE15" s="45">
        <v>70275</v>
      </c>
      <c r="BF15" s="45">
        <v>104839</v>
      </c>
      <c r="BG15" s="48">
        <v>142781</v>
      </c>
      <c r="BI15" s="48">
        <v>40123</v>
      </c>
      <c r="BJ15" s="130"/>
    </row>
    <row r="16" spans="2:62" ht="11.4" customHeight="1" x14ac:dyDescent="0.3">
      <c r="B16" s="306" t="s">
        <v>33</v>
      </c>
      <c r="D16" s="48"/>
      <c r="F16" s="48"/>
      <c r="G16" s="48"/>
      <c r="H16" s="48"/>
      <c r="I16" s="48"/>
      <c r="K16" s="48"/>
      <c r="L16" s="48"/>
      <c r="M16" s="48"/>
      <c r="N16" s="48"/>
      <c r="O16" s="268"/>
      <c r="P16" s="48"/>
      <c r="Q16" s="48"/>
      <c r="R16" s="48"/>
      <c r="S16" s="48">
        <v>295</v>
      </c>
      <c r="T16" s="268"/>
      <c r="U16" s="48">
        <v>830</v>
      </c>
      <c r="V16" s="48">
        <v>1716</v>
      </c>
      <c r="W16" s="48">
        <v>2365</v>
      </c>
      <c r="X16" s="48">
        <v>2883</v>
      </c>
      <c r="Z16" s="48">
        <v>727</v>
      </c>
      <c r="AA16" s="48">
        <v>1556</v>
      </c>
      <c r="AB16" s="48">
        <v>2509</v>
      </c>
      <c r="AC16" s="48">
        <v>3489</v>
      </c>
      <c r="AE16" s="48">
        <v>1371</v>
      </c>
      <c r="AF16" s="48">
        <v>2884</v>
      </c>
      <c r="AG16" s="48">
        <v>4128</v>
      </c>
      <c r="AH16" s="48">
        <v>5156</v>
      </c>
      <c r="AJ16" s="48">
        <v>1289</v>
      </c>
      <c r="AK16" s="48">
        <v>2278</v>
      </c>
      <c r="AL16" s="48">
        <v>3339</v>
      </c>
      <c r="AM16" s="48">
        <v>4444</v>
      </c>
      <c r="AO16" s="48">
        <v>1031</v>
      </c>
      <c r="AP16" s="48">
        <v>2099</v>
      </c>
      <c r="AQ16" s="48">
        <v>3320</v>
      </c>
      <c r="AR16" s="48">
        <v>4592</v>
      </c>
      <c r="AS16" s="130"/>
      <c r="AT16" s="48">
        <v>1297</v>
      </c>
      <c r="AU16" s="48">
        <v>2682</v>
      </c>
      <c r="AV16" s="263">
        <v>4132</v>
      </c>
      <c r="AW16" s="263">
        <v>5680</v>
      </c>
      <c r="AX16" s="130"/>
      <c r="AY16" s="48">
        <v>1561</v>
      </c>
      <c r="AZ16" s="48">
        <v>3136</v>
      </c>
      <c r="BA16" s="263">
        <v>4858</v>
      </c>
      <c r="BB16" s="263">
        <v>6735</v>
      </c>
      <c r="BD16" s="48">
        <v>2050</v>
      </c>
      <c r="BE16" s="45">
        <v>4102</v>
      </c>
      <c r="BF16" s="45">
        <v>6126</v>
      </c>
      <c r="BG16" s="48">
        <v>8150</v>
      </c>
      <c r="BI16" s="48">
        <v>2021</v>
      </c>
      <c r="BJ16" s="130"/>
    </row>
    <row r="17" spans="2:62" ht="11.4" customHeight="1" x14ac:dyDescent="0.3">
      <c r="B17" s="307" t="s">
        <v>235</v>
      </c>
      <c r="D17" s="48"/>
      <c r="F17" s="48"/>
      <c r="G17" s="48"/>
      <c r="H17" s="48"/>
      <c r="I17" s="48"/>
      <c r="K17" s="48"/>
      <c r="L17" s="48"/>
      <c r="M17" s="48"/>
      <c r="N17" s="48"/>
      <c r="O17" s="268"/>
      <c r="P17" s="48"/>
      <c r="Q17" s="48"/>
      <c r="R17" s="48"/>
      <c r="S17" s="48"/>
      <c r="T17" s="268"/>
      <c r="U17" s="48"/>
      <c r="V17" s="48"/>
      <c r="W17" s="48"/>
      <c r="X17" s="48"/>
      <c r="Z17" s="48"/>
      <c r="AA17" s="48"/>
      <c r="AB17" s="48"/>
      <c r="AC17" s="48"/>
      <c r="AE17" s="48">
        <v>2182</v>
      </c>
      <c r="AF17" s="48">
        <v>4805</v>
      </c>
      <c r="AG17" s="48">
        <v>7398</v>
      </c>
      <c r="AH17" s="48">
        <v>10302</v>
      </c>
      <c r="AJ17" s="48">
        <v>3385</v>
      </c>
      <c r="AK17" s="48">
        <v>6149.9023344246698</v>
      </c>
      <c r="AL17" s="48">
        <v>9337</v>
      </c>
      <c r="AM17" s="48">
        <v>12365</v>
      </c>
      <c r="AO17" s="48">
        <v>3022</v>
      </c>
      <c r="AP17" s="48">
        <v>6053</v>
      </c>
      <c r="AQ17" s="48">
        <v>9084.1544673696735</v>
      </c>
      <c r="AR17" s="48">
        <v>12251</v>
      </c>
      <c r="AS17" s="130"/>
      <c r="AT17" s="48">
        <v>3083</v>
      </c>
      <c r="AU17" s="48">
        <v>6349</v>
      </c>
      <c r="AV17" s="263">
        <v>9567</v>
      </c>
      <c r="AW17" s="263">
        <v>13289</v>
      </c>
      <c r="AX17" s="130"/>
      <c r="AY17" s="48">
        <v>3905</v>
      </c>
      <c r="AZ17" s="48">
        <v>7870</v>
      </c>
      <c r="BA17" s="263">
        <v>11642</v>
      </c>
      <c r="BB17" s="263">
        <v>15460</v>
      </c>
      <c r="BC17" s="26"/>
      <c r="BD17" s="48">
        <v>3588</v>
      </c>
      <c r="BE17" s="45">
        <v>7694</v>
      </c>
      <c r="BF17" s="45">
        <v>12181</v>
      </c>
      <c r="BG17" s="48">
        <v>16208</v>
      </c>
      <c r="BI17" s="48">
        <v>4452</v>
      </c>
      <c r="BJ17" s="130"/>
    </row>
    <row r="18" spans="2:62" ht="11.4" customHeight="1" x14ac:dyDescent="0.3">
      <c r="B18" s="306" t="s">
        <v>167</v>
      </c>
      <c r="D18" s="48"/>
      <c r="F18" s="48"/>
      <c r="G18" s="48"/>
      <c r="H18" s="48"/>
      <c r="I18" s="48"/>
      <c r="K18" s="48"/>
      <c r="L18" s="48"/>
      <c r="M18" s="48"/>
      <c r="N18" s="48"/>
      <c r="O18" s="26"/>
      <c r="P18" s="48"/>
      <c r="Q18" s="48"/>
      <c r="R18" s="48"/>
      <c r="S18" s="48">
        <v>-2130</v>
      </c>
      <c r="T18" s="26"/>
      <c r="U18" s="48">
        <v>-3672</v>
      </c>
      <c r="V18" s="48">
        <v>-4720</v>
      </c>
      <c r="W18" s="48">
        <v>-5891</v>
      </c>
      <c r="X18" s="48">
        <v>-6850</v>
      </c>
      <c r="Z18" s="48">
        <v>-2174</v>
      </c>
      <c r="AA18" s="48">
        <f>-5968+973</f>
        <v>-4995</v>
      </c>
      <c r="AB18" s="48">
        <v>-5408</v>
      </c>
      <c r="AC18" s="48">
        <v>-5929</v>
      </c>
      <c r="AE18" s="48">
        <v>-2432</v>
      </c>
      <c r="AF18" s="48">
        <v>-3074</v>
      </c>
      <c r="AG18" s="48">
        <v>-4202</v>
      </c>
      <c r="AH18" s="48">
        <v>-4702</v>
      </c>
      <c r="AJ18" s="48">
        <v>-1641</v>
      </c>
      <c r="AK18" s="48">
        <v>-3091</v>
      </c>
      <c r="AL18" s="48">
        <v>-4426</v>
      </c>
      <c r="AM18" s="48">
        <v>-7007</v>
      </c>
      <c r="AO18" s="48">
        <v>-1474</v>
      </c>
      <c r="AP18" s="48">
        <v>-4643</v>
      </c>
      <c r="AQ18" s="48">
        <v>-6419</v>
      </c>
      <c r="AR18" s="48">
        <v>-9115</v>
      </c>
      <c r="AS18" s="130"/>
      <c r="AT18" s="48">
        <v>-2861</v>
      </c>
      <c r="AU18" s="48">
        <v>-4720</v>
      </c>
      <c r="AV18" s="263">
        <v>-7011</v>
      </c>
      <c r="AW18" s="263">
        <v>-9883</v>
      </c>
      <c r="AX18" s="130"/>
      <c r="AY18" s="48">
        <v>-3708</v>
      </c>
      <c r="AZ18" s="48">
        <v>-5338</v>
      </c>
      <c r="BA18" s="263">
        <v>-10477</v>
      </c>
      <c r="BB18" s="263">
        <v>-12960</v>
      </c>
      <c r="BD18" s="48">
        <v>-3287</v>
      </c>
      <c r="BE18" s="48">
        <v>-5370</v>
      </c>
      <c r="BF18" s="48">
        <v>-7618</v>
      </c>
      <c r="BG18" s="48">
        <v>-10840</v>
      </c>
      <c r="BI18" s="48">
        <v>-3231</v>
      </c>
      <c r="BJ18" s="130"/>
    </row>
    <row r="19" spans="2:62" ht="11.4" customHeight="1" x14ac:dyDescent="0.3">
      <c r="B19" s="306" t="s">
        <v>168</v>
      </c>
      <c r="D19" s="270">
        <v>60</v>
      </c>
      <c r="F19" s="270">
        <v>38</v>
      </c>
      <c r="G19" s="270"/>
      <c r="H19" s="270">
        <v>219</v>
      </c>
      <c r="I19" s="270">
        <v>741</v>
      </c>
      <c r="K19" s="270">
        <v>20</v>
      </c>
      <c r="L19" s="270">
        <v>274</v>
      </c>
      <c r="M19" s="270">
        <v>305</v>
      </c>
      <c r="N19" s="270">
        <v>659</v>
      </c>
      <c r="O19" s="268"/>
      <c r="P19" s="270">
        <v>23</v>
      </c>
      <c r="Q19" s="270">
        <v>427</v>
      </c>
      <c r="R19" s="270">
        <v>384</v>
      </c>
      <c r="S19" s="270">
        <v>463</v>
      </c>
      <c r="T19" s="268"/>
      <c r="U19" s="270">
        <v>275</v>
      </c>
      <c r="V19" s="270">
        <v>311</v>
      </c>
      <c r="W19" s="270">
        <v>566</v>
      </c>
      <c r="X19" s="48">
        <v>3179</v>
      </c>
      <c r="Z19" s="270">
        <v>92</v>
      </c>
      <c r="AA19" s="270">
        <v>83</v>
      </c>
      <c r="AB19" s="270">
        <v>310</v>
      </c>
      <c r="AC19" s="48">
        <v>647</v>
      </c>
      <c r="AE19" s="270">
        <v>349</v>
      </c>
      <c r="AF19" s="270">
        <v>481</v>
      </c>
      <c r="AG19" s="270">
        <v>926</v>
      </c>
      <c r="AH19" s="48">
        <v>1645</v>
      </c>
      <c r="AJ19" s="270">
        <v>170</v>
      </c>
      <c r="AK19" s="270">
        <v>610</v>
      </c>
      <c r="AL19" s="270">
        <v>297</v>
      </c>
      <c r="AM19" s="270">
        <v>2958</v>
      </c>
      <c r="AO19" s="270">
        <v>129</v>
      </c>
      <c r="AP19" s="270">
        <v>74</v>
      </c>
      <c r="AQ19" s="270">
        <v>177</v>
      </c>
      <c r="AR19" s="270">
        <v>331</v>
      </c>
      <c r="AS19" s="130"/>
      <c r="AT19" s="48">
        <v>197</v>
      </c>
      <c r="AU19" s="48">
        <v>315</v>
      </c>
      <c r="AV19" s="263">
        <v>498</v>
      </c>
      <c r="AW19" s="263">
        <v>635</v>
      </c>
      <c r="AX19" s="130"/>
      <c r="AY19" s="48">
        <v>142</v>
      </c>
      <c r="AZ19" s="48">
        <v>249</v>
      </c>
      <c r="BA19" s="263">
        <v>299</v>
      </c>
      <c r="BB19" s="263">
        <v>231</v>
      </c>
      <c r="BD19" s="48">
        <v>1083</v>
      </c>
      <c r="BE19" s="48">
        <v>1177</v>
      </c>
      <c r="BF19" s="48">
        <v>1098</v>
      </c>
      <c r="BG19" s="48">
        <v>595</v>
      </c>
      <c r="BI19" s="48">
        <v>-66</v>
      </c>
      <c r="BJ19" s="130"/>
    </row>
    <row r="20" spans="2:62" ht="11.4" customHeight="1" x14ac:dyDescent="0.3">
      <c r="B20" s="306" t="s">
        <v>169</v>
      </c>
      <c r="D20" s="48">
        <v>-24</v>
      </c>
      <c r="F20" s="48">
        <v>1598</v>
      </c>
      <c r="G20" s="48">
        <v>7649</v>
      </c>
      <c r="H20" s="48">
        <v>12490</v>
      </c>
      <c r="I20" s="48">
        <v>17199</v>
      </c>
      <c r="K20" s="48">
        <v>10647</v>
      </c>
      <c r="L20" s="48">
        <v>13361</v>
      </c>
      <c r="M20" s="48">
        <v>17615</v>
      </c>
      <c r="N20" s="48">
        <v>20440</v>
      </c>
      <c r="O20" s="26"/>
      <c r="P20" s="48">
        <v>4138</v>
      </c>
      <c r="Q20" s="48">
        <v>8425</v>
      </c>
      <c r="R20" s="48">
        <v>12839</v>
      </c>
      <c r="S20" s="48">
        <v>17986</v>
      </c>
      <c r="T20" s="26"/>
      <c r="U20" s="48">
        <v>4568</v>
      </c>
      <c r="V20" s="48">
        <v>8918</v>
      </c>
      <c r="W20" s="48">
        <v>13059</v>
      </c>
      <c r="X20" s="48">
        <v>19641</v>
      </c>
      <c r="Z20" s="48">
        <v>4981</v>
      </c>
      <c r="AA20" s="48">
        <v>9260</v>
      </c>
      <c r="AB20" s="48">
        <v>13392</v>
      </c>
      <c r="AC20" s="48">
        <v>17963</v>
      </c>
      <c r="AE20" s="48">
        <v>5113</v>
      </c>
      <c r="AF20" s="48">
        <v>10189</v>
      </c>
      <c r="AG20" s="48">
        <v>14899</v>
      </c>
      <c r="AH20" s="48">
        <v>19677</v>
      </c>
      <c r="AJ20" s="48">
        <v>6186</v>
      </c>
      <c r="AK20" s="48">
        <v>13051</v>
      </c>
      <c r="AL20" s="48">
        <v>16728</v>
      </c>
      <c r="AM20" s="48">
        <v>32850</v>
      </c>
      <c r="AO20" s="48">
        <v>3181</v>
      </c>
      <c r="AP20" s="48">
        <v>6639</v>
      </c>
      <c r="AQ20" s="48">
        <v>9164</v>
      </c>
      <c r="AR20" s="48">
        <v>11914</v>
      </c>
      <c r="AS20" s="130"/>
      <c r="AT20" s="48">
        <v>3648</v>
      </c>
      <c r="AU20" s="48">
        <v>9204</v>
      </c>
      <c r="AV20" s="263">
        <v>16343</v>
      </c>
      <c r="AW20" s="263">
        <v>32576</v>
      </c>
      <c r="AX20" s="130"/>
      <c r="AY20" s="48">
        <v>17319</v>
      </c>
      <c r="AZ20" s="48">
        <v>37591</v>
      </c>
      <c r="BA20" s="263">
        <v>56241</v>
      </c>
      <c r="BB20" s="263">
        <v>68541</v>
      </c>
      <c r="BD20" s="48">
        <v>17121</v>
      </c>
      <c r="BE20" s="48">
        <v>32419</v>
      </c>
      <c r="BF20" s="48">
        <v>48909</v>
      </c>
      <c r="BG20" s="48">
        <v>64685</v>
      </c>
      <c r="BI20" s="48">
        <v>16095</v>
      </c>
      <c r="BJ20" s="130"/>
    </row>
    <row r="21" spans="2:62" ht="11.4" customHeight="1" x14ac:dyDescent="0.3">
      <c r="B21" s="306" t="s">
        <v>170</v>
      </c>
      <c r="D21" s="48"/>
      <c r="F21" s="48"/>
      <c r="G21" s="48"/>
      <c r="H21" s="48"/>
      <c r="I21" s="48"/>
      <c r="K21" s="48"/>
      <c r="L21" s="48"/>
      <c r="M21" s="48"/>
      <c r="N21" s="48"/>
      <c r="O21" s="26"/>
      <c r="P21" s="48"/>
      <c r="Q21" s="48"/>
      <c r="R21" s="48"/>
      <c r="S21" s="48"/>
      <c r="T21" s="26"/>
      <c r="U21" s="48"/>
      <c r="V21" s="48"/>
      <c r="W21" s="48"/>
      <c r="X21" s="48"/>
      <c r="Z21" s="48"/>
      <c r="AA21" s="48"/>
      <c r="AB21" s="48"/>
      <c r="AC21" s="48"/>
      <c r="AE21" s="48"/>
      <c r="AF21" s="48"/>
      <c r="AG21" s="48"/>
      <c r="AH21" s="48"/>
      <c r="AJ21" s="48"/>
      <c r="AK21" s="48">
        <v>-630</v>
      </c>
      <c r="AL21" s="48">
        <v>-630</v>
      </c>
      <c r="AM21" s="48">
        <v>-630</v>
      </c>
      <c r="AO21" s="48"/>
      <c r="AP21" s="48"/>
      <c r="AQ21" s="48"/>
      <c r="AR21" s="48">
        <v>0</v>
      </c>
      <c r="AS21" s="130"/>
      <c r="AT21" s="48">
        <v>0</v>
      </c>
      <c r="AU21" s="48">
        <v>0</v>
      </c>
      <c r="AV21" s="263"/>
      <c r="AW21" s="263"/>
      <c r="AX21" s="130"/>
      <c r="AY21" s="48"/>
      <c r="AZ21" s="48"/>
      <c r="BA21" s="263"/>
      <c r="BB21" s="263"/>
      <c r="BD21" s="48"/>
      <c r="BE21" s="48"/>
      <c r="BF21" s="48"/>
      <c r="BG21" s="48"/>
      <c r="BI21" s="48"/>
      <c r="BJ21" s="130"/>
    </row>
    <row r="22" spans="2:62" ht="11.4" customHeight="1" x14ac:dyDescent="0.3">
      <c r="B22" s="306" t="s">
        <v>171</v>
      </c>
      <c r="D22" s="48"/>
      <c r="F22" s="48"/>
      <c r="G22" s="48"/>
      <c r="H22" s="48"/>
      <c r="I22" s="48"/>
      <c r="K22" s="48"/>
      <c r="L22" s="48"/>
      <c r="M22" s="48"/>
      <c r="N22" s="48"/>
      <c r="O22" s="26"/>
      <c r="P22" s="48"/>
      <c r="Q22" s="48"/>
      <c r="R22" s="48"/>
      <c r="S22" s="48"/>
      <c r="T22" s="26"/>
      <c r="U22" s="48"/>
      <c r="V22" s="48"/>
      <c r="W22" s="48"/>
      <c r="X22" s="48"/>
      <c r="Z22" s="48"/>
      <c r="AA22" s="48"/>
      <c r="AB22" s="48"/>
      <c r="AC22" s="48"/>
      <c r="AE22" s="48"/>
      <c r="AF22" s="48"/>
      <c r="AG22" s="48"/>
      <c r="AH22" s="48"/>
      <c r="AJ22" s="48"/>
      <c r="AK22" s="48"/>
      <c r="AL22" s="48"/>
      <c r="AM22" s="48"/>
      <c r="AO22" s="48"/>
      <c r="AP22" s="48"/>
      <c r="AQ22" s="48"/>
      <c r="AR22" s="48">
        <v>-9803</v>
      </c>
      <c r="AS22" s="130"/>
      <c r="AT22" s="48">
        <v>-12163</v>
      </c>
      <c r="AU22" s="48">
        <v>-13197</v>
      </c>
      <c r="AV22" s="263">
        <v>-14986</v>
      </c>
      <c r="AW22" s="263">
        <v>-22545</v>
      </c>
      <c r="AX22" s="130"/>
      <c r="AY22" s="48">
        <v>-2273</v>
      </c>
      <c r="AZ22" s="48">
        <v>-3946</v>
      </c>
      <c r="BA22" s="263">
        <v>-5250</v>
      </c>
      <c r="BB22" s="263">
        <v>-605</v>
      </c>
      <c r="BD22" s="48">
        <v>-726</v>
      </c>
      <c r="BE22" s="48">
        <v>-726</v>
      </c>
      <c r="BF22" s="48">
        <v>-726</v>
      </c>
      <c r="BG22" s="48">
        <v>0</v>
      </c>
      <c r="BI22" s="48"/>
      <c r="BJ22" s="130"/>
    </row>
    <row r="23" spans="2:62" ht="11.4" customHeight="1" x14ac:dyDescent="0.3">
      <c r="B23" s="306" t="s">
        <v>172</v>
      </c>
      <c r="D23" s="48"/>
      <c r="F23" s="48"/>
      <c r="G23" s="48"/>
      <c r="H23" s="48"/>
      <c r="I23" s="48"/>
      <c r="K23" s="48"/>
      <c r="L23" s="48"/>
      <c r="M23" s="48"/>
      <c r="N23" s="48"/>
      <c r="O23" s="26"/>
      <c r="P23" s="48"/>
      <c r="Q23" s="48"/>
      <c r="R23" s="48"/>
      <c r="S23" s="48"/>
      <c r="T23" s="26"/>
      <c r="U23" s="48"/>
      <c r="V23" s="48"/>
      <c r="W23" s="48"/>
      <c r="X23" s="48"/>
      <c r="Z23" s="48"/>
      <c r="AA23" s="48"/>
      <c r="AB23" s="48"/>
      <c r="AC23" s="48"/>
      <c r="AE23" s="48"/>
      <c r="AF23" s="48"/>
      <c r="AG23" s="48"/>
      <c r="AH23" s="48"/>
      <c r="AJ23" s="48"/>
      <c r="AK23" s="48"/>
      <c r="AL23" s="48"/>
      <c r="AM23" s="48"/>
      <c r="AO23" s="48"/>
      <c r="AP23" s="48">
        <v>-1936</v>
      </c>
      <c r="AQ23" s="48">
        <v>-1496</v>
      </c>
      <c r="AR23" s="48">
        <v>-1966</v>
      </c>
      <c r="AS23" s="130"/>
      <c r="AT23" s="48">
        <v>-163</v>
      </c>
      <c r="AU23" s="48">
        <v>-1279</v>
      </c>
      <c r="AV23" s="263">
        <v>-3655</v>
      </c>
      <c r="AW23" s="263">
        <v>-895</v>
      </c>
      <c r="AX23" s="130"/>
      <c r="AY23" s="48">
        <v>0</v>
      </c>
      <c r="AZ23" s="48">
        <v>-1091</v>
      </c>
      <c r="BA23" s="263">
        <v>-482</v>
      </c>
      <c r="BB23" s="263">
        <v>-2203</v>
      </c>
      <c r="BD23" s="48">
        <v>-372</v>
      </c>
      <c r="BE23" s="48">
        <v>-560</v>
      </c>
      <c r="BF23" s="48">
        <v>-554</v>
      </c>
      <c r="BG23" s="48">
        <v>-1364</v>
      </c>
      <c r="BI23" s="48">
        <v>-1613</v>
      </c>
      <c r="BJ23" s="130"/>
    </row>
    <row r="24" spans="2:62" ht="11.4" customHeight="1" x14ac:dyDescent="0.3">
      <c r="B24" s="285" t="s">
        <v>49</v>
      </c>
      <c r="D24" s="48"/>
      <c r="F24" s="48"/>
      <c r="G24" s="48"/>
      <c r="H24" s="48"/>
      <c r="I24" s="48"/>
      <c r="K24" s="48"/>
      <c r="L24" s="48"/>
      <c r="M24" s="48"/>
      <c r="N24" s="48"/>
      <c r="O24" s="26"/>
      <c r="P24" s="48"/>
      <c r="Q24" s="48"/>
      <c r="R24" s="48"/>
      <c r="S24" s="48"/>
      <c r="T24" s="26"/>
      <c r="U24" s="48"/>
      <c r="V24" s="48"/>
      <c r="W24" s="48"/>
      <c r="X24" s="48"/>
      <c r="Z24" s="48"/>
      <c r="AA24" s="48"/>
      <c r="AB24" s="48"/>
      <c r="AC24" s="48"/>
      <c r="AE24" s="48"/>
      <c r="AF24" s="48">
        <v>554</v>
      </c>
      <c r="AG24" s="48">
        <v>1197</v>
      </c>
      <c r="AH24" s="48">
        <v>2077</v>
      </c>
      <c r="AJ24" s="48">
        <v>664</v>
      </c>
      <c r="AK24" s="48">
        <v>2317</v>
      </c>
      <c r="AL24" s="48">
        <v>2923</v>
      </c>
      <c r="AM24" s="48">
        <v>2923</v>
      </c>
      <c r="AO24" s="48">
        <v>0</v>
      </c>
      <c r="AP24" s="48">
        <v>0</v>
      </c>
      <c r="AQ24" s="48">
        <v>0</v>
      </c>
      <c r="AR24" s="48">
        <v>0</v>
      </c>
      <c r="AS24" s="130"/>
      <c r="AT24" s="48">
        <v>0</v>
      </c>
      <c r="AU24" s="48">
        <v>0</v>
      </c>
      <c r="AV24" s="263">
        <v>0</v>
      </c>
      <c r="AW24" s="263"/>
      <c r="AX24" s="130"/>
      <c r="AY24" s="48"/>
      <c r="AZ24" s="48"/>
      <c r="BA24" s="263"/>
      <c r="BB24" s="263"/>
      <c r="BD24" s="48"/>
      <c r="BE24" s="48"/>
      <c r="BF24" s="48"/>
      <c r="BG24" s="48"/>
      <c r="BI24" s="48"/>
      <c r="BJ24" s="130"/>
    </row>
    <row r="25" spans="2:62" ht="11.4" customHeight="1" x14ac:dyDescent="0.3">
      <c r="B25" s="285" t="s">
        <v>38</v>
      </c>
      <c r="D25" s="270">
        <v>231</v>
      </c>
      <c r="F25" s="270"/>
      <c r="G25" s="270">
        <v>-1112</v>
      </c>
      <c r="H25" s="270">
        <v>-1112</v>
      </c>
      <c r="I25" s="270">
        <v>-609</v>
      </c>
      <c r="K25" s="308">
        <v>0</v>
      </c>
      <c r="L25" s="270">
        <v>150</v>
      </c>
      <c r="M25" s="270">
        <v>150</v>
      </c>
      <c r="N25" s="270">
        <v>150</v>
      </c>
      <c r="O25" s="268"/>
      <c r="P25" s="308">
        <v>0</v>
      </c>
      <c r="Q25" s="270"/>
      <c r="R25" s="270">
        <v>324</v>
      </c>
      <c r="S25" s="270">
        <v>-341</v>
      </c>
      <c r="T25" s="268"/>
      <c r="U25" s="270"/>
      <c r="V25" s="270"/>
      <c r="W25" s="270"/>
      <c r="X25" s="270"/>
      <c r="Z25" s="270"/>
      <c r="AA25" s="270"/>
      <c r="AB25" s="270"/>
      <c r="AC25" s="270">
        <v>0</v>
      </c>
      <c r="AE25" s="270"/>
      <c r="AF25" s="270"/>
      <c r="AG25" s="270"/>
      <c r="AH25" s="270"/>
      <c r="AJ25" s="270"/>
      <c r="AK25" s="270"/>
      <c r="AL25" s="270"/>
      <c r="AM25" s="270"/>
      <c r="AO25" s="270"/>
      <c r="AP25" s="270"/>
      <c r="AQ25" s="270"/>
      <c r="AR25" s="270"/>
      <c r="AS25" s="130"/>
      <c r="AT25" s="48"/>
      <c r="AU25" s="48"/>
      <c r="AV25" s="263"/>
      <c r="AW25" s="263"/>
      <c r="AX25" s="130"/>
      <c r="AY25" s="48"/>
      <c r="AZ25" s="48"/>
      <c r="BA25" s="263"/>
      <c r="BB25" s="263"/>
      <c r="BD25" s="48"/>
      <c r="BE25" s="48"/>
      <c r="BF25" s="48"/>
      <c r="BG25" s="48"/>
      <c r="BI25" s="48"/>
      <c r="BJ25" s="130"/>
    </row>
    <row r="26" spans="2:62" ht="11.4" customHeight="1" x14ac:dyDescent="0.3">
      <c r="B26" s="285" t="s">
        <v>173</v>
      </c>
      <c r="D26" s="308">
        <v>0</v>
      </c>
      <c r="F26" s="308">
        <v>0</v>
      </c>
      <c r="G26" s="308">
        <v>0</v>
      </c>
      <c r="H26" s="308">
        <v>0</v>
      </c>
      <c r="I26" s="308">
        <v>0</v>
      </c>
      <c r="K26" s="308">
        <v>0</v>
      </c>
      <c r="L26" s="308">
        <v>659</v>
      </c>
      <c r="M26" s="270">
        <v>659</v>
      </c>
      <c r="N26" s="308">
        <v>0</v>
      </c>
      <c r="O26" s="256"/>
      <c r="P26" s="308">
        <v>0</v>
      </c>
      <c r="Q26" s="308">
        <v>2984</v>
      </c>
      <c r="R26" s="270">
        <v>3036</v>
      </c>
      <c r="S26" s="308">
        <v>5218</v>
      </c>
      <c r="T26" s="256"/>
      <c r="U26" s="308"/>
      <c r="V26" s="308"/>
      <c r="W26" s="308"/>
      <c r="X26" s="308">
        <v>342</v>
      </c>
      <c r="Z26" s="308">
        <v>1686</v>
      </c>
      <c r="AA26" s="308">
        <v>1686</v>
      </c>
      <c r="AB26" s="308">
        <v>-1104</v>
      </c>
      <c r="AC26" s="308">
        <v>-1771</v>
      </c>
      <c r="AE26" s="308"/>
      <c r="AF26" s="308"/>
      <c r="AG26" s="308"/>
      <c r="AH26" s="308"/>
      <c r="AJ26" s="308"/>
      <c r="AK26" s="308"/>
      <c r="AL26" s="308"/>
      <c r="AM26" s="308"/>
      <c r="AO26" s="308"/>
      <c r="AP26" s="308"/>
      <c r="AQ26" s="308"/>
      <c r="AR26" s="308"/>
      <c r="AS26" s="130"/>
      <c r="AT26" s="48"/>
      <c r="AU26" s="48"/>
      <c r="AV26" s="263"/>
      <c r="AW26" s="263"/>
      <c r="AX26" s="130"/>
      <c r="AY26" s="48"/>
      <c r="AZ26" s="48">
        <v>-4242</v>
      </c>
      <c r="BA26" s="263">
        <v>-4856</v>
      </c>
      <c r="BB26" s="263">
        <v>-1499</v>
      </c>
      <c r="BD26" s="48"/>
      <c r="BE26" s="48">
        <v>1064</v>
      </c>
      <c r="BF26" s="48">
        <v>1064</v>
      </c>
      <c r="BG26" s="48">
        <v>2028</v>
      </c>
      <c r="BI26" s="48">
        <v>0</v>
      </c>
      <c r="BJ26" s="130"/>
    </row>
    <row r="27" spans="2:62" ht="11.4" customHeight="1" x14ac:dyDescent="0.3">
      <c r="B27" s="285" t="s">
        <v>174</v>
      </c>
      <c r="D27" s="308"/>
      <c r="F27" s="308"/>
      <c r="G27" s="308"/>
      <c r="H27" s="308"/>
      <c r="I27" s="308"/>
      <c r="K27" s="308"/>
      <c r="L27" s="308"/>
      <c r="M27" s="270"/>
      <c r="N27" s="308"/>
      <c r="O27" s="256"/>
      <c r="P27" s="308"/>
      <c r="Q27" s="308"/>
      <c r="R27" s="270"/>
      <c r="S27" s="308"/>
      <c r="T27" s="256"/>
      <c r="U27" s="308"/>
      <c r="V27" s="308"/>
      <c r="W27" s="308"/>
      <c r="X27" s="308"/>
      <c r="Z27" s="308">
        <f>-162.819267723227-371</f>
        <v>-533.81926772322697</v>
      </c>
      <c r="AA27" s="308">
        <f>-328.570538803415-371</f>
        <v>-699.57053880341505</v>
      </c>
      <c r="AB27" s="308">
        <f>-497.30661192837-371</f>
        <v>-868.30661192836999</v>
      </c>
      <c r="AC27" s="308">
        <v>-1040</v>
      </c>
      <c r="AE27" s="308">
        <v>-908</v>
      </c>
      <c r="AF27" s="308">
        <v>-1561</v>
      </c>
      <c r="AG27" s="308">
        <v>-1561</v>
      </c>
      <c r="AH27" s="308">
        <v>-2372</v>
      </c>
      <c r="AJ27" s="308">
        <v>1807</v>
      </c>
      <c r="AK27" s="308"/>
      <c r="AL27" s="308"/>
      <c r="AM27" s="308"/>
      <c r="AO27" s="308">
        <v>268</v>
      </c>
      <c r="AP27" s="308">
        <v>197</v>
      </c>
      <c r="AQ27" s="308">
        <v>-3538</v>
      </c>
      <c r="AR27" s="308">
        <v>-3538</v>
      </c>
      <c r="AS27" s="130"/>
      <c r="AT27" s="48">
        <v>0</v>
      </c>
      <c r="AU27" s="48">
        <v>0</v>
      </c>
      <c r="AV27" s="263">
        <v>0</v>
      </c>
      <c r="AW27" s="263"/>
      <c r="AX27" s="130"/>
      <c r="AY27" s="48"/>
      <c r="AZ27" s="48"/>
      <c r="BA27" s="263"/>
      <c r="BB27" s="263"/>
      <c r="BD27" s="48"/>
      <c r="BE27" s="48"/>
      <c r="BF27" s="48"/>
      <c r="BG27" s="48"/>
      <c r="BI27" s="48"/>
      <c r="BJ27" s="130"/>
    </row>
    <row r="28" spans="2:62" ht="11.4" customHeight="1" x14ac:dyDescent="0.3">
      <c r="B28" s="285" t="s">
        <v>175</v>
      </c>
      <c r="D28" s="308">
        <v>0</v>
      </c>
      <c r="F28" s="308">
        <v>0</v>
      </c>
      <c r="G28" s="308">
        <v>0</v>
      </c>
      <c r="H28" s="308">
        <v>0</v>
      </c>
      <c r="I28" s="308">
        <v>0</v>
      </c>
      <c r="K28" s="308">
        <v>0</v>
      </c>
      <c r="L28" s="308">
        <v>0</v>
      </c>
      <c r="M28" s="48">
        <v>11546</v>
      </c>
      <c r="N28" s="48">
        <v>28111</v>
      </c>
      <c r="O28" s="256"/>
      <c r="P28" s="308">
        <v>0</v>
      </c>
      <c r="Q28" s="308">
        <v>1261</v>
      </c>
      <c r="R28" s="308">
        <v>1261</v>
      </c>
      <c r="S28" s="48">
        <v>48126</v>
      </c>
      <c r="T28" s="256"/>
      <c r="U28" s="48"/>
      <c r="V28" s="48"/>
      <c r="W28" s="48"/>
      <c r="X28" s="48">
        <v>5319</v>
      </c>
      <c r="Z28" s="48"/>
      <c r="AA28" s="48"/>
      <c r="AB28" s="48"/>
      <c r="AC28" s="48"/>
      <c r="AE28" s="48"/>
      <c r="AF28" s="48">
        <v>11610</v>
      </c>
      <c r="AG28" s="48">
        <v>9972</v>
      </c>
      <c r="AH28" s="48">
        <v>12221</v>
      </c>
      <c r="AJ28" s="48"/>
      <c r="AK28" s="48">
        <v>-4154</v>
      </c>
      <c r="AL28" s="48">
        <v>-4287</v>
      </c>
      <c r="AM28" s="48">
        <v>-4125</v>
      </c>
      <c r="AO28" s="48"/>
      <c r="AP28" s="48"/>
      <c r="AQ28" s="48"/>
      <c r="AR28" s="48"/>
      <c r="AS28" s="130"/>
      <c r="AT28" s="48"/>
      <c r="AU28" s="48"/>
      <c r="AV28" s="263"/>
      <c r="AW28" s="263"/>
      <c r="AX28" s="130"/>
      <c r="AY28" s="48"/>
      <c r="AZ28" s="48"/>
      <c r="BA28" s="263"/>
      <c r="BB28" s="263"/>
      <c r="BD28" s="48"/>
      <c r="BE28" s="48"/>
      <c r="BF28" s="48"/>
      <c r="BG28" s="48"/>
      <c r="BI28" s="48"/>
      <c r="BJ28" s="130"/>
    </row>
    <row r="29" spans="2:62" ht="11.4" customHeight="1" x14ac:dyDescent="0.3">
      <c r="B29" s="285" t="s">
        <v>176</v>
      </c>
      <c r="D29" s="308">
        <v>0</v>
      </c>
      <c r="F29" s="308">
        <v>0</v>
      </c>
      <c r="G29" s="308">
        <v>0</v>
      </c>
      <c r="H29" s="308">
        <v>0</v>
      </c>
      <c r="I29" s="270">
        <v>1954</v>
      </c>
      <c r="K29" s="270">
        <v>348</v>
      </c>
      <c r="L29" s="270">
        <v>696</v>
      </c>
      <c r="M29" s="48">
        <v>1045</v>
      </c>
      <c r="N29" s="48">
        <v>1393</v>
      </c>
      <c r="O29" s="256"/>
      <c r="P29" s="48">
        <v>546</v>
      </c>
      <c r="Q29" s="48">
        <v>1361</v>
      </c>
      <c r="R29" s="48">
        <v>1563</v>
      </c>
      <c r="S29" s="48">
        <v>1767</v>
      </c>
      <c r="T29" s="256"/>
      <c r="U29" s="48">
        <v>313</v>
      </c>
      <c r="V29" s="48">
        <v>707</v>
      </c>
      <c r="W29" s="48">
        <v>1028</v>
      </c>
      <c r="X29" s="48">
        <v>1326</v>
      </c>
      <c r="Z29" s="48">
        <v>327</v>
      </c>
      <c r="AA29" s="48">
        <v>750</v>
      </c>
      <c r="AB29" s="48">
        <v>1062</v>
      </c>
      <c r="AC29" s="48">
        <v>1357</v>
      </c>
      <c r="AE29" s="48">
        <v>582</v>
      </c>
      <c r="AF29" s="48">
        <v>1172</v>
      </c>
      <c r="AG29" s="48">
        <v>1762</v>
      </c>
      <c r="AH29" s="48">
        <v>2376</v>
      </c>
      <c r="AJ29" s="48">
        <v>785</v>
      </c>
      <c r="AK29" s="48">
        <v>1349</v>
      </c>
      <c r="AL29" s="48">
        <v>1915</v>
      </c>
      <c r="AM29" s="48">
        <v>2361</v>
      </c>
      <c r="AO29" s="48">
        <v>713</v>
      </c>
      <c r="AP29" s="48">
        <v>1193</v>
      </c>
      <c r="AQ29" s="48">
        <v>1607</v>
      </c>
      <c r="AR29" s="48">
        <v>2236</v>
      </c>
      <c r="AS29" s="130"/>
      <c r="AT29" s="48">
        <v>629</v>
      </c>
      <c r="AU29" s="48">
        <v>1259</v>
      </c>
      <c r="AV29" s="263">
        <v>1888</v>
      </c>
      <c r="AW29" s="263">
        <v>2479</v>
      </c>
      <c r="AX29" s="130"/>
      <c r="AY29" s="48">
        <v>176</v>
      </c>
      <c r="AZ29" s="48">
        <v>377</v>
      </c>
      <c r="BA29" s="263">
        <v>551</v>
      </c>
      <c r="BB29" s="263">
        <v>708</v>
      </c>
      <c r="BD29" s="48">
        <v>8722</v>
      </c>
      <c r="BE29" s="48">
        <v>8823</v>
      </c>
      <c r="BF29" s="48">
        <v>8997</v>
      </c>
      <c r="BG29" s="48">
        <v>10505</v>
      </c>
      <c r="BI29" s="48">
        <v>282</v>
      </c>
      <c r="BJ29" s="130"/>
    </row>
    <row r="30" spans="2:62" ht="11.4" customHeight="1" x14ac:dyDescent="0.3">
      <c r="B30" s="285" t="s">
        <v>36</v>
      </c>
      <c r="D30" s="308"/>
      <c r="F30" s="308"/>
      <c r="G30" s="308"/>
      <c r="H30" s="308"/>
      <c r="I30" s="270"/>
      <c r="K30" s="270"/>
      <c r="L30" s="270"/>
      <c r="M30" s="48"/>
      <c r="N30" s="48"/>
      <c r="O30" s="256"/>
      <c r="P30" s="48"/>
      <c r="Q30" s="48"/>
      <c r="R30" s="48"/>
      <c r="S30" s="48"/>
      <c r="T30" s="256"/>
      <c r="U30" s="48"/>
      <c r="V30" s="48"/>
      <c r="W30" s="48"/>
      <c r="X30" s="48"/>
      <c r="Z30" s="48"/>
      <c r="AA30" s="48"/>
      <c r="AB30" s="48"/>
      <c r="AC30" s="48"/>
      <c r="AE30" s="48"/>
      <c r="AF30" s="48"/>
      <c r="AG30" s="48"/>
      <c r="AH30" s="48"/>
      <c r="AJ30" s="48"/>
      <c r="AK30" s="48"/>
      <c r="AL30" s="48"/>
      <c r="AM30" s="48"/>
      <c r="AO30" s="48"/>
      <c r="AP30" s="48"/>
      <c r="AQ30" s="48"/>
      <c r="AR30" s="48"/>
      <c r="AS30" s="130"/>
      <c r="AT30" s="48">
        <v>2783</v>
      </c>
      <c r="AU30" s="48">
        <v>5651</v>
      </c>
      <c r="AV30" s="263">
        <v>5651</v>
      </c>
      <c r="AW30" s="263">
        <v>5651</v>
      </c>
      <c r="AX30" s="130"/>
      <c r="AY30" s="48">
        <v>0</v>
      </c>
      <c r="AZ30" s="48">
        <v>0</v>
      </c>
      <c r="BA30" s="263">
        <v>0</v>
      </c>
      <c r="BB30" s="263"/>
      <c r="BD30" s="48">
        <v>0</v>
      </c>
      <c r="BE30" s="48">
        <v>0</v>
      </c>
      <c r="BF30" s="48"/>
      <c r="BG30" s="48"/>
      <c r="BI30" s="48"/>
      <c r="BJ30" s="130"/>
    </row>
    <row r="31" spans="2:62" ht="11.4" customHeight="1" x14ac:dyDescent="0.3">
      <c r="B31" s="285" t="s">
        <v>177</v>
      </c>
      <c r="D31" s="308">
        <v>0</v>
      </c>
      <c r="F31" s="308">
        <v>0</v>
      </c>
      <c r="G31" s="308">
        <v>0</v>
      </c>
      <c r="H31" s="270">
        <v>-61</v>
      </c>
      <c r="I31" s="270">
        <v>-61</v>
      </c>
      <c r="K31" s="308">
        <v>0</v>
      </c>
      <c r="L31" s="308">
        <v>0</v>
      </c>
      <c r="M31" s="308">
        <v>0</v>
      </c>
      <c r="N31" s="308">
        <v>0</v>
      </c>
      <c r="O31" s="256"/>
      <c r="P31" s="308"/>
      <c r="Q31" s="308"/>
      <c r="R31" s="308"/>
      <c r="S31" s="308"/>
      <c r="T31" s="256"/>
      <c r="U31" s="308"/>
      <c r="V31" s="308"/>
      <c r="W31" s="308"/>
      <c r="X31" s="308"/>
      <c r="Z31" s="308"/>
      <c r="AA31" s="308"/>
      <c r="AB31" s="48"/>
      <c r="AC31" s="308"/>
      <c r="AE31" s="308"/>
      <c r="AH31" s="308"/>
      <c r="AJ31" s="308"/>
      <c r="AK31" s="308"/>
      <c r="AL31" s="308"/>
      <c r="AM31" s="308"/>
      <c r="AO31" s="308"/>
      <c r="AP31" s="308"/>
      <c r="AQ31" s="308"/>
      <c r="AR31" s="308"/>
      <c r="AS31" s="130"/>
      <c r="AT31" s="48"/>
      <c r="AU31" s="48"/>
      <c r="AV31" s="263"/>
      <c r="AW31" s="263"/>
      <c r="AX31" s="130"/>
      <c r="AY31" s="48"/>
      <c r="AZ31" s="48"/>
      <c r="BA31" s="263"/>
      <c r="BB31" s="263"/>
      <c r="BD31" s="48"/>
      <c r="BE31" s="48"/>
      <c r="BF31" s="48"/>
      <c r="BG31" s="48"/>
      <c r="BI31" s="48"/>
      <c r="BJ31" s="130"/>
    </row>
    <row r="32" spans="2:62" ht="11.4" customHeight="1" x14ac:dyDescent="0.3">
      <c r="B32" s="285" t="s">
        <v>178</v>
      </c>
      <c r="D32" s="270">
        <v>151</v>
      </c>
      <c r="F32" s="270">
        <v>3</v>
      </c>
      <c r="G32" s="270">
        <v>7</v>
      </c>
      <c r="H32" s="270">
        <v>13</v>
      </c>
      <c r="I32" s="270">
        <v>10</v>
      </c>
      <c r="K32" s="270">
        <v>-86</v>
      </c>
      <c r="L32" s="270">
        <v>41</v>
      </c>
      <c r="M32" s="270">
        <v>-59</v>
      </c>
      <c r="N32" s="270">
        <v>-115</v>
      </c>
      <c r="O32" s="256"/>
      <c r="P32" s="270">
        <v>5</v>
      </c>
      <c r="Q32" s="270">
        <v>6</v>
      </c>
      <c r="R32" s="270">
        <f>-53-4</f>
        <v>-57</v>
      </c>
      <c r="S32" s="270">
        <v>-94</v>
      </c>
      <c r="T32" s="256"/>
      <c r="U32" s="270">
        <v>-295</v>
      </c>
      <c r="V32" s="270">
        <v>-395</v>
      </c>
      <c r="W32" s="270">
        <v>-395</v>
      </c>
      <c r="X32" s="48">
        <v>-251</v>
      </c>
      <c r="Z32" s="308">
        <f>-449-Z27</f>
        <v>84.819267723226972</v>
      </c>
      <c r="AA32" s="308">
        <f>-687-AA27</f>
        <v>12.570538803415047</v>
      </c>
      <c r="AB32" s="48">
        <f>-815-AB27</f>
        <v>53.306611928369989</v>
      </c>
      <c r="AC32" s="308">
        <v>-92</v>
      </c>
      <c r="AE32" s="308">
        <v>50</v>
      </c>
      <c r="AF32" s="308">
        <v>-128</v>
      </c>
      <c r="AG32" s="48">
        <v>-101</v>
      </c>
      <c r="AH32" s="308">
        <v>-59</v>
      </c>
      <c r="AJ32" s="308">
        <v>-45</v>
      </c>
      <c r="AK32" s="308">
        <v>-96</v>
      </c>
      <c r="AL32" s="308">
        <v>-226</v>
      </c>
      <c r="AM32" s="308">
        <v>-265</v>
      </c>
      <c r="AO32" s="308">
        <v>-6</v>
      </c>
      <c r="AP32" s="308">
        <v>-35</v>
      </c>
      <c r="AQ32" s="308">
        <v>-14103</v>
      </c>
      <c r="AR32" s="308">
        <v>-14405</v>
      </c>
      <c r="AS32" s="130"/>
      <c r="AT32" s="48">
        <v>-48</v>
      </c>
      <c r="AU32" s="48">
        <v>-40</v>
      </c>
      <c r="AV32" s="263">
        <v>18</v>
      </c>
      <c r="AW32" s="263">
        <v>-298</v>
      </c>
      <c r="AX32" s="130"/>
      <c r="AY32" s="48">
        <v>1316</v>
      </c>
      <c r="AZ32" s="48">
        <v>-639</v>
      </c>
      <c r="BA32" s="263">
        <v>-876</v>
      </c>
      <c r="BB32" s="263">
        <v>-4986</v>
      </c>
      <c r="BD32" s="48">
        <v>-2314</v>
      </c>
      <c r="BE32" s="48">
        <v>-2189</v>
      </c>
      <c r="BF32" s="48">
        <v>-4088</v>
      </c>
      <c r="BG32" s="48">
        <v>-4192</v>
      </c>
      <c r="BI32" s="48">
        <v>-696</v>
      </c>
      <c r="BJ32" s="130"/>
    </row>
    <row r="33" spans="2:62" ht="11.4" customHeight="1" x14ac:dyDescent="0.3">
      <c r="B33" s="261"/>
      <c r="D33" s="270"/>
      <c r="F33" s="270"/>
      <c r="G33" s="270"/>
      <c r="H33" s="270"/>
      <c r="I33" s="270"/>
      <c r="K33" s="270"/>
      <c r="L33" s="270"/>
      <c r="M33" s="270"/>
      <c r="N33" s="270"/>
      <c r="O33" s="256"/>
      <c r="P33" s="270"/>
      <c r="Q33" s="270"/>
      <c r="R33" s="270"/>
      <c r="S33" s="270"/>
      <c r="T33" s="256"/>
      <c r="U33" s="270"/>
      <c r="V33" s="270"/>
      <c r="W33" s="270"/>
      <c r="X33" s="270"/>
      <c r="Z33" s="270"/>
      <c r="AA33" s="270"/>
      <c r="AB33" s="270"/>
      <c r="AC33" s="270"/>
      <c r="AE33" s="270"/>
      <c r="AF33" s="270"/>
      <c r="AG33" s="270"/>
      <c r="AH33" s="270"/>
      <c r="AJ33" s="270"/>
      <c r="AK33" s="270"/>
      <c r="AL33" s="270"/>
      <c r="AM33" s="270"/>
      <c r="AO33" s="270"/>
      <c r="AP33" s="270"/>
      <c r="AQ33" s="270"/>
      <c r="AR33" s="270"/>
      <c r="AT33" s="48"/>
      <c r="AU33" s="48"/>
      <c r="AV33" s="263"/>
      <c r="AW33" s="263"/>
      <c r="AY33" s="48"/>
      <c r="AZ33" s="48"/>
      <c r="BA33" s="263"/>
      <c r="BB33" s="263"/>
      <c r="BD33" s="48"/>
      <c r="BE33" s="48"/>
      <c r="BF33" s="48"/>
      <c r="BG33" s="48"/>
      <c r="BI33" s="48"/>
      <c r="BJ33" s="130"/>
    </row>
    <row r="34" spans="2:62" s="103" customFormat="1" ht="11.4" customHeight="1" x14ac:dyDescent="0.3">
      <c r="B34" s="272" t="s">
        <v>179</v>
      </c>
      <c r="D34" s="173">
        <v>6600</v>
      </c>
      <c r="F34" s="173">
        <v>-2</v>
      </c>
      <c r="G34" s="173">
        <v>-14721</v>
      </c>
      <c r="H34" s="173">
        <f>SUM(H36:H39)</f>
        <v>-11635</v>
      </c>
      <c r="I34" s="173">
        <v>-4026</v>
      </c>
      <c r="K34" s="173">
        <v>1617</v>
      </c>
      <c r="L34" s="173">
        <v>-15019</v>
      </c>
      <c r="M34" s="173">
        <f>SUM(M36:M39)</f>
        <v>-10762</v>
      </c>
      <c r="N34" s="173">
        <f>SUM(N36:N39)</f>
        <v>-10219</v>
      </c>
      <c r="O34" s="274"/>
      <c r="P34" s="173">
        <f>SUM(P36:P39)</f>
        <v>-2291</v>
      </c>
      <c r="Q34" s="173">
        <f>SUM(Q36:Q39)</f>
        <v>-8123</v>
      </c>
      <c r="R34" s="173">
        <f>SUM(R36:R39)</f>
        <v>-4139</v>
      </c>
      <c r="S34" s="173">
        <f>SUM(S36:S39)</f>
        <v>-6033</v>
      </c>
      <c r="T34" s="274"/>
      <c r="U34" s="173">
        <f>SUM(U36:U39)</f>
        <v>15942</v>
      </c>
      <c r="V34" s="173">
        <f>SUM(V36:V39)</f>
        <v>-1124</v>
      </c>
      <c r="W34" s="173">
        <f>SUM(W36:W39)</f>
        <v>-2502</v>
      </c>
      <c r="X34" s="173">
        <f>SUM(X36:X39)</f>
        <v>-10848</v>
      </c>
      <c r="Z34" s="173">
        <f>SUM(Z35:Z39)</f>
        <v>12761</v>
      </c>
      <c r="AA34" s="173">
        <f>SUM(AA35:AA39)</f>
        <v>14490</v>
      </c>
      <c r="AB34" s="173">
        <f>SUM(AB35:AB39)</f>
        <v>23050</v>
      </c>
      <c r="AC34" s="173">
        <f>SUM(AC35:AC39)</f>
        <v>2900</v>
      </c>
      <c r="AE34" s="173">
        <f>SUM(AE35:AE39)</f>
        <v>13889</v>
      </c>
      <c r="AF34" s="173">
        <f>SUM(AF35:AF39)</f>
        <v>16098</v>
      </c>
      <c r="AG34" s="173">
        <f>SUM(AG35:AG39)</f>
        <v>15320</v>
      </c>
      <c r="AH34" s="173">
        <f>SUM(AH35:AH39)</f>
        <v>-18972</v>
      </c>
      <c r="AJ34" s="173">
        <v>23025</v>
      </c>
      <c r="AK34" s="173">
        <f>SUM(AK35:AK39)</f>
        <v>37440</v>
      </c>
      <c r="AL34" s="173">
        <f>SUM(AL35:AL39)</f>
        <v>29727</v>
      </c>
      <c r="AM34" s="173">
        <f>SUM(AM35:AM39)</f>
        <v>11368</v>
      </c>
      <c r="AO34" s="173">
        <f>SUM(AO35:AO39)</f>
        <v>17579</v>
      </c>
      <c r="AP34" s="173">
        <f>SUM(AP35:AP39)</f>
        <v>14524</v>
      </c>
      <c r="AQ34" s="173">
        <f>SUM(AQ35:AQ39)</f>
        <v>3827.7363177743682</v>
      </c>
      <c r="AR34" s="173">
        <f>SUM(AR35:AR39)</f>
        <v>-21281</v>
      </c>
      <c r="AS34" s="130"/>
      <c r="AT34" s="173">
        <v>2370</v>
      </c>
      <c r="AU34" s="173">
        <v>11739</v>
      </c>
      <c r="AV34" s="173">
        <v>-10152</v>
      </c>
      <c r="AW34" s="173">
        <v>-27701</v>
      </c>
      <c r="AX34" s="130"/>
      <c r="AY34" s="173">
        <v>45247</v>
      </c>
      <c r="AZ34" s="173">
        <v>100487</v>
      </c>
      <c r="BA34" s="173">
        <v>50730</v>
      </c>
      <c r="BB34" s="173">
        <v>27112</v>
      </c>
      <c r="BD34" s="173">
        <v>38952</v>
      </c>
      <c r="BE34" s="173">
        <v>94360</v>
      </c>
      <c r="BF34" s="173">
        <v>28740</v>
      </c>
      <c r="BG34" s="173">
        <v>-6056</v>
      </c>
      <c r="BH34" s="22"/>
      <c r="BI34" s="173">
        <f>SUM(BI35:BI39)</f>
        <v>64094</v>
      </c>
      <c r="BJ34" s="130"/>
    </row>
    <row r="35" spans="2:62" ht="11.4" customHeight="1" x14ac:dyDescent="0.3">
      <c r="B35" s="285" t="s">
        <v>180</v>
      </c>
      <c r="D35" s="48"/>
      <c r="F35" s="48"/>
      <c r="G35" s="48"/>
      <c r="H35" s="48"/>
      <c r="I35" s="48"/>
      <c r="K35" s="48"/>
      <c r="L35" s="48"/>
      <c r="M35" s="48"/>
      <c r="N35" s="48"/>
      <c r="O35" s="256"/>
      <c r="P35" s="48"/>
      <c r="Q35" s="48"/>
      <c r="R35" s="48"/>
      <c r="S35" s="48"/>
      <c r="T35" s="256"/>
      <c r="U35" s="48"/>
      <c r="V35" s="48"/>
      <c r="W35" s="48"/>
      <c r="X35" s="48"/>
      <c r="Z35" s="48"/>
      <c r="AA35" s="48"/>
      <c r="AB35" s="48"/>
      <c r="AC35" s="48"/>
      <c r="AE35" s="48"/>
      <c r="AF35" s="48"/>
      <c r="AG35" s="48"/>
      <c r="AH35" s="48"/>
      <c r="AJ35" s="48"/>
      <c r="AK35" s="48"/>
      <c r="AL35" s="48"/>
      <c r="AM35" s="48">
        <v>-5029</v>
      </c>
      <c r="AO35" s="48">
        <v>-1512</v>
      </c>
      <c r="AP35" s="48">
        <v>-2351</v>
      </c>
      <c r="AQ35" s="48">
        <v>-4708.9193699999996</v>
      </c>
      <c r="AR35" s="48">
        <v>-9513</v>
      </c>
      <c r="AS35" s="130"/>
      <c r="AT35" s="48">
        <v>-3053</v>
      </c>
      <c r="AU35" s="48">
        <v>-8254</v>
      </c>
      <c r="AV35" s="263">
        <v>-9109</v>
      </c>
      <c r="AW35" s="263">
        <v>-10663</v>
      </c>
      <c r="AX35" s="130"/>
      <c r="AY35" s="48">
        <v>778</v>
      </c>
      <c r="AZ35" s="48">
        <v>-147</v>
      </c>
      <c r="BA35" s="263">
        <v>957</v>
      </c>
      <c r="BB35" s="263">
        <v>-1078</v>
      </c>
      <c r="BD35" s="48">
        <v>-1334</v>
      </c>
      <c r="BE35" s="48">
        <v>1948</v>
      </c>
      <c r="BF35" s="48">
        <v>-1282</v>
      </c>
      <c r="BG35" s="48">
        <v>-6251</v>
      </c>
      <c r="BI35" s="48">
        <v>-1279</v>
      </c>
      <c r="BJ35" s="130"/>
    </row>
    <row r="36" spans="2:62" ht="11.4" customHeight="1" x14ac:dyDescent="0.3">
      <c r="B36" s="285" t="s">
        <v>181</v>
      </c>
      <c r="D36" s="48">
        <v>2700</v>
      </c>
      <c r="F36" s="48">
        <v>7762</v>
      </c>
      <c r="G36" s="48">
        <f>-6596-56</f>
        <v>-6652</v>
      </c>
      <c r="H36" s="48">
        <v>-1069</v>
      </c>
      <c r="I36" s="48">
        <v>2147</v>
      </c>
      <c r="K36" s="48">
        <v>-295</v>
      </c>
      <c r="L36" s="48">
        <v>-4923</v>
      </c>
      <c r="M36" s="48">
        <v>-856</v>
      </c>
      <c r="N36" s="48">
        <v>712</v>
      </c>
      <c r="O36" s="256"/>
      <c r="P36" s="48">
        <v>-8420</v>
      </c>
      <c r="Q36" s="48">
        <v>-11322</v>
      </c>
      <c r="R36" s="48">
        <v>-3070</v>
      </c>
      <c r="S36" s="48">
        <v>-12434</v>
      </c>
      <c r="T36" s="256"/>
      <c r="U36" s="48">
        <v>1609</v>
      </c>
      <c r="V36" s="48">
        <f>-6238</f>
        <v>-6238</v>
      </c>
      <c r="W36" s="48">
        <v>-214</v>
      </c>
      <c r="X36" s="48">
        <v>-18330</v>
      </c>
      <c r="Z36" s="48">
        <v>-897</v>
      </c>
      <c r="AA36" s="48">
        <v>-9280</v>
      </c>
      <c r="AB36" s="48">
        <v>13132</v>
      </c>
      <c r="AC36" s="48">
        <v>-18527</v>
      </c>
      <c r="AE36" s="48">
        <v>2563</v>
      </c>
      <c r="AF36" s="48">
        <v>-9638</v>
      </c>
      <c r="AG36" s="48">
        <v>11966</v>
      </c>
      <c r="AH36" s="48">
        <v>-23192</v>
      </c>
      <c r="AJ36" s="48">
        <v>21593</v>
      </c>
      <c r="AK36" s="48">
        <v>50657</v>
      </c>
      <c r="AL36" s="48">
        <v>35780</v>
      </c>
      <c r="AM36" s="48">
        <v>6784</v>
      </c>
      <c r="AO36" s="48">
        <v>3115</v>
      </c>
      <c r="AP36" s="48">
        <v>-5505</v>
      </c>
      <c r="AQ36" s="48">
        <v>152.18679600003827</v>
      </c>
      <c r="AR36" s="48">
        <v>-33348</v>
      </c>
      <c r="AS36" s="130"/>
      <c r="AT36" s="48">
        <v>-7862</v>
      </c>
      <c r="AU36" s="48">
        <v>-7798</v>
      </c>
      <c r="AV36" s="263">
        <v>-7834</v>
      </c>
      <c r="AW36" s="263">
        <v>-38929</v>
      </c>
      <c r="AX36" s="130"/>
      <c r="AY36" s="48">
        <v>-23357</v>
      </c>
      <c r="AZ36" s="48">
        <v>-20606</v>
      </c>
      <c r="BA36" s="263">
        <v>-149</v>
      </c>
      <c r="BB36" s="263">
        <v>-26751</v>
      </c>
      <c r="BD36" s="48">
        <v>-37593</v>
      </c>
      <c r="BE36" s="48">
        <v>-12994</v>
      </c>
      <c r="BF36" s="48">
        <v>9232</v>
      </c>
      <c r="BG36" s="48">
        <v>-45489</v>
      </c>
      <c r="BI36" s="48">
        <v>-62405</v>
      </c>
      <c r="BJ36" s="130"/>
    </row>
    <row r="37" spans="2:62" ht="11.4" customHeight="1" x14ac:dyDescent="0.3">
      <c r="B37" s="285" t="s">
        <v>182</v>
      </c>
      <c r="D37" s="48">
        <v>3757</v>
      </c>
      <c r="F37" s="48">
        <v>-7809</v>
      </c>
      <c r="G37" s="48">
        <v>-7952</v>
      </c>
      <c r="H37" s="48">
        <v>-9568</v>
      </c>
      <c r="I37" s="48">
        <v>-6435</v>
      </c>
      <c r="K37" s="48">
        <v>1934</v>
      </c>
      <c r="L37" s="48">
        <v>-5185</v>
      </c>
      <c r="M37" s="48">
        <v>-4410</v>
      </c>
      <c r="N37" s="48">
        <v>-5661</v>
      </c>
      <c r="O37" s="282"/>
      <c r="P37" s="48">
        <v>5643</v>
      </c>
      <c r="Q37" s="48">
        <v>2690</v>
      </c>
      <c r="R37" s="48">
        <v>-982</v>
      </c>
      <c r="S37" s="48">
        <v>5932</v>
      </c>
      <c r="T37" s="282"/>
      <c r="U37" s="48">
        <v>13518</v>
      </c>
      <c r="V37" s="48">
        <v>4307</v>
      </c>
      <c r="W37" s="48">
        <v>-2770</v>
      </c>
      <c r="X37" s="48">
        <v>7139</v>
      </c>
      <c r="Z37" s="48">
        <v>12858</v>
      </c>
      <c r="AA37" s="48">
        <v>22945</v>
      </c>
      <c r="AB37" s="48">
        <v>9769</v>
      </c>
      <c r="AC37" s="48">
        <v>20814</v>
      </c>
      <c r="AE37" s="48">
        <v>10557</v>
      </c>
      <c r="AF37" s="48">
        <v>24979</v>
      </c>
      <c r="AG37" s="48">
        <v>3835</v>
      </c>
      <c r="AH37" s="48">
        <v>4665</v>
      </c>
      <c r="AJ37" s="48">
        <v>315</v>
      </c>
      <c r="AK37" s="48">
        <v>-15055</v>
      </c>
      <c r="AL37" s="48">
        <v>-7273</v>
      </c>
      <c r="AM37" s="48">
        <v>8505</v>
      </c>
      <c r="AO37" s="48">
        <v>14780</v>
      </c>
      <c r="AP37" s="48">
        <v>20694</v>
      </c>
      <c r="AQ37" s="48">
        <v>7378.4688917743297</v>
      </c>
      <c r="AR37" s="48">
        <v>20681</v>
      </c>
      <c r="AS37" s="130"/>
      <c r="AT37" s="48">
        <v>12103</v>
      </c>
      <c r="AU37" s="48">
        <v>26188</v>
      </c>
      <c r="AV37" s="263">
        <v>6268</v>
      </c>
      <c r="AW37" s="263">
        <v>21132</v>
      </c>
      <c r="AX37" s="130"/>
      <c r="AY37" s="48">
        <v>66483</v>
      </c>
      <c r="AZ37" s="48">
        <v>119773</v>
      </c>
      <c r="BA37" s="263">
        <v>49243</v>
      </c>
      <c r="BB37" s="263">
        <v>53610</v>
      </c>
      <c r="BD37" s="48">
        <v>75287</v>
      </c>
      <c r="BE37" s="48">
        <v>104214</v>
      </c>
      <c r="BF37" s="48">
        <v>20882</v>
      </c>
      <c r="BG37" s="48">
        <v>46108</v>
      </c>
      <c r="BI37" s="48">
        <v>126021</v>
      </c>
      <c r="BJ37" s="130"/>
    </row>
    <row r="38" spans="2:62" ht="11.4" customHeight="1" x14ac:dyDescent="0.3">
      <c r="B38" s="285" t="s">
        <v>183</v>
      </c>
      <c r="D38" s="308">
        <v>0</v>
      </c>
      <c r="F38" s="308">
        <v>0</v>
      </c>
      <c r="G38" s="308">
        <v>0</v>
      </c>
      <c r="H38" s="308">
        <v>0</v>
      </c>
      <c r="I38" s="308">
        <v>0</v>
      </c>
      <c r="K38" s="308">
        <v>0</v>
      </c>
      <c r="L38" s="48">
        <v>-4747</v>
      </c>
      <c r="M38" s="48">
        <v>-4917</v>
      </c>
      <c r="N38" s="48">
        <v>-4917</v>
      </c>
      <c r="O38" s="284"/>
      <c r="P38" s="308">
        <v>0</v>
      </c>
      <c r="Q38" s="48"/>
      <c r="R38" s="48"/>
      <c r="S38" s="48"/>
      <c r="T38" s="284"/>
      <c r="U38" s="48"/>
      <c r="V38" s="48"/>
      <c r="W38" s="48"/>
      <c r="X38" s="48"/>
      <c r="Z38" s="48"/>
      <c r="AA38" s="48"/>
      <c r="AB38" s="48"/>
      <c r="AC38" s="48"/>
      <c r="AE38" s="48"/>
      <c r="AF38" s="48"/>
      <c r="AG38" s="48"/>
      <c r="AH38" s="48"/>
      <c r="AJ38" s="48"/>
      <c r="AK38" s="48"/>
      <c r="AL38" s="48"/>
      <c r="AM38" s="48"/>
      <c r="AO38" s="48"/>
      <c r="AP38" s="48"/>
      <c r="AQ38" s="48"/>
      <c r="AR38" s="48"/>
      <c r="AS38" s="130"/>
      <c r="AT38" s="48"/>
      <c r="AU38" s="48"/>
      <c r="AV38" s="263"/>
      <c r="AW38" s="263"/>
      <c r="AX38" s="130"/>
      <c r="AY38" s="48"/>
      <c r="AZ38" s="48"/>
      <c r="BA38" s="263"/>
      <c r="BB38" s="263"/>
      <c r="BD38" s="48"/>
      <c r="BE38" s="48"/>
      <c r="BF38" s="48"/>
      <c r="BG38" s="48"/>
      <c r="BI38" s="48"/>
      <c r="BJ38" s="130"/>
    </row>
    <row r="39" spans="2:62" ht="11.4" customHeight="1" x14ac:dyDescent="0.3">
      <c r="B39" s="285" t="s">
        <v>184</v>
      </c>
      <c r="D39" s="270">
        <v>143</v>
      </c>
      <c r="F39" s="270">
        <v>45</v>
      </c>
      <c r="G39" s="270">
        <v>-117</v>
      </c>
      <c r="H39" s="270">
        <v>-998</v>
      </c>
      <c r="I39" s="270">
        <v>262</v>
      </c>
      <c r="K39" s="270">
        <v>-22</v>
      </c>
      <c r="L39" s="270">
        <v>-164</v>
      </c>
      <c r="M39" s="270">
        <v>-579</v>
      </c>
      <c r="N39" s="270">
        <v>-353</v>
      </c>
      <c r="O39" s="267"/>
      <c r="P39" s="270">
        <v>486</v>
      </c>
      <c r="Q39" s="270">
        <v>509</v>
      </c>
      <c r="R39" s="270">
        <v>-87</v>
      </c>
      <c r="S39" s="270">
        <v>469</v>
      </c>
      <c r="T39" s="267"/>
      <c r="U39" s="270">
        <v>815</v>
      </c>
      <c r="V39" s="270">
        <v>807</v>
      </c>
      <c r="W39" s="48">
        <v>482</v>
      </c>
      <c r="X39" s="48">
        <v>343</v>
      </c>
      <c r="Z39" s="270">
        <v>800</v>
      </c>
      <c r="AA39" s="270">
        <v>825</v>
      </c>
      <c r="AB39" s="48">
        <v>149</v>
      </c>
      <c r="AC39" s="48">
        <v>613</v>
      </c>
      <c r="AE39" s="270">
        <v>769</v>
      </c>
      <c r="AF39" s="270">
        <v>757</v>
      </c>
      <c r="AG39" s="48">
        <v>-481</v>
      </c>
      <c r="AH39" s="48">
        <v>-445</v>
      </c>
      <c r="AJ39" s="270">
        <v>1117</v>
      </c>
      <c r="AK39" s="48">
        <v>1838</v>
      </c>
      <c r="AL39" s="48">
        <v>1220</v>
      </c>
      <c r="AM39" s="48">
        <v>1108</v>
      </c>
      <c r="AO39" s="270">
        <v>1196</v>
      </c>
      <c r="AP39" s="270">
        <v>1686</v>
      </c>
      <c r="AQ39" s="270">
        <v>1006</v>
      </c>
      <c r="AR39" s="270">
        <v>899</v>
      </c>
      <c r="AS39" s="130"/>
      <c r="AT39" s="270">
        <v>1182</v>
      </c>
      <c r="AU39" s="270">
        <v>1603</v>
      </c>
      <c r="AV39" s="303">
        <v>523</v>
      </c>
      <c r="AW39" s="303">
        <v>759</v>
      </c>
      <c r="AX39" s="130"/>
      <c r="AY39" s="270">
        <v>1343</v>
      </c>
      <c r="AZ39" s="48">
        <v>1467</v>
      </c>
      <c r="BA39" s="303">
        <v>679</v>
      </c>
      <c r="BB39" s="263">
        <v>1331</v>
      </c>
      <c r="BD39" s="48">
        <v>2592</v>
      </c>
      <c r="BE39" s="48">
        <v>1192</v>
      </c>
      <c r="BF39" s="48">
        <v>-92</v>
      </c>
      <c r="BG39" s="48">
        <v>-424</v>
      </c>
      <c r="BI39" s="48">
        <v>1757</v>
      </c>
      <c r="BJ39" s="130"/>
    </row>
    <row r="40" spans="2:62" ht="11.4" customHeight="1" x14ac:dyDescent="0.3">
      <c r="B40" s="285"/>
      <c r="D40" s="270"/>
      <c r="F40" s="270"/>
      <c r="G40" s="270"/>
      <c r="H40" s="270"/>
      <c r="I40" s="270"/>
      <c r="K40" s="270"/>
      <c r="L40" s="270"/>
      <c r="M40" s="270"/>
      <c r="N40" s="270"/>
      <c r="O40" s="256"/>
      <c r="P40" s="270"/>
      <c r="Q40" s="270"/>
      <c r="R40" s="270"/>
      <c r="S40" s="270"/>
      <c r="T40" s="256"/>
      <c r="U40" s="270"/>
      <c r="V40" s="270"/>
      <c r="W40" s="270"/>
      <c r="X40" s="270"/>
      <c r="Z40" s="270"/>
      <c r="AA40" s="270"/>
      <c r="AB40" s="270"/>
      <c r="AC40" s="270"/>
      <c r="AE40" s="270"/>
      <c r="AF40" s="270"/>
      <c r="AG40" s="270"/>
      <c r="AH40" s="270"/>
      <c r="AJ40" s="270"/>
      <c r="AK40" s="270"/>
      <c r="AL40" s="270"/>
      <c r="AM40" s="270"/>
      <c r="AO40" s="270"/>
      <c r="AP40" s="270"/>
      <c r="AQ40" s="270"/>
      <c r="AR40" s="270"/>
      <c r="AS40" s="130"/>
      <c r="AT40" s="270"/>
      <c r="AU40" s="270"/>
      <c r="AV40" s="303"/>
      <c r="AW40" s="303"/>
      <c r="AX40" s="130"/>
      <c r="AY40" s="270"/>
      <c r="AZ40" s="48"/>
      <c r="BA40" s="303"/>
      <c r="BB40" s="263"/>
      <c r="BD40" s="48"/>
      <c r="BE40" s="48"/>
      <c r="BF40" s="48"/>
      <c r="BG40" s="48"/>
      <c r="BI40" s="48"/>
      <c r="BJ40" s="130"/>
    </row>
    <row r="41" spans="2:62" ht="11.4" customHeight="1" x14ac:dyDescent="0.3">
      <c r="B41" s="306" t="s">
        <v>185</v>
      </c>
      <c r="D41" s="48">
        <v>-192</v>
      </c>
      <c r="F41" s="48">
        <v>-247</v>
      </c>
      <c r="G41" s="48">
        <v>-1358</v>
      </c>
      <c r="H41" s="48">
        <v>-4498</v>
      </c>
      <c r="I41" s="48">
        <v>-4682</v>
      </c>
      <c r="K41" s="48">
        <v>-451</v>
      </c>
      <c r="L41" s="48">
        <v>-1007</v>
      </c>
      <c r="M41" s="48">
        <v>-1322</v>
      </c>
      <c r="N41" s="48">
        <v>-2168</v>
      </c>
      <c r="O41" s="256"/>
      <c r="P41" s="48">
        <v>-1751</v>
      </c>
      <c r="Q41" s="48">
        <v>-2396</v>
      </c>
      <c r="R41" s="48">
        <v>-4306</v>
      </c>
      <c r="S41" s="48">
        <v>-9403</v>
      </c>
      <c r="T41" s="256"/>
      <c r="U41" s="48">
        <v>-2542</v>
      </c>
      <c r="V41" s="48">
        <v>-4089</v>
      </c>
      <c r="W41" s="48">
        <v>-6677</v>
      </c>
      <c r="X41" s="48">
        <v>-8412</v>
      </c>
      <c r="Z41" s="48">
        <v>-1780</v>
      </c>
      <c r="AA41" s="48">
        <v>-8791</v>
      </c>
      <c r="AB41" s="48">
        <v>-10554</v>
      </c>
      <c r="AC41" s="48">
        <v>-12623</v>
      </c>
      <c r="AE41" s="48">
        <v>-3787</v>
      </c>
      <c r="AF41" s="48">
        <v>-6109</v>
      </c>
      <c r="AG41" s="48">
        <v>-8050</v>
      </c>
      <c r="AH41" s="48">
        <v>-9235</v>
      </c>
      <c r="AJ41" s="48">
        <v>-3420</v>
      </c>
      <c r="AK41" s="48">
        <v>-4085</v>
      </c>
      <c r="AL41" s="48">
        <v>-5685</v>
      </c>
      <c r="AM41" s="48">
        <v>-6687</v>
      </c>
      <c r="AO41" s="48">
        <v>-1883</v>
      </c>
      <c r="AP41" s="48">
        <v>-9147</v>
      </c>
      <c r="AQ41" s="48">
        <v>-17998</v>
      </c>
      <c r="AR41" s="48">
        <v>-34392</v>
      </c>
      <c r="AS41" s="130"/>
      <c r="AT41" s="48">
        <v>-12689</v>
      </c>
      <c r="AU41" s="48">
        <v>-25148</v>
      </c>
      <c r="AV41" s="263">
        <v>-38190</v>
      </c>
      <c r="AW41" s="263">
        <v>-55993</v>
      </c>
      <c r="AX41" s="130"/>
      <c r="AY41" s="48">
        <v>-13402</v>
      </c>
      <c r="AZ41" s="48">
        <v>-29090</v>
      </c>
      <c r="BA41" s="263">
        <v>-50231</v>
      </c>
      <c r="BB41" s="263">
        <v>-67791</v>
      </c>
      <c r="BD41" s="48">
        <v>-12542</v>
      </c>
      <c r="BE41" s="48">
        <v>-26228</v>
      </c>
      <c r="BF41" s="48">
        <v>-47598</v>
      </c>
      <c r="BG41" s="48">
        <v>-66886</v>
      </c>
      <c r="BI41" s="48">
        <v>-11752</v>
      </c>
      <c r="BJ41" s="130"/>
    </row>
    <row r="42" spans="2:62" ht="11.4" customHeight="1" x14ac:dyDescent="0.3">
      <c r="B42" s="306" t="s">
        <v>186</v>
      </c>
      <c r="D42" s="308">
        <v>0</v>
      </c>
      <c r="F42" s="308">
        <v>0</v>
      </c>
      <c r="G42" s="308">
        <v>0</v>
      </c>
      <c r="H42" s="308">
        <v>0</v>
      </c>
      <c r="I42" s="308">
        <v>0</v>
      </c>
      <c r="K42" s="308">
        <v>0</v>
      </c>
      <c r="L42" s="308">
        <v>0</v>
      </c>
      <c r="M42" s="48">
        <v>3907</v>
      </c>
      <c r="N42" s="48">
        <v>3907</v>
      </c>
      <c r="O42" s="284"/>
      <c r="P42" s="308">
        <v>0</v>
      </c>
      <c r="Q42" s="308">
        <v>0</v>
      </c>
      <c r="R42" s="48">
        <v>36</v>
      </c>
      <c r="S42" s="48">
        <v>255</v>
      </c>
      <c r="T42" s="284"/>
      <c r="U42" s="48"/>
      <c r="V42" s="48">
        <v>1412</v>
      </c>
      <c r="W42" s="48">
        <v>2014</v>
      </c>
      <c r="X42" s="48">
        <v>2014</v>
      </c>
      <c r="Z42" s="48">
        <v>32</v>
      </c>
      <c r="AA42" s="48">
        <v>1575</v>
      </c>
      <c r="AB42" s="48">
        <v>1721</v>
      </c>
      <c r="AC42" s="48">
        <v>1753</v>
      </c>
      <c r="AE42" s="48">
        <v>29</v>
      </c>
      <c r="AF42" s="48">
        <v>2662</v>
      </c>
      <c r="AG42" s="48">
        <v>2905</v>
      </c>
      <c r="AH42" s="48">
        <v>3039</v>
      </c>
      <c r="AJ42" s="48"/>
      <c r="AK42" s="48">
        <v>53</v>
      </c>
      <c r="AL42" s="48">
        <v>589</v>
      </c>
      <c r="AM42" s="48">
        <v>596</v>
      </c>
      <c r="AO42" s="48"/>
      <c r="AP42" s="48">
        <v>3636</v>
      </c>
      <c r="AQ42" s="48">
        <v>4260</v>
      </c>
      <c r="AR42" s="48">
        <v>5841</v>
      </c>
      <c r="AS42" s="130"/>
      <c r="AT42" s="48">
        <v>0</v>
      </c>
      <c r="AU42" s="48">
        <v>0</v>
      </c>
      <c r="AV42" s="263">
        <v>1090</v>
      </c>
      <c r="AW42" s="263">
        <v>1606</v>
      </c>
      <c r="AX42" s="130"/>
      <c r="AY42" s="48">
        <v>0</v>
      </c>
      <c r="AZ42" s="48"/>
      <c r="BA42" s="263">
        <v>418</v>
      </c>
      <c r="BB42" s="263">
        <v>2808</v>
      </c>
      <c r="BD42" s="48">
        <v>0</v>
      </c>
      <c r="BE42" s="48">
        <v>3185</v>
      </c>
      <c r="BF42" s="48">
        <v>3334</v>
      </c>
      <c r="BG42" s="48">
        <v>3417</v>
      </c>
      <c r="BI42" s="48">
        <v>0</v>
      </c>
      <c r="BJ42" s="130"/>
    </row>
    <row r="43" spans="2:62" ht="11.4" customHeight="1" x14ac:dyDescent="0.3">
      <c r="B43" s="281"/>
      <c r="D43" s="309"/>
      <c r="F43" s="309"/>
      <c r="G43" s="309"/>
      <c r="H43" s="309"/>
      <c r="I43" s="309"/>
      <c r="K43" s="309"/>
      <c r="L43" s="309"/>
      <c r="M43" s="309"/>
      <c r="N43" s="309"/>
      <c r="O43" s="267"/>
      <c r="P43" s="309"/>
      <c r="Q43" s="309"/>
      <c r="R43" s="309"/>
      <c r="S43" s="309"/>
      <c r="T43" s="267"/>
      <c r="U43" s="309"/>
      <c r="V43" s="309"/>
      <c r="W43" s="309"/>
      <c r="X43" s="309"/>
      <c r="Z43" s="309"/>
      <c r="AA43" s="309"/>
      <c r="AB43" s="309"/>
      <c r="AC43" s="309"/>
      <c r="AE43" s="309"/>
      <c r="AF43" s="309"/>
      <c r="AG43" s="309"/>
      <c r="AH43" s="309"/>
      <c r="AJ43" s="309"/>
      <c r="AK43" s="309"/>
      <c r="AL43" s="309"/>
      <c r="AM43" s="309"/>
      <c r="AO43" s="309"/>
      <c r="AP43" s="309"/>
      <c r="AQ43" s="309"/>
      <c r="AR43" s="309"/>
      <c r="AT43" s="309"/>
      <c r="AU43" s="309"/>
      <c r="AV43" s="310"/>
      <c r="AW43" s="310"/>
      <c r="AY43" s="309"/>
      <c r="AZ43" s="48"/>
      <c r="BA43" s="310"/>
      <c r="BB43" s="311"/>
      <c r="BD43" s="48"/>
      <c r="BE43" s="48"/>
      <c r="BF43" s="48"/>
      <c r="BG43" s="48"/>
      <c r="BI43" s="48"/>
      <c r="BJ43" s="130"/>
    </row>
    <row r="44" spans="2:62" s="103" customFormat="1" ht="11.4" customHeight="1" x14ac:dyDescent="0.3">
      <c r="B44" s="280" t="s">
        <v>187</v>
      </c>
      <c r="D44" s="128">
        <v>11679</v>
      </c>
      <c r="F44" s="128">
        <v>911</v>
      </c>
      <c r="G44" s="128">
        <v>-1068</v>
      </c>
      <c r="H44" s="128">
        <f>SUM(H41:H42,H34,H13,H11)</f>
        <v>11234</v>
      </c>
      <c r="I44" s="128">
        <v>37956</v>
      </c>
      <c r="K44" s="128">
        <v>19191</v>
      </c>
      <c r="L44" s="128">
        <v>27090</v>
      </c>
      <c r="M44" s="128">
        <f>SUM(M41:M42,M34,M13,M11)</f>
        <v>57620</v>
      </c>
      <c r="N44" s="128">
        <f>SUM(N41:N42,N34,N13,N11)</f>
        <v>88000</v>
      </c>
      <c r="O44" s="274"/>
      <c r="P44" s="128">
        <f>SUM(P41:P42,P34,P13,P11)</f>
        <v>21074</v>
      </c>
      <c r="Q44" s="128">
        <f>SUM(Q41:Q42,Q34,Q13,Q11)</f>
        <v>51397</v>
      </c>
      <c r="R44" s="128">
        <f>SUM(R41:R42,R34,R13,R11)</f>
        <v>81985</v>
      </c>
      <c r="S44" s="128">
        <f>SUM(S41:S42,S34,S13,S11)</f>
        <v>113591</v>
      </c>
      <c r="T44" s="274"/>
      <c r="U44" s="128">
        <f>SUM(U41:U42,U34,U13,U11)</f>
        <v>31774</v>
      </c>
      <c r="V44" s="128">
        <f>SUM(V41:V42,V34,V13,V11)</f>
        <v>49377</v>
      </c>
      <c r="W44" s="128">
        <f>SUM(W41:W42,W34,W13,W11)</f>
        <v>80420</v>
      </c>
      <c r="X44" s="128">
        <f>SUM(X41:X42,X34,X13,X11)</f>
        <v>113639</v>
      </c>
      <c r="Z44" s="128">
        <f>SUM(Z41:Z42,Z34,Z13,Z11)</f>
        <v>42147</v>
      </c>
      <c r="AA44" s="128">
        <f>SUM(AA41:AA42,AA34,AA13,AA11)</f>
        <v>79005</v>
      </c>
      <c r="AB44" s="128">
        <f>SUM(AB41:AB42,AB34,AB13,AB11)</f>
        <v>129942</v>
      </c>
      <c r="AC44" s="128">
        <f>SUM(AC41:AC42,AC34,AC13,AC11)</f>
        <v>155714</v>
      </c>
      <c r="AE44" s="128">
        <f>SUM(AE41:AE42,AE34,AE13,AE11)</f>
        <v>52630</v>
      </c>
      <c r="AF44" s="128">
        <f>SUM(AF41:AF42,AF34,AF13,AF11)</f>
        <v>107830</v>
      </c>
      <c r="AG44" s="128">
        <f>SUM(AG41:AG42,AG34,AG13,AG11)</f>
        <v>158620</v>
      </c>
      <c r="AH44" s="128">
        <f>SUM(AH41:AH42,AH34,AH13,AH11)</f>
        <v>188986</v>
      </c>
      <c r="AJ44" s="128">
        <v>59621</v>
      </c>
      <c r="AK44" s="128">
        <f>SUM(AK41:AK42,AK34,AK13,AK11)</f>
        <v>106833</v>
      </c>
      <c r="AL44" s="128">
        <f>SUM(AL41:AL42,AL34,AL13,AL11)</f>
        <v>154464</v>
      </c>
      <c r="AM44" s="128">
        <f>SUM(AM41:AM42,AM34,AM13,AM11)</f>
        <v>211024</v>
      </c>
      <c r="AO44" s="128">
        <f>SUM(AO41:AO42,AO34,AO13,AO11)</f>
        <v>74113</v>
      </c>
      <c r="AP44" s="128">
        <f>SUM(AP41:AP42,AP34,AP13,AP11)</f>
        <v>140572</v>
      </c>
      <c r="AQ44" s="128">
        <f>SUM(AQ41:AQ42,AQ34,AQ13,AQ11)</f>
        <v>192410.97027181071</v>
      </c>
      <c r="AR44" s="128">
        <f>SUM(AR41:AR42,AR34,AR13,AR11)</f>
        <v>244690</v>
      </c>
      <c r="AS44" s="130"/>
      <c r="AT44" s="128">
        <v>59165</v>
      </c>
      <c r="AU44" s="128">
        <v>147210</v>
      </c>
      <c r="AV44" s="128">
        <v>203957</v>
      </c>
      <c r="AW44" s="128">
        <v>265768</v>
      </c>
      <c r="AX44" s="130"/>
      <c r="AY44" s="128">
        <v>108094</v>
      </c>
      <c r="AZ44" s="128">
        <v>244355</v>
      </c>
      <c r="BA44" s="128">
        <v>317841</v>
      </c>
      <c r="BB44" s="128">
        <v>383984</v>
      </c>
      <c r="BC44" s="312"/>
      <c r="BD44" s="128">
        <v>114696</v>
      </c>
      <c r="BE44" s="128">
        <v>246065</v>
      </c>
      <c r="BF44" s="128">
        <v>310726</v>
      </c>
      <c r="BG44" s="128">
        <v>377773</v>
      </c>
      <c r="BH44" s="22"/>
      <c r="BI44" s="128">
        <f>SUM(BI41:BI42,BI34,BI13,BI11)</f>
        <v>130969</v>
      </c>
      <c r="BJ44" s="130"/>
    </row>
    <row r="45" spans="2:62" ht="11.4" customHeight="1" x14ac:dyDescent="0.3">
      <c r="B45" s="276"/>
      <c r="D45" s="313"/>
      <c r="F45" s="313"/>
      <c r="G45" s="313"/>
      <c r="H45" s="313"/>
      <c r="I45" s="313"/>
      <c r="K45" s="313"/>
      <c r="L45" s="313"/>
      <c r="M45" s="313"/>
      <c r="N45" s="313"/>
      <c r="O45" s="256"/>
      <c r="P45" s="313"/>
      <c r="Q45" s="313"/>
      <c r="R45" s="313"/>
      <c r="S45" s="313"/>
      <c r="T45" s="256"/>
      <c r="U45" s="313"/>
      <c r="V45" s="313"/>
      <c r="W45" s="313"/>
      <c r="X45" s="313"/>
      <c r="Z45" s="313"/>
      <c r="AA45" s="313"/>
      <c r="AB45" s="313"/>
      <c r="AC45" s="313"/>
      <c r="AE45" s="313"/>
      <c r="AF45" s="313"/>
      <c r="AG45" s="313"/>
      <c r="AH45" s="313"/>
      <c r="AJ45" s="313"/>
      <c r="AK45" s="313"/>
      <c r="AL45" s="313"/>
      <c r="AM45" s="313"/>
      <c r="AO45" s="313"/>
      <c r="AP45" s="313"/>
      <c r="AQ45" s="313"/>
      <c r="AR45" s="313"/>
      <c r="AT45" s="313"/>
      <c r="AU45" s="313"/>
      <c r="AV45" s="314"/>
      <c r="AW45" s="314"/>
      <c r="AY45" s="313"/>
      <c r="AZ45" s="48"/>
      <c r="BA45" s="314"/>
      <c r="BB45" s="315"/>
      <c r="BD45" s="48"/>
      <c r="BE45" s="48"/>
      <c r="BF45" s="48"/>
      <c r="BG45" s="48"/>
      <c r="BI45" s="48"/>
      <c r="BJ45" s="130"/>
    </row>
    <row r="46" spans="2:62" ht="11.4" customHeight="1" x14ac:dyDescent="0.3">
      <c r="B46" s="276" t="s">
        <v>188</v>
      </c>
      <c r="D46" s="316"/>
      <c r="F46" s="316"/>
      <c r="G46" s="316"/>
      <c r="H46" s="316"/>
      <c r="I46" s="316"/>
      <c r="K46" s="316"/>
      <c r="L46" s="316"/>
      <c r="M46" s="316"/>
      <c r="N46" s="316"/>
      <c r="O46" s="267"/>
      <c r="P46" s="316"/>
      <c r="Q46" s="316"/>
      <c r="R46" s="316"/>
      <c r="S46" s="316"/>
      <c r="T46" s="267"/>
      <c r="U46" s="316"/>
      <c r="V46" s="316"/>
      <c r="W46" s="316"/>
      <c r="X46" s="316"/>
      <c r="Z46" s="316"/>
      <c r="AA46" s="316"/>
      <c r="AB46" s="316"/>
      <c r="AC46" s="316"/>
      <c r="AE46" s="316"/>
      <c r="AF46" s="316"/>
      <c r="AG46" s="316"/>
      <c r="AH46" s="316"/>
      <c r="AJ46" s="316"/>
      <c r="AK46" s="316"/>
      <c r="AL46" s="316"/>
      <c r="AM46" s="316"/>
      <c r="AO46" s="316"/>
      <c r="AP46" s="316"/>
      <c r="AQ46" s="316"/>
      <c r="AR46" s="316"/>
      <c r="AT46" s="316"/>
      <c r="AU46" s="316"/>
      <c r="AV46" s="317"/>
      <c r="AW46" s="317"/>
      <c r="AY46" s="316"/>
      <c r="AZ46" s="48"/>
      <c r="BA46" s="317"/>
      <c r="BB46" s="318"/>
      <c r="BD46" s="48"/>
      <c r="BE46" s="48"/>
      <c r="BF46" s="48"/>
      <c r="BG46" s="48"/>
      <c r="BI46" s="48"/>
      <c r="BJ46" s="130"/>
    </row>
    <row r="47" spans="2:62" ht="11.4" customHeight="1" x14ac:dyDescent="0.3">
      <c r="B47" s="279" t="s">
        <v>189</v>
      </c>
      <c r="D47" s="319">
        <v>8</v>
      </c>
      <c r="F47" s="308">
        <v>0</v>
      </c>
      <c r="G47" s="308">
        <v>0</v>
      </c>
      <c r="H47" s="308">
        <v>0</v>
      </c>
      <c r="I47" s="308">
        <v>0</v>
      </c>
      <c r="K47" s="308">
        <v>0</v>
      </c>
      <c r="L47" s="308">
        <v>0</v>
      </c>
      <c r="M47" s="308">
        <v>0</v>
      </c>
      <c r="N47" s="308">
        <v>0</v>
      </c>
      <c r="O47" s="256"/>
      <c r="P47" s="308"/>
      <c r="Q47" s="308">
        <v>41</v>
      </c>
      <c r="R47" s="308">
        <v>93</v>
      </c>
      <c r="S47" s="22">
        <v>105</v>
      </c>
      <c r="T47" s="256"/>
      <c r="U47" s="22">
        <v>14</v>
      </c>
      <c r="V47" s="22">
        <v>83</v>
      </c>
      <c r="W47" s="22">
        <v>205</v>
      </c>
      <c r="X47" s="22">
        <v>216</v>
      </c>
      <c r="Z47" s="22">
        <v>13</v>
      </c>
      <c r="AA47" s="22">
        <v>41</v>
      </c>
      <c r="AB47" s="22">
        <v>148</v>
      </c>
      <c r="AC47" s="22">
        <v>116</v>
      </c>
      <c r="AE47" s="22">
        <v>109</v>
      </c>
      <c r="AF47" s="22">
        <v>120</v>
      </c>
      <c r="AG47" s="22">
        <v>270</v>
      </c>
      <c r="AH47" s="22">
        <v>271</v>
      </c>
      <c r="AJ47" s="22">
        <v>15</v>
      </c>
      <c r="AK47" s="22">
        <v>79</v>
      </c>
      <c r="AL47" s="22">
        <v>755</v>
      </c>
      <c r="AM47" s="22">
        <v>755</v>
      </c>
      <c r="AO47" s="22">
        <v>26</v>
      </c>
      <c r="AP47" s="22">
        <v>51</v>
      </c>
      <c r="AQ47" s="22">
        <v>59</v>
      </c>
      <c r="AR47" s="22">
        <v>306</v>
      </c>
      <c r="AS47" s="130"/>
      <c r="AT47" s="22">
        <v>353</v>
      </c>
      <c r="AU47" s="22">
        <v>133</v>
      </c>
      <c r="AV47" s="320">
        <v>246</v>
      </c>
      <c r="AW47" s="320">
        <v>479</v>
      </c>
      <c r="AX47" s="130"/>
      <c r="AY47" s="22">
        <v>227</v>
      </c>
      <c r="AZ47" s="48">
        <v>601</v>
      </c>
      <c r="BA47" s="320">
        <v>1044</v>
      </c>
      <c r="BB47" s="321">
        <v>1646</v>
      </c>
      <c r="BD47" s="48">
        <v>961</v>
      </c>
      <c r="BE47" s="48">
        <v>1414</v>
      </c>
      <c r="BF47" s="48">
        <v>1975</v>
      </c>
      <c r="BG47" s="48">
        <v>4074</v>
      </c>
      <c r="BI47" s="48">
        <v>298</v>
      </c>
      <c r="BJ47" s="130"/>
    </row>
    <row r="48" spans="2:62" ht="11.4" customHeight="1" x14ac:dyDescent="0.3">
      <c r="B48" s="279" t="s">
        <v>47</v>
      </c>
      <c r="D48" s="319"/>
      <c r="F48" s="308"/>
      <c r="G48" s="308"/>
      <c r="H48" s="308"/>
      <c r="I48" s="308"/>
      <c r="K48" s="308"/>
      <c r="L48" s="308"/>
      <c r="M48" s="308"/>
      <c r="N48" s="308"/>
      <c r="O48" s="256"/>
      <c r="P48" s="308"/>
      <c r="Q48" s="308"/>
      <c r="R48" s="308"/>
      <c r="T48" s="256"/>
      <c r="AG48" s="22">
        <v>56</v>
      </c>
      <c r="AH48" s="22">
        <v>56</v>
      </c>
      <c r="AS48" s="130"/>
      <c r="AV48" s="320"/>
      <c r="AW48" s="320"/>
      <c r="AX48" s="130"/>
      <c r="AZ48" s="48"/>
      <c r="BA48" s="320"/>
      <c r="BB48" s="321">
        <v>185</v>
      </c>
      <c r="BD48" s="48"/>
      <c r="BE48" s="48"/>
      <c r="BF48" s="48">
        <v>184</v>
      </c>
      <c r="BG48" s="48">
        <v>184</v>
      </c>
      <c r="BI48" s="48">
        <v>0</v>
      </c>
      <c r="BJ48" s="130"/>
    </row>
    <row r="49" spans="2:62" ht="11.4" customHeight="1" x14ac:dyDescent="0.3">
      <c r="B49" s="279" t="s">
        <v>190</v>
      </c>
      <c r="D49" s="322">
        <v>22</v>
      </c>
      <c r="F49" s="322">
        <v>8489</v>
      </c>
      <c r="G49" s="322">
        <v>8489</v>
      </c>
      <c r="H49" s="322">
        <v>8489</v>
      </c>
      <c r="I49" s="322">
        <v>8489</v>
      </c>
      <c r="K49" s="308">
        <v>0</v>
      </c>
      <c r="L49" s="322">
        <v>8</v>
      </c>
      <c r="M49" s="322">
        <v>8</v>
      </c>
      <c r="N49" s="322">
        <v>8</v>
      </c>
      <c r="O49" s="264"/>
      <c r="P49" s="308"/>
      <c r="S49" s="308">
        <v>1</v>
      </c>
      <c r="T49" s="264"/>
      <c r="U49" s="308"/>
      <c r="V49" s="308"/>
      <c r="W49" s="308"/>
      <c r="X49" s="308"/>
      <c r="Z49" s="308"/>
      <c r="AA49" s="308"/>
      <c r="AB49" s="308"/>
      <c r="AC49" s="308"/>
      <c r="AE49" s="308"/>
      <c r="AF49" s="308"/>
      <c r="AG49" s="308"/>
      <c r="AH49" s="308"/>
      <c r="AJ49" s="308"/>
      <c r="AK49" s="308"/>
      <c r="AL49" s="308"/>
      <c r="AM49" s="308"/>
      <c r="AO49" s="308"/>
      <c r="AP49" s="308"/>
      <c r="AQ49" s="308"/>
      <c r="AR49" s="308"/>
      <c r="AS49" s="130"/>
      <c r="AT49" s="308">
        <v>24368</v>
      </c>
      <c r="AU49" s="308">
        <v>24368</v>
      </c>
      <c r="AV49" s="323">
        <v>24368</v>
      </c>
      <c r="AW49" s="323">
        <v>24311</v>
      </c>
      <c r="AX49" s="130"/>
      <c r="AY49" s="308">
        <v>0</v>
      </c>
      <c r="AZ49" s="48">
        <v>0</v>
      </c>
      <c r="BA49" s="323">
        <v>0</v>
      </c>
      <c r="BB49" s="263"/>
      <c r="BD49" s="48"/>
      <c r="BE49" s="48">
        <v>0</v>
      </c>
      <c r="BF49" s="48"/>
      <c r="BG49" s="48"/>
      <c r="BI49" s="48"/>
      <c r="BJ49" s="130"/>
    </row>
    <row r="50" spans="2:62" ht="11.4" customHeight="1" x14ac:dyDescent="0.3">
      <c r="B50" s="279" t="s">
        <v>191</v>
      </c>
      <c r="D50" s="324">
        <v>183</v>
      </c>
      <c r="F50" s="308">
        <v>0</v>
      </c>
      <c r="G50" s="308">
        <v>0</v>
      </c>
      <c r="H50" s="308">
        <v>0</v>
      </c>
      <c r="I50" s="308">
        <v>0</v>
      </c>
      <c r="K50" s="308">
        <v>0</v>
      </c>
      <c r="L50" s="308">
        <v>0</v>
      </c>
      <c r="M50" s="308">
        <v>0</v>
      </c>
      <c r="N50" s="308">
        <v>0</v>
      </c>
      <c r="O50" s="256"/>
      <c r="P50" s="308"/>
      <c r="Q50" s="308"/>
      <c r="R50" s="308"/>
      <c r="S50" s="308"/>
      <c r="T50" s="256"/>
      <c r="U50" s="308"/>
      <c r="V50" s="308"/>
      <c r="W50" s="308"/>
      <c r="X50" s="308"/>
      <c r="Z50" s="308"/>
      <c r="AA50" s="308"/>
      <c r="AB50" s="308"/>
      <c r="AC50" s="308"/>
      <c r="AE50" s="308"/>
      <c r="AF50" s="308"/>
      <c r="AG50" s="308"/>
      <c r="AH50" s="308"/>
      <c r="AJ50" s="308"/>
      <c r="AK50" s="308"/>
      <c r="AL50" s="308"/>
      <c r="AM50" s="308"/>
      <c r="AO50" s="308"/>
      <c r="AP50" s="308"/>
      <c r="AQ50" s="308"/>
      <c r="AR50" s="308"/>
      <c r="AS50" s="130"/>
      <c r="AT50" s="308"/>
      <c r="AU50" s="308"/>
      <c r="AV50" s="323"/>
      <c r="AW50" s="323"/>
      <c r="AX50" s="130"/>
      <c r="AY50" s="308"/>
      <c r="AZ50" s="48"/>
      <c r="BA50" s="323"/>
      <c r="BB50" s="263"/>
      <c r="BD50" s="48"/>
      <c r="BE50" s="48"/>
      <c r="BF50" s="48"/>
      <c r="BG50" s="48"/>
      <c r="BI50" s="48"/>
      <c r="BJ50" s="130"/>
    </row>
    <row r="51" spans="2:62" ht="11.4" customHeight="1" x14ac:dyDescent="0.3">
      <c r="B51" s="279" t="s">
        <v>192</v>
      </c>
      <c r="D51" s="322">
        <v>-3284</v>
      </c>
      <c r="F51" s="322">
        <v>-1497</v>
      </c>
      <c r="G51" s="322">
        <v>-6827</v>
      </c>
      <c r="H51" s="322">
        <v>-9977</v>
      </c>
      <c r="I51" s="322">
        <v>-15477</v>
      </c>
      <c r="K51" s="322">
        <v>-5631</v>
      </c>
      <c r="L51" s="322">
        <v>-15211</v>
      </c>
      <c r="M51" s="322">
        <v>-24601</v>
      </c>
      <c r="N51" s="322">
        <v>-32048</v>
      </c>
      <c r="O51" s="256"/>
      <c r="P51" s="322">
        <v>-6814</v>
      </c>
      <c r="Q51" s="322">
        <v>-15531</v>
      </c>
      <c r="R51" s="322">
        <v>-24079</v>
      </c>
      <c r="S51" s="322">
        <v>-37221</v>
      </c>
      <c r="T51" s="256"/>
      <c r="U51" s="322">
        <v>-15550</v>
      </c>
      <c r="V51" s="322">
        <v>-25250</v>
      </c>
      <c r="W51" s="322">
        <v>-35665</v>
      </c>
      <c r="X51" s="322">
        <v>-41983</v>
      </c>
      <c r="Z51" s="322">
        <v>-16522</v>
      </c>
      <c r="AA51" s="322">
        <f>-25265-973</f>
        <v>-26238</v>
      </c>
      <c r="AB51" s="322">
        <v>-35212</v>
      </c>
      <c r="AC51" s="322">
        <v>-42699</v>
      </c>
      <c r="AE51" s="322">
        <v>-18197</v>
      </c>
      <c r="AF51" s="322">
        <v>-31218</v>
      </c>
      <c r="AG51" s="322">
        <v>-43185</v>
      </c>
      <c r="AH51" s="322">
        <v>-58479</v>
      </c>
      <c r="AJ51" s="322">
        <v>-20744</v>
      </c>
      <c r="AK51" s="322">
        <v>-35102</v>
      </c>
      <c r="AL51" s="322">
        <v>-47969</v>
      </c>
      <c r="AM51" s="322">
        <v>-61214</v>
      </c>
      <c r="AO51" s="322">
        <v>-15824</v>
      </c>
      <c r="AP51" s="322">
        <f>-37019+5940</f>
        <v>-31079</v>
      </c>
      <c r="AQ51" s="322">
        <v>-58308</v>
      </c>
      <c r="AR51" s="322">
        <v>-77977</v>
      </c>
      <c r="AS51" s="130"/>
      <c r="AT51" s="322">
        <v>-20506</v>
      </c>
      <c r="AU51" s="322">
        <v>-40434</v>
      </c>
      <c r="AV51" s="325">
        <v>-63497</v>
      </c>
      <c r="AW51" s="325">
        <v>-97065</v>
      </c>
      <c r="AX51" s="130"/>
      <c r="AY51" s="322">
        <v>-29697</v>
      </c>
      <c r="AZ51" s="48">
        <v>-60866</v>
      </c>
      <c r="BA51" s="325">
        <v>-91336</v>
      </c>
      <c r="BB51" s="325">
        <v>-123703</v>
      </c>
      <c r="BD51" s="48">
        <v>-35352</v>
      </c>
      <c r="BE51" s="48">
        <v>-69994</v>
      </c>
      <c r="BF51" s="48">
        <v>-107136</v>
      </c>
      <c r="BG51" s="48">
        <v>-145653</v>
      </c>
      <c r="BI51" s="48">
        <v>-38961</v>
      </c>
      <c r="BJ51" s="130"/>
    </row>
    <row r="52" spans="2:62" ht="11.4" customHeight="1" x14ac:dyDescent="0.3">
      <c r="B52" s="279" t="s">
        <v>193</v>
      </c>
      <c r="D52" s="322"/>
      <c r="F52" s="322"/>
      <c r="G52" s="322"/>
      <c r="H52" s="322"/>
      <c r="I52" s="322"/>
      <c r="K52" s="322"/>
      <c r="L52" s="322"/>
      <c r="M52" s="322"/>
      <c r="N52" s="322"/>
      <c r="O52" s="256"/>
      <c r="P52" s="322"/>
      <c r="Q52" s="322"/>
      <c r="R52" s="322"/>
      <c r="S52" s="322"/>
      <c r="T52" s="256"/>
      <c r="U52" s="322"/>
      <c r="V52" s="322"/>
      <c r="W52" s="322"/>
      <c r="X52" s="322"/>
      <c r="Z52" s="322"/>
      <c r="AA52" s="322"/>
      <c r="AB52" s="322"/>
      <c r="AC52" s="322"/>
      <c r="AE52" s="322"/>
      <c r="AF52" s="322"/>
      <c r="AG52" s="322"/>
      <c r="AH52" s="322"/>
      <c r="AJ52" s="322"/>
      <c r="AK52" s="322"/>
      <c r="AL52" s="322"/>
      <c r="AM52" s="322"/>
      <c r="AO52" s="322"/>
      <c r="AP52" s="322"/>
      <c r="AQ52" s="322"/>
      <c r="AR52" s="322"/>
      <c r="AS52" s="130"/>
      <c r="AT52" s="322"/>
      <c r="AU52" s="322"/>
      <c r="AV52" s="325"/>
      <c r="AW52" s="325">
        <v>-5430</v>
      </c>
      <c r="AX52" s="130"/>
      <c r="AY52" s="322">
        <v>0</v>
      </c>
      <c r="AZ52" s="48"/>
      <c r="BA52" s="325"/>
      <c r="BB52" s="325"/>
      <c r="BD52" s="48"/>
      <c r="BE52" s="48"/>
      <c r="BF52" s="48"/>
      <c r="BG52" s="48">
        <v>-3105</v>
      </c>
      <c r="BI52" s="48">
        <v>0</v>
      </c>
      <c r="BJ52" s="130"/>
    </row>
    <row r="53" spans="2:62" ht="11.4" customHeight="1" x14ac:dyDescent="0.3">
      <c r="B53" s="279" t="s">
        <v>194</v>
      </c>
      <c r="D53" s="322"/>
      <c r="F53" s="322"/>
      <c r="G53" s="322"/>
      <c r="H53" s="322"/>
      <c r="I53" s="322"/>
      <c r="K53" s="322"/>
      <c r="L53" s="322"/>
      <c r="M53" s="322"/>
      <c r="N53" s="322"/>
      <c r="O53" s="256"/>
      <c r="P53" s="322"/>
      <c r="Q53" s="322"/>
      <c r="R53" s="322"/>
      <c r="S53" s="322"/>
      <c r="T53" s="256"/>
      <c r="U53" s="322"/>
      <c r="V53" s="322"/>
      <c r="W53" s="322"/>
      <c r="X53" s="322"/>
      <c r="Z53" s="322"/>
      <c r="AA53" s="322"/>
      <c r="AB53" s="322"/>
      <c r="AC53" s="322"/>
      <c r="AE53" s="322"/>
      <c r="AF53" s="322"/>
      <c r="AG53" s="322"/>
      <c r="AH53" s="322"/>
      <c r="AJ53" s="322">
        <v>-3800</v>
      </c>
      <c r="AK53" s="322">
        <v>-3800</v>
      </c>
      <c r="AL53" s="322">
        <v>-3800</v>
      </c>
      <c r="AM53" s="322">
        <v>-3800</v>
      </c>
      <c r="AO53" s="322">
        <v>0</v>
      </c>
      <c r="AP53" s="322">
        <v>0</v>
      </c>
      <c r="AQ53" s="322">
        <v>0</v>
      </c>
      <c r="AR53" s="322">
        <v>0</v>
      </c>
      <c r="AS53" s="130"/>
      <c r="AT53" s="322">
        <v>0</v>
      </c>
      <c r="AU53" s="322">
        <v>0</v>
      </c>
      <c r="AV53" s="325">
        <v>0</v>
      </c>
      <c r="AW53" s="325"/>
      <c r="AX53" s="130"/>
      <c r="AY53" s="322"/>
      <c r="AZ53" s="48"/>
      <c r="BA53" s="325"/>
      <c r="BB53" s="325"/>
      <c r="BD53" s="48"/>
      <c r="BE53" s="48"/>
      <c r="BF53" s="48"/>
      <c r="BG53" s="48"/>
      <c r="BI53" s="48"/>
      <c r="BJ53" s="130"/>
    </row>
    <row r="54" spans="2:62" ht="11.4" customHeight="1" x14ac:dyDescent="0.3">
      <c r="B54" s="279" t="s">
        <v>195</v>
      </c>
      <c r="D54" s="322">
        <v>0</v>
      </c>
      <c r="F54" s="322">
        <v>0</v>
      </c>
      <c r="G54" s="322">
        <v>0</v>
      </c>
      <c r="H54" s="322">
        <v>0</v>
      </c>
      <c r="I54" s="322">
        <v>0</v>
      </c>
      <c r="K54" s="322">
        <v>0</v>
      </c>
      <c r="L54" s="322">
        <v>0</v>
      </c>
      <c r="M54" s="322">
        <v>0</v>
      </c>
      <c r="N54" s="322">
        <v>-5344</v>
      </c>
      <c r="O54" s="256"/>
      <c r="P54" s="322">
        <v>-336</v>
      </c>
      <c r="Q54" s="322">
        <v>-3121</v>
      </c>
      <c r="R54" s="322">
        <v>-3121</v>
      </c>
      <c r="S54" s="322">
        <v>-19113</v>
      </c>
      <c r="T54" s="256"/>
      <c r="U54" s="322">
        <v>0</v>
      </c>
      <c r="V54" s="322">
        <v>0</v>
      </c>
      <c r="W54" s="322">
        <v>0</v>
      </c>
      <c r="X54" s="322">
        <v>0</v>
      </c>
      <c r="Z54" s="322">
        <v>-3998</v>
      </c>
      <c r="AA54" s="322">
        <v>-6484</v>
      </c>
      <c r="AB54" s="322">
        <v>-10502</v>
      </c>
      <c r="AC54" s="322">
        <v>-10825</v>
      </c>
      <c r="AE54" s="322">
        <v>-18266</v>
      </c>
      <c r="AF54" s="322">
        <v>-18874</v>
      </c>
      <c r="AG54" s="322">
        <v>-23140</v>
      </c>
      <c r="AH54" s="322">
        <v>-23140</v>
      </c>
      <c r="AJ54" s="322">
        <v>-2558</v>
      </c>
      <c r="AK54" s="322">
        <v>-2558</v>
      </c>
      <c r="AL54" s="322">
        <v>-2630</v>
      </c>
      <c r="AM54" s="322">
        <v>-5630</v>
      </c>
      <c r="AO54" s="322">
        <v>-5450</v>
      </c>
      <c r="AP54" s="322">
        <v>-5450</v>
      </c>
      <c r="AQ54" s="322">
        <v>-9550</v>
      </c>
      <c r="AR54" s="322">
        <v>-9550</v>
      </c>
      <c r="AS54" s="130"/>
      <c r="AT54" s="322">
        <v>-2879</v>
      </c>
      <c r="AU54" s="322">
        <v>-2879</v>
      </c>
      <c r="AV54" s="325">
        <v>-2879</v>
      </c>
      <c r="AW54" s="325">
        <v>-2879</v>
      </c>
      <c r="AX54" s="130"/>
      <c r="AY54" s="322">
        <v>-7922</v>
      </c>
      <c r="AZ54" s="48">
        <v>-9855</v>
      </c>
      <c r="BA54" s="325">
        <v>-9855</v>
      </c>
      <c r="BB54" s="325">
        <v>-9855</v>
      </c>
      <c r="BD54" s="48">
        <v>-2515</v>
      </c>
      <c r="BE54" s="48">
        <v>-2515</v>
      </c>
      <c r="BF54" s="48">
        <v>-2515</v>
      </c>
      <c r="BG54" s="48">
        <v>-2515</v>
      </c>
      <c r="BI54" s="48">
        <v>-22099</v>
      </c>
      <c r="BJ54" s="130"/>
    </row>
    <row r="55" spans="2:62" ht="11.4" customHeight="1" x14ac:dyDescent="0.3">
      <c r="B55" s="326" t="s">
        <v>196</v>
      </c>
      <c r="D55" s="322"/>
      <c r="F55" s="322"/>
      <c r="G55" s="322"/>
      <c r="H55" s="322"/>
      <c r="I55" s="322"/>
      <c r="K55" s="322"/>
      <c r="L55" s="322"/>
      <c r="M55" s="322"/>
      <c r="N55" s="322"/>
      <c r="O55" s="256"/>
      <c r="P55" s="322"/>
      <c r="Q55" s="322"/>
      <c r="R55" s="322"/>
      <c r="S55" s="322"/>
      <c r="T55" s="256"/>
      <c r="U55" s="322"/>
      <c r="V55" s="322"/>
      <c r="W55" s="322"/>
      <c r="X55" s="322"/>
      <c r="Z55" s="322"/>
      <c r="AA55" s="322"/>
      <c r="AB55" s="322"/>
      <c r="AC55" s="322"/>
      <c r="AE55" s="322"/>
      <c r="AF55" s="322"/>
      <c r="AG55" s="322"/>
      <c r="AH55" s="322"/>
      <c r="AJ55" s="322"/>
      <c r="AK55" s="322"/>
      <c r="AL55" s="322"/>
      <c r="AM55" s="322"/>
      <c r="AO55" s="322"/>
      <c r="AP55" s="322">
        <v>-5940</v>
      </c>
      <c r="AQ55" s="322">
        <v>-5940</v>
      </c>
      <c r="AR55" s="322"/>
      <c r="AS55" s="130"/>
      <c r="AT55" s="322"/>
      <c r="AU55" s="322"/>
      <c r="AV55" s="325"/>
      <c r="AW55" s="325"/>
      <c r="AX55" s="130"/>
      <c r="AY55" s="322"/>
      <c r="AZ55" s="48">
        <v>-1834</v>
      </c>
      <c r="BA55" s="325">
        <v>-1834</v>
      </c>
      <c r="BB55" s="325">
        <v>-1834</v>
      </c>
      <c r="BD55" s="48">
        <v>0</v>
      </c>
      <c r="BE55" s="48">
        <v>0</v>
      </c>
      <c r="BF55" s="48"/>
      <c r="BG55" s="48">
        <v>0</v>
      </c>
      <c r="BI55" s="48"/>
      <c r="BJ55" s="130"/>
    </row>
    <row r="56" spans="2:62" ht="11.4" customHeight="1" x14ac:dyDescent="0.3">
      <c r="B56" s="279" t="s">
        <v>197</v>
      </c>
      <c r="D56" s="322">
        <v>-5903</v>
      </c>
      <c r="F56" s="322">
        <v>-350467</v>
      </c>
      <c r="G56" s="322">
        <v>-350467</v>
      </c>
      <c r="H56" s="322">
        <v>-357555</v>
      </c>
      <c r="I56" s="322">
        <v>-400231</v>
      </c>
      <c r="K56" s="308">
        <v>0</v>
      </c>
      <c r="L56" s="322">
        <v>-20471</v>
      </c>
      <c r="M56" s="322">
        <v>-32614</v>
      </c>
      <c r="N56" s="322">
        <v>-123371</v>
      </c>
      <c r="O56" s="256"/>
      <c r="P56" s="308">
        <v>-14676</v>
      </c>
      <c r="Q56" s="322">
        <v>-35890</v>
      </c>
      <c r="R56" s="322">
        <v>-35890</v>
      </c>
      <c r="S56" s="322">
        <v>-36385</v>
      </c>
      <c r="T56" s="256"/>
      <c r="U56" s="322">
        <v>0</v>
      </c>
      <c r="V56" s="322">
        <v>0</v>
      </c>
      <c r="W56" s="322">
        <v>0</v>
      </c>
      <c r="X56" s="322">
        <v>-10403</v>
      </c>
      <c r="Z56" s="322">
        <f>-86586-Z60</f>
        <v>-1102</v>
      </c>
      <c r="AA56" s="322">
        <v>-7961</v>
      </c>
      <c r="AB56" s="322">
        <v>-7961</v>
      </c>
      <c r="AC56" s="322">
        <v>-67061</v>
      </c>
      <c r="AE56" s="322">
        <v>-6715</v>
      </c>
      <c r="AF56" s="322">
        <v>-6715</v>
      </c>
      <c r="AG56" s="322">
        <v>-6715</v>
      </c>
      <c r="AH56" s="322">
        <v>-14874</v>
      </c>
      <c r="AJ56" s="322"/>
      <c r="AK56" s="322"/>
      <c r="AL56" s="322"/>
      <c r="AM56" s="322"/>
      <c r="AO56" s="322"/>
      <c r="AP56" s="322"/>
      <c r="AQ56" s="322"/>
      <c r="AR56" s="322"/>
      <c r="AS56" s="130"/>
      <c r="AT56" s="322">
        <v>0</v>
      </c>
      <c r="AU56" s="322">
        <v>0</v>
      </c>
      <c r="AV56" s="325">
        <v>-14101</v>
      </c>
      <c r="AW56" s="325">
        <v>-442855</v>
      </c>
      <c r="AX56" s="130"/>
      <c r="AY56" s="322">
        <v>0</v>
      </c>
      <c r="AZ56" s="48">
        <v>0</v>
      </c>
      <c r="BA56" s="325">
        <v>-74644</v>
      </c>
      <c r="BB56" s="325">
        <v>-74644</v>
      </c>
      <c r="BD56" s="48">
        <v>-14444</v>
      </c>
      <c r="BE56" s="48">
        <v>-15237</v>
      </c>
      <c r="BF56" s="48">
        <v>-59857</v>
      </c>
      <c r="BG56" s="48">
        <v>-59857</v>
      </c>
      <c r="BI56" s="48">
        <v>0</v>
      </c>
      <c r="BJ56" s="130"/>
    </row>
    <row r="57" spans="2:62" ht="11.4" customHeight="1" x14ac:dyDescent="0.3">
      <c r="B57" s="279" t="s">
        <v>198</v>
      </c>
      <c r="D57" s="322"/>
      <c r="F57" s="322"/>
      <c r="G57" s="322"/>
      <c r="H57" s="322"/>
      <c r="I57" s="322"/>
      <c r="K57" s="308"/>
      <c r="L57" s="322"/>
      <c r="M57" s="322"/>
      <c r="N57" s="322"/>
      <c r="O57" s="256"/>
      <c r="P57" s="308"/>
      <c r="Q57" s="322"/>
      <c r="R57" s="322"/>
      <c r="S57" s="322"/>
      <c r="T57" s="256"/>
      <c r="U57" s="322"/>
      <c r="V57" s="322"/>
      <c r="W57" s="322"/>
      <c r="X57" s="322"/>
      <c r="Z57" s="322"/>
      <c r="AA57" s="322"/>
      <c r="AB57" s="322"/>
      <c r="AC57" s="322"/>
      <c r="AE57" s="322"/>
      <c r="AF57" s="322"/>
      <c r="AG57" s="322"/>
      <c r="AH57" s="322"/>
      <c r="AJ57" s="322"/>
      <c r="AK57" s="322"/>
      <c r="AL57" s="322"/>
      <c r="AM57" s="322"/>
      <c r="AO57" s="322"/>
      <c r="AP57" s="322"/>
      <c r="AQ57" s="322"/>
      <c r="AR57" s="322"/>
      <c r="AS57" s="130"/>
      <c r="AT57" s="322"/>
      <c r="AU57" s="322"/>
      <c r="AV57" s="325">
        <v>31526</v>
      </c>
      <c r="AW57" s="325"/>
      <c r="AX57" s="130"/>
      <c r="AY57" s="322"/>
      <c r="AZ57" s="48"/>
      <c r="BA57" s="325"/>
      <c r="BB57" s="325"/>
      <c r="BD57" s="48"/>
      <c r="BE57" s="48"/>
      <c r="BF57" s="48"/>
      <c r="BG57" s="48"/>
      <c r="BI57" s="48"/>
      <c r="BJ57" s="130"/>
    </row>
    <row r="58" spans="2:62" ht="11.4" customHeight="1" x14ac:dyDescent="0.3">
      <c r="B58" s="279" t="s">
        <v>199</v>
      </c>
      <c r="D58" s="322"/>
      <c r="F58" s="322"/>
      <c r="G58" s="322"/>
      <c r="H58" s="322"/>
      <c r="I58" s="322"/>
      <c r="K58" s="308"/>
      <c r="L58" s="322"/>
      <c r="M58" s="322"/>
      <c r="N58" s="322"/>
      <c r="O58" s="256"/>
      <c r="P58" s="308"/>
      <c r="Q58" s="322"/>
      <c r="R58" s="322"/>
      <c r="S58" s="322"/>
      <c r="T58" s="256"/>
      <c r="U58" s="322"/>
      <c r="V58" s="322"/>
      <c r="W58" s="322"/>
      <c r="X58" s="322"/>
      <c r="Z58" s="322"/>
      <c r="AA58" s="322"/>
      <c r="AB58" s="322"/>
      <c r="AC58" s="322"/>
      <c r="AF58" s="322"/>
      <c r="AG58" s="322"/>
      <c r="AH58" s="322"/>
      <c r="AL58" s="22">
        <v>28</v>
      </c>
      <c r="AM58" s="22">
        <v>4065</v>
      </c>
      <c r="AO58" s="22">
        <v>92</v>
      </c>
      <c r="AP58" s="22">
        <v>128</v>
      </c>
      <c r="AQ58" s="22">
        <v>193</v>
      </c>
      <c r="AR58" s="22">
        <v>276</v>
      </c>
      <c r="AS58" s="130"/>
      <c r="AT58" s="22">
        <v>123</v>
      </c>
      <c r="AU58" s="22">
        <v>196</v>
      </c>
      <c r="AV58" s="320">
        <v>328</v>
      </c>
      <c r="AW58" s="320">
        <v>0</v>
      </c>
      <c r="AX58" s="130"/>
      <c r="AY58" s="22">
        <v>0</v>
      </c>
      <c r="AZ58" s="48">
        <v>395</v>
      </c>
      <c r="BA58" s="320">
        <v>238</v>
      </c>
      <c r="BB58" s="321"/>
      <c r="BD58" s="48"/>
      <c r="BE58" s="48">
        <v>726</v>
      </c>
      <c r="BF58" s="48">
        <v>726</v>
      </c>
      <c r="BG58" s="48"/>
      <c r="BI58" s="48"/>
      <c r="BJ58" s="130"/>
    </row>
    <row r="59" spans="2:62" ht="11.4" customHeight="1" x14ac:dyDescent="0.3">
      <c r="B59" s="279" t="s">
        <v>200</v>
      </c>
      <c r="D59" s="322"/>
      <c r="F59" s="322"/>
      <c r="G59" s="322"/>
      <c r="H59" s="322"/>
      <c r="I59" s="322"/>
      <c r="K59" s="308"/>
      <c r="L59" s="322"/>
      <c r="M59" s="322"/>
      <c r="N59" s="322"/>
      <c r="O59" s="256"/>
      <c r="P59" s="308"/>
      <c r="Q59" s="322"/>
      <c r="R59" s="322"/>
      <c r="S59" s="322"/>
      <c r="T59" s="256"/>
      <c r="U59" s="322"/>
      <c r="V59" s="322"/>
      <c r="W59" s="322"/>
      <c r="X59" s="322"/>
      <c r="Z59" s="322"/>
      <c r="AA59" s="322"/>
      <c r="AB59" s="322"/>
      <c r="AC59" s="322"/>
      <c r="AF59" s="322"/>
      <c r="AG59" s="322"/>
      <c r="AH59" s="322"/>
      <c r="AS59" s="130"/>
      <c r="AV59" s="320"/>
      <c r="AW59" s="320"/>
      <c r="AX59" s="130"/>
      <c r="AZ59" s="48">
        <v>759</v>
      </c>
      <c r="BA59" s="320">
        <v>1035</v>
      </c>
      <c r="BB59" s="321">
        <v>1750</v>
      </c>
      <c r="BD59" s="48">
        <v>360</v>
      </c>
      <c r="BE59" s="48">
        <v>6555</v>
      </c>
      <c r="BF59" s="48">
        <v>6899</v>
      </c>
      <c r="BG59" s="48">
        <v>8429</v>
      </c>
      <c r="BI59" s="48">
        <v>440</v>
      </c>
      <c r="BJ59" s="130"/>
    </row>
    <row r="60" spans="2:62" ht="11.4" customHeight="1" x14ac:dyDescent="0.3">
      <c r="B60" s="279" t="s">
        <v>201</v>
      </c>
      <c r="D60" s="322"/>
      <c r="F60" s="322"/>
      <c r="G60" s="322"/>
      <c r="H60" s="322"/>
      <c r="I60" s="322"/>
      <c r="K60" s="308"/>
      <c r="L60" s="322"/>
      <c r="M60" s="322"/>
      <c r="N60" s="322"/>
      <c r="O60" s="256"/>
      <c r="P60" s="308"/>
      <c r="Q60" s="322"/>
      <c r="R60" s="322"/>
      <c r="S60" s="322"/>
      <c r="T60" s="256"/>
      <c r="U60" s="322"/>
      <c r="V60" s="322"/>
      <c r="W60" s="322"/>
      <c r="X60" s="322"/>
      <c r="Z60" s="322">
        <v>-85484</v>
      </c>
      <c r="AA60" s="322">
        <v>-85484</v>
      </c>
      <c r="AB60" s="322">
        <v>-118881</v>
      </c>
      <c r="AC60" s="322">
        <v>-118881</v>
      </c>
      <c r="AE60" s="322"/>
      <c r="AF60" s="322"/>
      <c r="AG60" s="322"/>
      <c r="AH60" s="322"/>
      <c r="AJ60" s="322"/>
      <c r="AK60" s="322"/>
      <c r="AL60" s="322"/>
      <c r="AM60" s="322"/>
      <c r="AO60" s="322"/>
      <c r="AP60" s="322"/>
      <c r="AQ60" s="322"/>
      <c r="AR60" s="322"/>
      <c r="AS60" s="130"/>
      <c r="AT60" s="322"/>
      <c r="AU60" s="322"/>
      <c r="AV60" s="325"/>
      <c r="AW60" s="325"/>
      <c r="AX60" s="130"/>
      <c r="AY60" s="322"/>
      <c r="AZ60" s="48"/>
      <c r="BA60" s="325"/>
      <c r="BB60" s="325"/>
      <c r="BD60" s="48"/>
      <c r="BE60" s="48"/>
      <c r="BF60" s="48"/>
      <c r="BG60" s="48"/>
      <c r="BI60" s="48"/>
      <c r="BJ60" s="130"/>
    </row>
    <row r="61" spans="2:62" ht="11.4" customHeight="1" x14ac:dyDescent="0.3">
      <c r="B61" s="279" t="s">
        <v>202</v>
      </c>
      <c r="D61" s="322" t="s">
        <v>98</v>
      </c>
      <c r="F61" s="322">
        <v>-250</v>
      </c>
      <c r="G61" s="322">
        <v>-500</v>
      </c>
      <c r="H61" s="322">
        <v>-500</v>
      </c>
      <c r="I61" s="322">
        <v>-500</v>
      </c>
      <c r="K61" s="308">
        <v>0</v>
      </c>
      <c r="L61" s="308">
        <v>0</v>
      </c>
      <c r="M61" s="308">
        <v>0</v>
      </c>
      <c r="N61" s="308">
        <v>0</v>
      </c>
      <c r="O61" s="256"/>
      <c r="P61" s="308"/>
      <c r="Q61" s="308"/>
      <c r="R61" s="308"/>
      <c r="S61" s="308"/>
      <c r="T61" s="256"/>
      <c r="U61" s="308">
        <v>0</v>
      </c>
      <c r="V61" s="322">
        <v>-15625</v>
      </c>
      <c r="W61" s="322">
        <v>-15625</v>
      </c>
      <c r="X61" s="322">
        <v>-15625</v>
      </c>
      <c r="Z61" s="308">
        <v>0</v>
      </c>
      <c r="AA61" s="322"/>
      <c r="AB61" s="322"/>
      <c r="AC61" s="322"/>
      <c r="AE61" s="322">
        <v>-7754</v>
      </c>
      <c r="AF61" s="322">
        <v>-7742</v>
      </c>
      <c r="AG61" s="322">
        <v>-7742</v>
      </c>
      <c r="AH61" s="322">
        <v>-7742</v>
      </c>
      <c r="AJ61" s="322"/>
      <c r="AK61" s="322"/>
      <c r="AL61" s="322"/>
      <c r="AM61" s="322"/>
      <c r="AO61" s="322"/>
      <c r="AP61" s="322">
        <v>-9404</v>
      </c>
      <c r="AQ61" s="322">
        <v>-19404</v>
      </c>
      <c r="AR61" s="322">
        <v>-21404</v>
      </c>
      <c r="AS61" s="130"/>
      <c r="AT61" s="322">
        <v>-3105</v>
      </c>
      <c r="AU61" s="322">
        <v>-3105</v>
      </c>
      <c r="AV61" s="325">
        <v>-3105</v>
      </c>
      <c r="AW61" s="325">
        <v>0</v>
      </c>
      <c r="AX61" s="130"/>
      <c r="AY61" s="322">
        <v>0</v>
      </c>
      <c r="AZ61" s="48">
        <v>0</v>
      </c>
      <c r="BA61" s="325">
        <v>-5443</v>
      </c>
      <c r="BB61" s="325">
        <v>-5443</v>
      </c>
      <c r="BD61" s="48"/>
      <c r="BE61" s="48">
        <v>0</v>
      </c>
      <c r="BF61" s="48"/>
      <c r="BG61" s="48">
        <v>0</v>
      </c>
      <c r="BI61" s="48">
        <v>-4272</v>
      </c>
      <c r="BJ61" s="130"/>
    </row>
    <row r="62" spans="2:62" ht="11.4" customHeight="1" x14ac:dyDescent="0.3">
      <c r="B62" s="279" t="s">
        <v>203</v>
      </c>
      <c r="D62" s="322"/>
      <c r="F62" s="322"/>
      <c r="G62" s="322"/>
      <c r="H62" s="322"/>
      <c r="I62" s="322"/>
      <c r="K62" s="308"/>
      <c r="L62" s="308"/>
      <c r="M62" s="308"/>
      <c r="N62" s="308"/>
      <c r="O62" s="256"/>
      <c r="P62" s="308"/>
      <c r="Q62" s="308"/>
      <c r="R62" s="308"/>
      <c r="S62" s="308"/>
      <c r="T62" s="256"/>
      <c r="U62" s="308"/>
      <c r="V62" s="322"/>
      <c r="W62" s="322"/>
      <c r="X62" s="322"/>
      <c r="Z62" s="308"/>
      <c r="AA62" s="322"/>
      <c r="AB62" s="322"/>
      <c r="AC62" s="322"/>
      <c r="AE62" s="322"/>
      <c r="AF62" s="322">
        <v>-5000</v>
      </c>
      <c r="AG62" s="322">
        <v>-5000</v>
      </c>
      <c r="AH62" s="322">
        <v>-5000</v>
      </c>
      <c r="AJ62" s="322"/>
      <c r="AK62" s="322"/>
      <c r="AL62" s="322"/>
      <c r="AM62" s="322"/>
      <c r="AO62" s="322"/>
      <c r="AP62" s="322"/>
      <c r="AQ62" s="322"/>
      <c r="AR62" s="322"/>
      <c r="AS62" s="130"/>
      <c r="AT62" s="322"/>
      <c r="AU62" s="322"/>
      <c r="AV62" s="325">
        <v>-31854</v>
      </c>
      <c r="AW62" s="325">
        <v>-52769</v>
      </c>
      <c r="AX62" s="130"/>
      <c r="AY62" s="322">
        <v>0</v>
      </c>
      <c r="AZ62" s="48">
        <v>0</v>
      </c>
      <c r="BA62" s="325">
        <v>0</v>
      </c>
      <c r="BB62" s="325">
        <v>-13961</v>
      </c>
      <c r="BD62" s="48">
        <v>0</v>
      </c>
      <c r="BE62" s="48">
        <v>0</v>
      </c>
      <c r="BF62" s="48"/>
      <c r="BG62" s="48">
        <v>0</v>
      </c>
      <c r="BI62" s="48"/>
      <c r="BJ62" s="130"/>
    </row>
    <row r="63" spans="2:62" ht="11.4" customHeight="1" x14ac:dyDescent="0.3">
      <c r="B63" s="279" t="s">
        <v>69</v>
      </c>
      <c r="D63" s="322"/>
      <c r="F63" s="322"/>
      <c r="G63" s="322"/>
      <c r="H63" s="322"/>
      <c r="I63" s="322"/>
      <c r="K63" s="308"/>
      <c r="L63" s="308"/>
      <c r="M63" s="308"/>
      <c r="N63" s="308"/>
      <c r="O63" s="256"/>
      <c r="P63" s="308"/>
      <c r="Q63" s="308"/>
      <c r="R63" s="308"/>
      <c r="S63" s="308"/>
      <c r="T63" s="256"/>
      <c r="U63" s="308"/>
      <c r="V63" s="322"/>
      <c r="W63" s="322"/>
      <c r="X63" s="322"/>
      <c r="Z63" s="308"/>
      <c r="AA63" s="322"/>
      <c r="AB63" s="322"/>
      <c r="AC63" s="322"/>
      <c r="AE63" s="308">
        <v>-238</v>
      </c>
      <c r="AF63" s="322">
        <v>-239</v>
      </c>
      <c r="AG63" s="322">
        <v>-239</v>
      </c>
      <c r="AH63" s="322">
        <v>-239</v>
      </c>
      <c r="AJ63" s="308"/>
      <c r="AK63" s="308"/>
      <c r="AL63" s="308"/>
      <c r="AM63" s="308"/>
      <c r="AO63" s="308"/>
      <c r="AP63" s="308"/>
      <c r="AQ63" s="308"/>
      <c r="AR63" s="308"/>
      <c r="AS63" s="130"/>
      <c r="AT63" s="308"/>
      <c r="AU63" s="308"/>
      <c r="AV63" s="323">
        <v>-376</v>
      </c>
      <c r="AW63" s="323">
        <v>-235</v>
      </c>
      <c r="AX63" s="130"/>
      <c r="AY63" s="308">
        <v>0</v>
      </c>
      <c r="AZ63" s="48">
        <v>0</v>
      </c>
      <c r="BA63" s="323">
        <v>0</v>
      </c>
      <c r="BB63" s="263"/>
      <c r="BD63" s="48">
        <v>0</v>
      </c>
      <c r="BE63" s="48">
        <v>0</v>
      </c>
      <c r="BF63" s="48"/>
      <c r="BG63" s="48">
        <v>0</v>
      </c>
      <c r="BI63" s="48"/>
      <c r="BJ63" s="130"/>
    </row>
    <row r="64" spans="2:62" s="103" customFormat="1" ht="11.4" customHeight="1" x14ac:dyDescent="0.3">
      <c r="B64" s="280" t="s">
        <v>204</v>
      </c>
      <c r="D64" s="128">
        <v>-8974</v>
      </c>
      <c r="F64" s="128">
        <v>-343725</v>
      </c>
      <c r="G64" s="128">
        <v>-349305</v>
      </c>
      <c r="H64" s="128">
        <f>SUM(H47:H61)</f>
        <v>-359543</v>
      </c>
      <c r="I64" s="128">
        <v>-407719</v>
      </c>
      <c r="K64" s="128">
        <v>-5631</v>
      </c>
      <c r="L64" s="128">
        <v>-35675</v>
      </c>
      <c r="M64" s="128">
        <f>SUM(M47:M61)</f>
        <v>-57207</v>
      </c>
      <c r="N64" s="128">
        <f>SUM(N47:N61)</f>
        <v>-160755</v>
      </c>
      <c r="O64" s="274"/>
      <c r="P64" s="128">
        <f>SUM(P47:P61)</f>
        <v>-21826</v>
      </c>
      <c r="Q64" s="128">
        <f>SUM(Q47:Q61)</f>
        <v>-54501</v>
      </c>
      <c r="R64" s="128">
        <f>SUM(R47:R61)</f>
        <v>-62997</v>
      </c>
      <c r="S64" s="128">
        <f>SUM(S47:S61)</f>
        <v>-92613</v>
      </c>
      <c r="T64" s="274"/>
      <c r="U64" s="128">
        <f>SUM(U47:U61)</f>
        <v>-15536</v>
      </c>
      <c r="V64" s="128">
        <f>SUM(V47:V61)</f>
        <v>-40792</v>
      </c>
      <c r="W64" s="128">
        <f>SUM(W47:W61)</f>
        <v>-51085</v>
      </c>
      <c r="X64" s="128">
        <f>SUM(X47:X61)</f>
        <v>-67795</v>
      </c>
      <c r="Z64" s="128">
        <f>SUM(Z47:Z61)</f>
        <v>-107093</v>
      </c>
      <c r="AA64" s="128">
        <f>SUM(AA47:AA61)</f>
        <v>-126126</v>
      </c>
      <c r="AB64" s="128">
        <f>SUM(AB47:AB61)</f>
        <v>-172408</v>
      </c>
      <c r="AC64" s="128">
        <f>SUM(AC47:AC61)</f>
        <v>-239350</v>
      </c>
      <c r="AE64" s="128">
        <f>SUM(AE47:AE63)</f>
        <v>-51061</v>
      </c>
      <c r="AF64" s="128">
        <f>SUM(AF47:AF63)</f>
        <v>-69668</v>
      </c>
      <c r="AG64" s="128">
        <f>SUM(AG47:AG63)</f>
        <v>-85695</v>
      </c>
      <c r="AH64" s="128">
        <f>SUM(AH47:AH63)</f>
        <v>-109147</v>
      </c>
      <c r="AJ64" s="128">
        <v>-27087</v>
      </c>
      <c r="AK64" s="128">
        <f>SUM(AK47:AK63)</f>
        <v>-41381</v>
      </c>
      <c r="AL64" s="128">
        <f>SUM(AL47:AL63)</f>
        <v>-53616</v>
      </c>
      <c r="AM64" s="128">
        <f>SUM(AM47:AM63)</f>
        <v>-65824</v>
      </c>
      <c r="AO64" s="128">
        <f>SUM(AO47:AO63)</f>
        <v>-21156</v>
      </c>
      <c r="AP64" s="128">
        <f>SUM(AP47:AP63)</f>
        <v>-51694</v>
      </c>
      <c r="AQ64" s="128">
        <f>SUM(AQ47:AQ63)</f>
        <v>-92950</v>
      </c>
      <c r="AR64" s="128">
        <f>SUM(AR47:AR63)</f>
        <v>-108349</v>
      </c>
      <c r="AS64" s="130"/>
      <c r="AT64" s="128">
        <v>-1646</v>
      </c>
      <c r="AU64" s="128">
        <v>-21721</v>
      </c>
      <c r="AV64" s="128">
        <v>-59344</v>
      </c>
      <c r="AW64" s="128">
        <v>-576443</v>
      </c>
      <c r="AX64" s="130"/>
      <c r="AY64" s="128">
        <v>-37392</v>
      </c>
      <c r="AZ64" s="128">
        <v>-70800</v>
      </c>
      <c r="BA64" s="128">
        <v>-180795</v>
      </c>
      <c r="BB64" s="128">
        <v>-225859</v>
      </c>
      <c r="BD64" s="128">
        <v>-50990</v>
      </c>
      <c r="BE64" s="128">
        <v>-79051</v>
      </c>
      <c r="BF64" s="128">
        <v>-159724</v>
      </c>
      <c r="BG64" s="128">
        <v>-198443</v>
      </c>
      <c r="BH64" s="22"/>
      <c r="BI64" s="128">
        <f>SUM(BI47:BI63)</f>
        <v>-64594</v>
      </c>
      <c r="BJ64" s="130"/>
    </row>
    <row r="65" spans="2:62" ht="11.4" customHeight="1" x14ac:dyDescent="0.3">
      <c r="B65" s="281"/>
      <c r="D65" s="277"/>
      <c r="F65" s="277"/>
      <c r="G65" s="277"/>
      <c r="H65" s="277"/>
      <c r="I65" s="277"/>
      <c r="K65" s="277"/>
      <c r="L65" s="277"/>
      <c r="M65" s="277"/>
      <c r="N65" s="277"/>
      <c r="O65" s="256"/>
      <c r="P65" s="277"/>
      <c r="Q65" s="277"/>
      <c r="R65" s="277"/>
      <c r="S65" s="277"/>
      <c r="T65" s="256"/>
      <c r="U65" s="277"/>
      <c r="V65" s="277"/>
      <c r="W65" s="277"/>
      <c r="X65" s="277"/>
      <c r="Z65" s="277"/>
      <c r="AA65" s="277"/>
      <c r="AB65" s="277"/>
      <c r="AC65" s="277"/>
      <c r="AE65" s="277"/>
      <c r="AF65" s="277"/>
      <c r="AG65" s="277"/>
      <c r="AH65" s="277"/>
      <c r="AJ65" s="277"/>
      <c r="AK65" s="277"/>
      <c r="AL65" s="277"/>
      <c r="AM65" s="277"/>
      <c r="AO65" s="277"/>
      <c r="AP65" s="277"/>
      <c r="AQ65" s="277"/>
      <c r="AR65" s="277"/>
      <c r="AT65" s="277"/>
      <c r="AU65" s="277"/>
      <c r="AV65" s="278"/>
      <c r="AW65" s="278"/>
      <c r="AY65" s="277"/>
      <c r="AZ65" s="48"/>
      <c r="BA65" s="278"/>
      <c r="BB65" s="327"/>
      <c r="BD65" s="48"/>
      <c r="BE65" s="48"/>
      <c r="BF65" s="48"/>
      <c r="BG65" s="48"/>
      <c r="BI65" s="48"/>
      <c r="BJ65" s="130"/>
    </row>
    <row r="66" spans="2:62" ht="11.4" customHeight="1" x14ac:dyDescent="0.3">
      <c r="B66" s="261" t="s">
        <v>205</v>
      </c>
      <c r="D66" s="328"/>
      <c r="F66" s="328"/>
      <c r="G66" s="328"/>
      <c r="H66" s="328"/>
      <c r="I66" s="328"/>
      <c r="K66" s="328"/>
      <c r="L66" s="328"/>
      <c r="M66" s="328"/>
      <c r="N66" s="328"/>
      <c r="O66" s="256"/>
      <c r="P66" s="328"/>
      <c r="Q66" s="328"/>
      <c r="R66" s="328"/>
      <c r="S66" s="328"/>
      <c r="T66" s="256"/>
      <c r="U66" s="328"/>
      <c r="V66" s="328"/>
      <c r="W66" s="328"/>
      <c r="X66" s="328"/>
      <c r="Z66" s="328"/>
      <c r="AA66" s="328"/>
      <c r="AB66" s="328"/>
      <c r="AC66" s="328"/>
      <c r="AE66" s="328"/>
      <c r="AF66" s="328"/>
      <c r="AG66" s="328"/>
      <c r="AH66" s="328"/>
      <c r="AJ66" s="328"/>
      <c r="AK66" s="328"/>
      <c r="AL66" s="328"/>
      <c r="AM66" s="328"/>
      <c r="AO66" s="328"/>
      <c r="AP66" s="328"/>
      <c r="AQ66" s="328"/>
      <c r="AR66" s="328"/>
      <c r="AT66" s="328"/>
      <c r="AU66" s="328"/>
      <c r="AV66" s="329"/>
      <c r="AW66" s="329"/>
      <c r="AY66" s="328"/>
      <c r="AZ66" s="48"/>
      <c r="BA66" s="329"/>
      <c r="BB66" s="330"/>
      <c r="BD66" s="48"/>
      <c r="BE66" s="48"/>
      <c r="BF66" s="48"/>
      <c r="BG66" s="48"/>
      <c r="BI66" s="48"/>
      <c r="BJ66" s="130"/>
    </row>
    <row r="67" spans="2:62" ht="11.4" customHeight="1" x14ac:dyDescent="0.3">
      <c r="B67" s="168" t="s">
        <v>206</v>
      </c>
      <c r="D67" s="308">
        <v>0</v>
      </c>
      <c r="F67" s="164">
        <v>203504</v>
      </c>
      <c r="G67" s="164">
        <v>203504</v>
      </c>
      <c r="H67" s="164">
        <v>203504</v>
      </c>
      <c r="I67" s="164">
        <v>203504</v>
      </c>
      <c r="K67" s="164">
        <v>1907</v>
      </c>
      <c r="L67" s="164">
        <v>108779</v>
      </c>
      <c r="M67" s="164">
        <v>108888</v>
      </c>
      <c r="N67" s="164">
        <v>108888</v>
      </c>
      <c r="O67" s="256"/>
      <c r="P67" s="164">
        <v>0</v>
      </c>
      <c r="Q67" s="164"/>
      <c r="R67" s="164">
        <v>4723</v>
      </c>
      <c r="S67" s="164">
        <v>5398</v>
      </c>
      <c r="T67" s="256"/>
      <c r="U67" s="164">
        <v>409</v>
      </c>
      <c r="V67" s="164">
        <v>1978</v>
      </c>
      <c r="W67" s="164">
        <v>2537</v>
      </c>
      <c r="X67" s="164">
        <v>2938</v>
      </c>
      <c r="Z67" s="164"/>
      <c r="AA67" s="164">
        <v>948</v>
      </c>
      <c r="AB67" s="164">
        <v>1865</v>
      </c>
      <c r="AC67" s="164">
        <v>2142</v>
      </c>
      <c r="AE67" s="164">
        <v>331</v>
      </c>
      <c r="AF67" s="164">
        <v>756</v>
      </c>
      <c r="AG67" s="164">
        <v>1076</v>
      </c>
      <c r="AH67" s="164">
        <v>1330</v>
      </c>
      <c r="AJ67" s="164">
        <v>525</v>
      </c>
      <c r="AK67" s="164">
        <v>1238</v>
      </c>
      <c r="AL67" s="164">
        <v>1954</v>
      </c>
      <c r="AM67" s="164">
        <v>2268</v>
      </c>
      <c r="AO67" s="164">
        <v>1557</v>
      </c>
      <c r="AP67" s="164">
        <v>2125</v>
      </c>
      <c r="AQ67" s="164">
        <v>2402</v>
      </c>
      <c r="AR67" s="164">
        <v>2605</v>
      </c>
      <c r="AS67" s="130"/>
      <c r="AT67" s="164">
        <v>246</v>
      </c>
      <c r="AU67" s="164">
        <v>463</v>
      </c>
      <c r="AV67" s="331">
        <v>680</v>
      </c>
      <c r="AW67" s="331">
        <v>889</v>
      </c>
      <c r="AX67" s="130"/>
      <c r="AY67" s="164">
        <v>132</v>
      </c>
      <c r="AZ67" s="48">
        <v>246</v>
      </c>
      <c r="BA67" s="331">
        <v>318</v>
      </c>
      <c r="BB67" s="331">
        <v>445</v>
      </c>
      <c r="BD67" s="48">
        <v>195</v>
      </c>
      <c r="BE67" s="48">
        <v>2828</v>
      </c>
      <c r="BF67" s="48">
        <v>9161</v>
      </c>
      <c r="BG67" s="48">
        <v>9221</v>
      </c>
      <c r="BI67" s="48">
        <v>3061</v>
      </c>
      <c r="BJ67" s="130"/>
    </row>
    <row r="68" spans="2:62" ht="11.4" customHeight="1" x14ac:dyDescent="0.3">
      <c r="B68" s="279" t="s">
        <v>207</v>
      </c>
      <c r="D68" s="164">
        <v>100</v>
      </c>
      <c r="F68" s="164">
        <v>175000</v>
      </c>
      <c r="G68" s="164">
        <v>175000</v>
      </c>
      <c r="H68" s="164">
        <v>176831</v>
      </c>
      <c r="I68" s="164">
        <v>227149</v>
      </c>
      <c r="K68" s="308">
        <v>0</v>
      </c>
      <c r="L68" s="164">
        <v>219500</v>
      </c>
      <c r="M68" s="164">
        <v>219500</v>
      </c>
      <c r="N68" s="164">
        <v>273500</v>
      </c>
      <c r="O68" s="256"/>
      <c r="P68" s="308">
        <v>0</v>
      </c>
      <c r="Q68" s="164">
        <v>12000</v>
      </c>
      <c r="R68" s="164">
        <v>12000</v>
      </c>
      <c r="S68" s="164">
        <v>12000</v>
      </c>
      <c r="T68" s="256"/>
      <c r="U68" s="164">
        <v>0</v>
      </c>
      <c r="V68" s="164">
        <v>12940</v>
      </c>
      <c r="W68" s="164">
        <v>15011</v>
      </c>
      <c r="X68" s="164">
        <v>22111</v>
      </c>
      <c r="Z68" s="164">
        <v>85484</v>
      </c>
      <c r="AA68" s="164">
        <v>85558</v>
      </c>
      <c r="AB68" s="164">
        <v>93904</v>
      </c>
      <c r="AC68" s="164">
        <v>153379</v>
      </c>
      <c r="AE68" s="164">
        <v>29</v>
      </c>
      <c r="AF68" s="164">
        <v>200</v>
      </c>
      <c r="AG68" s="164">
        <v>0</v>
      </c>
      <c r="AH68" s="164">
        <v>104</v>
      </c>
      <c r="AJ68" s="164"/>
      <c r="AK68" s="164">
        <f>359368-345889</f>
        <v>13479</v>
      </c>
      <c r="AL68" s="164">
        <f>359356-345889</f>
        <v>13467</v>
      </c>
      <c r="AM68" s="164">
        <f>359356-345889</f>
        <v>13467</v>
      </c>
      <c r="AO68" s="164">
        <v>18822</v>
      </c>
      <c r="AP68" s="164">
        <v>18838</v>
      </c>
      <c r="AQ68" s="164">
        <v>18894</v>
      </c>
      <c r="AR68" s="164">
        <v>22174</v>
      </c>
      <c r="AS68" s="130"/>
      <c r="AT68" s="164">
        <v>719</v>
      </c>
      <c r="AU68" s="164">
        <v>11463</v>
      </c>
      <c r="AV68" s="331">
        <v>7382</v>
      </c>
      <c r="AW68" s="331">
        <v>454413</v>
      </c>
      <c r="AX68" s="130"/>
      <c r="AY68" s="164">
        <v>67</v>
      </c>
      <c r="AZ68" s="48">
        <v>67</v>
      </c>
      <c r="BA68" s="331">
        <v>72250</v>
      </c>
      <c r="BB68" s="331">
        <v>72250</v>
      </c>
      <c r="BD68" s="48">
        <v>28202</v>
      </c>
      <c r="BE68" s="48">
        <v>26910</v>
      </c>
      <c r="BF68" s="48">
        <v>26603</v>
      </c>
      <c r="BG68" s="48">
        <v>28395</v>
      </c>
      <c r="BI68" s="48">
        <v>103821</v>
      </c>
      <c r="BJ68" s="130"/>
    </row>
    <row r="69" spans="2:62" ht="11.4" customHeight="1" x14ac:dyDescent="0.3">
      <c r="B69" s="279" t="s">
        <v>208</v>
      </c>
      <c r="D69" s="308">
        <v>0</v>
      </c>
      <c r="F69" s="308">
        <v>0</v>
      </c>
      <c r="G69" s="308">
        <v>0</v>
      </c>
      <c r="H69" s="308">
        <v>0</v>
      </c>
      <c r="I69" s="308">
        <v>0</v>
      </c>
      <c r="K69" s="308">
        <v>0</v>
      </c>
      <c r="L69" s="308">
        <v>0</v>
      </c>
      <c r="M69" s="308">
        <v>0</v>
      </c>
      <c r="N69" s="164">
        <v>960</v>
      </c>
      <c r="O69" s="256"/>
      <c r="P69" s="308">
        <v>0</v>
      </c>
      <c r="Q69" s="308"/>
      <c r="R69" s="308"/>
      <c r="S69" s="164"/>
      <c r="T69" s="256"/>
      <c r="U69" s="164">
        <v>0</v>
      </c>
      <c r="V69" s="164"/>
      <c r="W69" s="164"/>
      <c r="X69" s="164"/>
      <c r="Z69" s="164">
        <v>0</v>
      </c>
      <c r="AA69" s="164"/>
      <c r="AB69" s="164"/>
      <c r="AC69" s="164"/>
      <c r="AE69" s="164">
        <v>0</v>
      </c>
      <c r="AF69" s="164"/>
      <c r="AG69" s="164"/>
      <c r="AH69" s="164"/>
      <c r="AJ69" s="164"/>
      <c r="AK69" s="164"/>
      <c r="AL69" s="164"/>
      <c r="AM69" s="164"/>
      <c r="AO69" s="164"/>
      <c r="AP69" s="164"/>
      <c r="AQ69" s="164"/>
      <c r="AR69" s="164"/>
      <c r="AS69" s="130"/>
      <c r="AT69" s="164"/>
      <c r="AU69" s="164"/>
      <c r="AV69" s="331"/>
      <c r="AW69" s="331"/>
      <c r="AX69" s="130"/>
      <c r="AY69" s="164"/>
      <c r="AZ69" s="48"/>
      <c r="BA69" s="331"/>
      <c r="BB69" s="331"/>
      <c r="BD69" s="48"/>
      <c r="BE69" s="48"/>
      <c r="BF69" s="48"/>
      <c r="BG69" s="48"/>
      <c r="BI69" s="48"/>
      <c r="BJ69" s="130"/>
    </row>
    <row r="70" spans="2:62" ht="11.4" customHeight="1" x14ac:dyDescent="0.3">
      <c r="B70" s="279" t="s">
        <v>209</v>
      </c>
      <c r="D70" s="332">
        <v>-45</v>
      </c>
      <c r="F70" s="332">
        <v>-117</v>
      </c>
      <c r="G70" s="332">
        <v>-292</v>
      </c>
      <c r="H70" s="332">
        <v>-513</v>
      </c>
      <c r="I70" s="332">
        <v>-652</v>
      </c>
      <c r="K70" s="332">
        <v>-271</v>
      </c>
      <c r="L70" s="332">
        <v>-440</v>
      </c>
      <c r="M70" s="332">
        <v>-605</v>
      </c>
      <c r="N70" s="332">
        <v>-723</v>
      </c>
      <c r="O70" s="256"/>
      <c r="P70" s="332">
        <v>-101</v>
      </c>
      <c r="Q70" s="332">
        <v>-217</v>
      </c>
      <c r="R70" s="332">
        <v>-316</v>
      </c>
      <c r="S70" s="332">
        <v>-430</v>
      </c>
      <c r="T70" s="256"/>
      <c r="U70" s="332">
        <v>-97</v>
      </c>
      <c r="V70" s="332">
        <v>-215</v>
      </c>
      <c r="W70" s="332">
        <v>-666</v>
      </c>
      <c r="X70" s="332">
        <v>-893</v>
      </c>
      <c r="Z70" s="332">
        <v>-130</v>
      </c>
      <c r="AA70" s="332">
        <v>-422</v>
      </c>
      <c r="AB70" s="332">
        <v>-643</v>
      </c>
      <c r="AC70" s="332">
        <v>-651</v>
      </c>
      <c r="AE70" s="332">
        <f>-453-1883</f>
        <v>-2336</v>
      </c>
      <c r="AF70" s="332">
        <f>-686-3941</f>
        <v>-4627</v>
      </c>
      <c r="AG70" s="332">
        <v>-7015</v>
      </c>
      <c r="AH70" s="332">
        <v>-9728</v>
      </c>
      <c r="AJ70" s="332">
        <v>-4109</v>
      </c>
      <c r="AK70" s="164">
        <v>-7268</v>
      </c>
      <c r="AL70" s="164">
        <v>-11101</v>
      </c>
      <c r="AM70" s="164">
        <v>-14114</v>
      </c>
      <c r="AO70" s="164">
        <v>-2822</v>
      </c>
      <c r="AP70" s="164">
        <v>-5920</v>
      </c>
      <c r="AQ70" s="164">
        <v>-9006</v>
      </c>
      <c r="AR70" s="164">
        <v>-12411</v>
      </c>
      <c r="AS70" s="130"/>
      <c r="AT70" s="164">
        <v>-3287</v>
      </c>
      <c r="AU70" s="164">
        <v>-7049</v>
      </c>
      <c r="AV70" s="331">
        <v>-10450</v>
      </c>
      <c r="AW70" s="331">
        <v>-13695</v>
      </c>
      <c r="AX70" s="130"/>
      <c r="AY70" s="164">
        <v>-3657</v>
      </c>
      <c r="AZ70" s="48">
        <v>-7355</v>
      </c>
      <c r="BA70" s="331">
        <v>-11141</v>
      </c>
      <c r="BB70" s="331">
        <v>-15671</v>
      </c>
      <c r="BD70" s="48">
        <v>-4278</v>
      </c>
      <c r="BE70" s="48">
        <v>-9939</v>
      </c>
      <c r="BF70" s="48">
        <v>-15753</v>
      </c>
      <c r="BG70" s="48">
        <v>-23148</v>
      </c>
      <c r="BI70" s="48">
        <v>-5800</v>
      </c>
      <c r="BJ70" s="130"/>
    </row>
    <row r="71" spans="2:62" ht="11.4" customHeight="1" x14ac:dyDescent="0.3">
      <c r="B71" s="279" t="s">
        <v>201</v>
      </c>
      <c r="D71" s="332"/>
      <c r="F71" s="332"/>
      <c r="G71" s="332"/>
      <c r="H71" s="332"/>
      <c r="I71" s="332"/>
      <c r="K71" s="332"/>
      <c r="L71" s="332"/>
      <c r="M71" s="332"/>
      <c r="N71" s="332"/>
      <c r="O71" s="256"/>
      <c r="P71" s="332"/>
      <c r="Q71" s="332"/>
      <c r="R71" s="332"/>
      <c r="S71" s="332"/>
      <c r="T71" s="256"/>
      <c r="U71" s="332"/>
      <c r="V71" s="332"/>
      <c r="W71" s="332"/>
      <c r="X71" s="332"/>
      <c r="Z71" s="332"/>
      <c r="AA71" s="332"/>
      <c r="AB71" s="332"/>
      <c r="AC71" s="332"/>
      <c r="AE71" s="332"/>
      <c r="AF71" s="332"/>
      <c r="AG71" s="332"/>
      <c r="AH71" s="332"/>
      <c r="AJ71" s="332"/>
      <c r="AK71" s="322">
        <v>-13467</v>
      </c>
      <c r="AL71" s="322">
        <v>-13467</v>
      </c>
      <c r="AM71" s="322">
        <v>-13467</v>
      </c>
      <c r="AO71" s="332"/>
      <c r="AP71" s="164">
        <v>-9331</v>
      </c>
      <c r="AQ71" s="164">
        <v>-13596</v>
      </c>
      <c r="AR71" s="164">
        <v>-13596</v>
      </c>
      <c r="AS71" s="130"/>
      <c r="AT71" s="164">
        <v>0</v>
      </c>
      <c r="AU71" s="164">
        <v>0</v>
      </c>
      <c r="AV71" s="331">
        <v>0</v>
      </c>
      <c r="AW71" s="331">
        <v>0</v>
      </c>
      <c r="AX71" s="130"/>
      <c r="AY71" s="164">
        <v>0</v>
      </c>
      <c r="AZ71" s="48">
        <v>0</v>
      </c>
      <c r="BA71" s="331">
        <v>0</v>
      </c>
      <c r="BB71" s="331"/>
      <c r="BD71" s="48">
        <v>0</v>
      </c>
      <c r="BE71" s="48">
        <v>0</v>
      </c>
      <c r="BF71" s="48"/>
      <c r="BG71" s="48"/>
      <c r="BI71" s="48"/>
      <c r="BJ71" s="130"/>
    </row>
    <row r="72" spans="2:62" ht="11.4" customHeight="1" x14ac:dyDescent="0.3">
      <c r="B72" s="279" t="s">
        <v>210</v>
      </c>
      <c r="D72" s="164">
        <v>0</v>
      </c>
      <c r="F72" s="164">
        <v>-3755</v>
      </c>
      <c r="G72" s="164">
        <v>-3755</v>
      </c>
      <c r="H72" s="164">
        <v>-3755</v>
      </c>
      <c r="I72" s="164">
        <v>-4987</v>
      </c>
      <c r="K72" s="164">
        <v>-1264</v>
      </c>
      <c r="L72" s="164">
        <v>-5588</v>
      </c>
      <c r="M72" s="164">
        <v>-5674</v>
      </c>
      <c r="N72" s="164">
        <v>-5869</v>
      </c>
      <c r="O72" s="256"/>
      <c r="P72" s="164">
        <v>-618</v>
      </c>
      <c r="Q72" s="164">
        <v>-939</v>
      </c>
      <c r="R72" s="164">
        <v>-1515</v>
      </c>
      <c r="S72" s="164">
        <v>-1601</v>
      </c>
      <c r="T72" s="256"/>
      <c r="U72" s="164">
        <v>-343</v>
      </c>
      <c r="V72" s="164">
        <v>-396</v>
      </c>
      <c r="W72" s="164">
        <v>-717</v>
      </c>
      <c r="X72" s="164">
        <v>-4335</v>
      </c>
      <c r="Z72" s="164">
        <v>-585</v>
      </c>
      <c r="AA72" s="164">
        <v>-913</v>
      </c>
      <c r="AB72" s="164">
        <v>-1306</v>
      </c>
      <c r="AC72" s="164">
        <v>-2649</v>
      </c>
      <c r="AE72" s="164">
        <v>-648</v>
      </c>
      <c r="AF72" s="164">
        <v>-1232</v>
      </c>
      <c r="AG72" s="164">
        <v>-1812</v>
      </c>
      <c r="AH72" s="164">
        <v>-2398</v>
      </c>
      <c r="AJ72" s="164">
        <v>-588</v>
      </c>
      <c r="AK72" s="164">
        <v>-6655</v>
      </c>
      <c r="AL72" s="164">
        <v>-7085</v>
      </c>
      <c r="AM72" s="164">
        <v>-7766</v>
      </c>
      <c r="AO72" s="164">
        <v>-840</v>
      </c>
      <c r="AP72" s="164">
        <v>-1423</v>
      </c>
      <c r="AQ72" s="164">
        <v>-2002</v>
      </c>
      <c r="AR72" s="164">
        <v>-2562</v>
      </c>
      <c r="AS72" s="130"/>
      <c r="AT72" s="164">
        <v>-709</v>
      </c>
      <c r="AU72" s="164">
        <v>-1270</v>
      </c>
      <c r="AV72" s="331">
        <v>-1817</v>
      </c>
      <c r="AW72" s="331">
        <v>-2096</v>
      </c>
      <c r="AX72" s="130"/>
      <c r="AY72" s="164">
        <v>-568</v>
      </c>
      <c r="AZ72" s="48">
        <v>-995</v>
      </c>
      <c r="BA72" s="331">
        <v>-1367</v>
      </c>
      <c r="BB72" s="331">
        <v>-1767</v>
      </c>
      <c r="BD72" s="48">
        <v>-2848</v>
      </c>
      <c r="BE72" s="48">
        <v>-3523</v>
      </c>
      <c r="BF72" s="48">
        <v>-4141</v>
      </c>
      <c r="BG72" s="48">
        <v>-4765</v>
      </c>
      <c r="BI72" s="48">
        <v>-1283</v>
      </c>
      <c r="BJ72" s="130"/>
    </row>
    <row r="73" spans="2:62" ht="11.4" customHeight="1" x14ac:dyDescent="0.3">
      <c r="B73" s="279" t="s">
        <v>211</v>
      </c>
      <c r="D73" s="164">
        <v>-16</v>
      </c>
      <c r="F73" s="308">
        <v>0</v>
      </c>
      <c r="G73" s="308">
        <v>0</v>
      </c>
      <c r="H73" s="164">
        <v>-5465</v>
      </c>
      <c r="I73" s="164">
        <v>-5465</v>
      </c>
      <c r="K73" s="164">
        <v>-5710</v>
      </c>
      <c r="L73" s="164">
        <v>-9816</v>
      </c>
      <c r="M73" s="164">
        <v>-11860</v>
      </c>
      <c r="N73" s="164">
        <v>-14004</v>
      </c>
      <c r="O73" s="256"/>
      <c r="P73" s="164">
        <v>-2408</v>
      </c>
      <c r="Q73" s="164">
        <v>-4745</v>
      </c>
      <c r="R73" s="164">
        <v>-7141</v>
      </c>
      <c r="S73" s="164">
        <v>-9434</v>
      </c>
      <c r="T73" s="256"/>
      <c r="U73" s="164">
        <v>-2230</v>
      </c>
      <c r="V73" s="164">
        <v>-4073</v>
      </c>
      <c r="W73" s="164">
        <v>-6011</v>
      </c>
      <c r="X73" s="164">
        <v>-7601</v>
      </c>
      <c r="Z73" s="164">
        <v>-2222</v>
      </c>
      <c r="AA73" s="164">
        <v>-5072</v>
      </c>
      <c r="AB73" s="164">
        <v>-7980</v>
      </c>
      <c r="AC73" s="164">
        <v>-11139</v>
      </c>
      <c r="AE73" s="164">
        <v>-3445</v>
      </c>
      <c r="AF73" s="164">
        <v>-6966</v>
      </c>
      <c r="AG73" s="164">
        <v>-10412</v>
      </c>
      <c r="AH73" s="164">
        <v>-13849</v>
      </c>
      <c r="AJ73" s="164">
        <v>-3443</v>
      </c>
      <c r="AK73" s="164">
        <v>-6012</v>
      </c>
      <c r="AL73" s="164">
        <v>-8113</v>
      </c>
      <c r="AM73" s="164">
        <v>-10144</v>
      </c>
      <c r="AO73" s="164">
        <v>-2025.0004288519274</v>
      </c>
      <c r="AP73" s="164">
        <v>-3990</v>
      </c>
      <c r="AQ73" s="164">
        <v>-5538</v>
      </c>
      <c r="AR73" s="164">
        <v>-6981</v>
      </c>
      <c r="AS73" s="130"/>
      <c r="AT73" s="164">
        <v>-2675</v>
      </c>
      <c r="AU73" s="164">
        <v>-6756</v>
      </c>
      <c r="AV73" s="331">
        <v>-12249</v>
      </c>
      <c r="AW73" s="331">
        <v>-24738</v>
      </c>
      <c r="AX73" s="130"/>
      <c r="AY73" s="164">
        <v>-14834</v>
      </c>
      <c r="AZ73" s="48">
        <v>-30009</v>
      </c>
      <c r="BA73" s="331">
        <v>-46039</v>
      </c>
      <c r="BB73" s="331">
        <v>-60101</v>
      </c>
      <c r="BD73" s="48">
        <v>-14335</v>
      </c>
      <c r="BE73" s="48">
        <v>-28892</v>
      </c>
      <c r="BF73" s="48">
        <v>-43085</v>
      </c>
      <c r="BG73" s="48">
        <v>-56828</v>
      </c>
      <c r="BI73" s="48">
        <v>-13502</v>
      </c>
      <c r="BJ73" s="130"/>
    </row>
    <row r="74" spans="2:62" ht="11.4" customHeight="1" x14ac:dyDescent="0.3">
      <c r="B74" s="279" t="s">
        <v>212</v>
      </c>
      <c r="D74" s="164"/>
      <c r="F74" s="164"/>
      <c r="G74" s="164">
        <v>0</v>
      </c>
      <c r="H74" s="164">
        <v>0</v>
      </c>
      <c r="I74" s="164">
        <v>-8000</v>
      </c>
      <c r="K74" s="164"/>
      <c r="L74" s="164">
        <v>-5995</v>
      </c>
      <c r="M74" s="164">
        <v>-5995</v>
      </c>
      <c r="N74" s="164">
        <v>-5995</v>
      </c>
      <c r="O74" s="256"/>
      <c r="P74" s="164">
        <v>0</v>
      </c>
      <c r="Q74" s="164"/>
      <c r="R74" s="164"/>
      <c r="S74" s="164"/>
      <c r="T74" s="256"/>
      <c r="U74" s="164">
        <v>0</v>
      </c>
      <c r="V74" s="164"/>
      <c r="W74" s="164"/>
      <c r="X74" s="164">
        <v>-1496</v>
      </c>
      <c r="Z74" s="164">
        <v>0</v>
      </c>
      <c r="AA74" s="164"/>
      <c r="AB74" s="164"/>
      <c r="AC74" s="164"/>
      <c r="AE74" s="164">
        <v>0</v>
      </c>
      <c r="AF74" s="164"/>
      <c r="AG74" s="164"/>
      <c r="AH74" s="164"/>
      <c r="AJ74" s="164"/>
      <c r="AK74" s="164"/>
      <c r="AL74" s="164"/>
      <c r="AM74" s="164"/>
      <c r="AO74" s="164"/>
      <c r="AP74" s="164"/>
      <c r="AQ74" s="164"/>
      <c r="AR74" s="164"/>
      <c r="AS74" s="130"/>
      <c r="AT74" s="164"/>
      <c r="AU74" s="164"/>
      <c r="AV74" s="331"/>
      <c r="AW74" s="331"/>
      <c r="AX74" s="130"/>
      <c r="AY74" s="164"/>
      <c r="AZ74" s="48"/>
      <c r="BA74" s="331"/>
      <c r="BB74" s="331"/>
      <c r="BD74" s="48"/>
      <c r="BE74" s="48"/>
      <c r="BF74" s="48"/>
      <c r="BG74" s="48"/>
      <c r="BI74" s="48"/>
      <c r="BJ74" s="130"/>
    </row>
    <row r="75" spans="2:62" ht="11.4" customHeight="1" x14ac:dyDescent="0.3">
      <c r="B75" s="279" t="s">
        <v>213</v>
      </c>
      <c r="D75" s="164">
        <v>-100</v>
      </c>
      <c r="F75" s="308">
        <v>0</v>
      </c>
      <c r="G75" s="164">
        <v>-159</v>
      </c>
      <c r="H75" s="164">
        <v>-159</v>
      </c>
      <c r="I75" s="164">
        <v>-159</v>
      </c>
      <c r="K75" s="164">
        <v>-10000</v>
      </c>
      <c r="L75" s="164">
        <v>-245880</v>
      </c>
      <c r="M75" s="164">
        <v>-252605</v>
      </c>
      <c r="N75" s="164">
        <v>-265530</v>
      </c>
      <c r="O75" s="256"/>
      <c r="P75" s="164">
        <v>-7425</v>
      </c>
      <c r="Q75" s="164">
        <v>-14850</v>
      </c>
      <c r="R75" s="164">
        <v>-21975</v>
      </c>
      <c r="S75" s="164">
        <v>-29700</v>
      </c>
      <c r="T75" s="256"/>
      <c r="U75" s="164">
        <v>-6725</v>
      </c>
      <c r="V75" s="164">
        <v>-13477</v>
      </c>
      <c r="W75" s="164">
        <v>-20176</v>
      </c>
      <c r="X75" s="164">
        <v>-20199</v>
      </c>
      <c r="Z75" s="164">
        <v>0</v>
      </c>
      <c r="AA75" s="164"/>
      <c r="AB75" s="164"/>
      <c r="AC75" s="164">
        <v>-4838</v>
      </c>
      <c r="AE75" s="164">
        <v>-4588</v>
      </c>
      <c r="AF75" s="164">
        <v>-9676</v>
      </c>
      <c r="AG75" s="164">
        <v>-14677</v>
      </c>
      <c r="AH75" s="164">
        <v>-19015</v>
      </c>
      <c r="AJ75" s="164">
        <v>-55</v>
      </c>
      <c r="AK75" s="164">
        <v>0</v>
      </c>
      <c r="AL75" s="164">
        <f>-345961+345889</f>
        <v>-72</v>
      </c>
      <c r="AM75" s="164">
        <f>-346028+345889</f>
        <v>-139</v>
      </c>
      <c r="AO75" s="164">
        <v>-6857</v>
      </c>
      <c r="AP75" s="164">
        <v>-117661</v>
      </c>
      <c r="AQ75" s="164">
        <v>-123380</v>
      </c>
      <c r="AR75" s="164">
        <v>-128214</v>
      </c>
      <c r="AS75" s="130"/>
      <c r="AT75" s="164">
        <v>-5171</v>
      </c>
      <c r="AU75" s="164">
        <v>-10342</v>
      </c>
      <c r="AV75" s="331">
        <v>-15513</v>
      </c>
      <c r="AW75" s="331">
        <v>-20684</v>
      </c>
      <c r="AX75" s="130"/>
      <c r="AY75" s="164">
        <v>-5373</v>
      </c>
      <c r="AZ75" s="48">
        <v>-10619</v>
      </c>
      <c r="BA75" s="331">
        <v>-15461</v>
      </c>
      <c r="BB75" s="331">
        <v>-21593</v>
      </c>
      <c r="BD75" s="48">
        <v>-12259</v>
      </c>
      <c r="BE75" s="48">
        <v>-24561</v>
      </c>
      <c r="BF75" s="48">
        <v>-38382</v>
      </c>
      <c r="BG75" s="48">
        <v>-52830</v>
      </c>
      <c r="BI75" s="48">
        <v>-14054</v>
      </c>
      <c r="BJ75" s="130"/>
    </row>
    <row r="76" spans="2:62" ht="11.4" customHeight="1" x14ac:dyDescent="0.3">
      <c r="B76" s="279" t="s">
        <v>214</v>
      </c>
      <c r="D76" s="332">
        <v>0</v>
      </c>
      <c r="F76" s="332">
        <v>-14149</v>
      </c>
      <c r="G76" s="332">
        <v>-14149</v>
      </c>
      <c r="H76" s="332">
        <v>-14149</v>
      </c>
      <c r="I76" s="332">
        <v>-14149</v>
      </c>
      <c r="K76" s="308">
        <v>0</v>
      </c>
      <c r="L76" s="308">
        <v>0</v>
      </c>
      <c r="M76" s="308">
        <v>0</v>
      </c>
      <c r="N76" s="308">
        <v>0</v>
      </c>
      <c r="O76" s="256"/>
      <c r="P76" s="308">
        <v>0</v>
      </c>
      <c r="Q76" s="308"/>
      <c r="R76" s="308"/>
      <c r="S76" s="308"/>
      <c r="T76" s="256"/>
      <c r="U76" s="308"/>
      <c r="V76" s="308"/>
      <c r="W76" s="308">
        <v>-31691</v>
      </c>
      <c r="X76" s="308">
        <v>-31691</v>
      </c>
      <c r="Z76" s="308"/>
      <c r="AA76" s="308"/>
      <c r="AB76" s="164">
        <v>-27748</v>
      </c>
      <c r="AC76" s="164">
        <v>-27748</v>
      </c>
      <c r="AE76" s="308"/>
      <c r="AF76" s="308">
        <v>-28995</v>
      </c>
      <c r="AG76" s="164">
        <v>-28995</v>
      </c>
      <c r="AH76" s="164">
        <v>-28995</v>
      </c>
      <c r="AJ76" s="308"/>
      <c r="AK76" s="308"/>
      <c r="AL76" s="308"/>
      <c r="AM76" s="308"/>
      <c r="AO76" s="308"/>
      <c r="AP76" s="308">
        <v>-45300</v>
      </c>
      <c r="AQ76" s="308">
        <v>-45300</v>
      </c>
      <c r="AR76" s="308">
        <v>-45300</v>
      </c>
      <c r="AS76" s="130"/>
      <c r="AT76" s="308">
        <v>0</v>
      </c>
      <c r="AU76" s="308"/>
      <c r="AV76" s="323">
        <v>-35120</v>
      </c>
      <c r="AW76" s="323">
        <v>-35120</v>
      </c>
      <c r="AX76" s="130"/>
      <c r="AY76" s="308">
        <v>0</v>
      </c>
      <c r="AZ76" s="48">
        <v>0</v>
      </c>
      <c r="BA76" s="323">
        <v>-73238</v>
      </c>
      <c r="BB76" s="263">
        <v>-73238</v>
      </c>
      <c r="BD76" s="48">
        <v>0</v>
      </c>
      <c r="BE76" s="48">
        <v>0</v>
      </c>
      <c r="BF76" s="48">
        <v>-59229</v>
      </c>
      <c r="BG76" s="48">
        <v>-59229</v>
      </c>
      <c r="BI76" s="48">
        <v>0</v>
      </c>
      <c r="BJ76" s="130"/>
    </row>
    <row r="77" spans="2:62" ht="11.4" customHeight="1" x14ac:dyDescent="0.3">
      <c r="B77" s="279" t="s">
        <v>215</v>
      </c>
      <c r="D77" s="308">
        <v>0</v>
      </c>
      <c r="F77" s="308">
        <v>0</v>
      </c>
      <c r="G77" s="308">
        <v>0</v>
      </c>
      <c r="H77" s="308">
        <v>0</v>
      </c>
      <c r="I77" s="308">
        <v>0</v>
      </c>
      <c r="K77" s="308">
        <v>0</v>
      </c>
      <c r="L77" s="332">
        <v>-608</v>
      </c>
      <c r="M77" s="332">
        <v>-659</v>
      </c>
      <c r="N77" s="332">
        <v>-659</v>
      </c>
      <c r="O77" s="256"/>
      <c r="P77" s="308">
        <v>0</v>
      </c>
      <c r="Q77" s="332"/>
      <c r="R77" s="164">
        <v>-1019</v>
      </c>
      <c r="S77" s="164">
        <v>-1022</v>
      </c>
      <c r="T77" s="256"/>
      <c r="U77" s="164">
        <v>0</v>
      </c>
      <c r="V77" s="164">
        <v>-2168</v>
      </c>
      <c r="W77" s="164">
        <v>-2591</v>
      </c>
      <c r="X77" s="164">
        <v>-2591</v>
      </c>
      <c r="Z77" s="164">
        <v>-4506</v>
      </c>
      <c r="AA77" s="164">
        <v>-4506</v>
      </c>
      <c r="AB77" s="164">
        <v>-4506</v>
      </c>
      <c r="AC77" s="164">
        <v>-4506</v>
      </c>
      <c r="AE77" s="164">
        <v>0</v>
      </c>
      <c r="AF77" s="164"/>
      <c r="AG77" s="164"/>
      <c r="AH77" s="164"/>
      <c r="AJ77" s="164"/>
      <c r="AK77" s="164"/>
      <c r="AL77" s="164"/>
      <c r="AM77" s="164">
        <v>-1735</v>
      </c>
      <c r="AO77" s="164"/>
      <c r="AP77" s="164"/>
      <c r="AQ77" s="164"/>
      <c r="AR77" s="164"/>
      <c r="AT77" s="164">
        <v>0</v>
      </c>
      <c r="AU77" s="164">
        <v>0</v>
      </c>
      <c r="AV77" s="331">
        <v>0</v>
      </c>
      <c r="AW77" s="331"/>
      <c r="AY77" s="164"/>
      <c r="AZ77" s="48"/>
      <c r="BA77" s="331"/>
      <c r="BB77" s="331"/>
      <c r="BD77" s="48">
        <v>0</v>
      </c>
      <c r="BE77" s="48"/>
      <c r="BF77" s="48"/>
      <c r="BG77" s="48">
        <v>-1967</v>
      </c>
      <c r="BI77" s="48">
        <v>0</v>
      </c>
      <c r="BJ77" s="130"/>
    </row>
    <row r="78" spans="2:62" s="103" customFormat="1" ht="11.4" customHeight="1" x14ac:dyDescent="0.3">
      <c r="B78" s="280" t="s">
        <v>205</v>
      </c>
      <c r="D78" s="128">
        <v>-61</v>
      </c>
      <c r="F78" s="128">
        <v>360483</v>
      </c>
      <c r="G78" s="128">
        <v>360149</v>
      </c>
      <c r="H78" s="128">
        <f>SUM(H67:H77)</f>
        <v>356294</v>
      </c>
      <c r="I78" s="128">
        <v>397241</v>
      </c>
      <c r="K78" s="128">
        <v>-15338</v>
      </c>
      <c r="L78" s="128">
        <v>59952</v>
      </c>
      <c r="M78" s="128">
        <f>SUM(M67:M77)</f>
        <v>50990</v>
      </c>
      <c r="N78" s="128">
        <f>SUM(N67:N77)</f>
        <v>90568</v>
      </c>
      <c r="O78" s="274"/>
      <c r="P78" s="128">
        <f>SUM(P67:P77)</f>
        <v>-10552</v>
      </c>
      <c r="Q78" s="128">
        <f>SUM(Q67:Q77)</f>
        <v>-8751</v>
      </c>
      <c r="R78" s="128">
        <f>SUM(R67:R77)</f>
        <v>-15243</v>
      </c>
      <c r="S78" s="128">
        <f>SUM(S67:S77)</f>
        <v>-24789</v>
      </c>
      <c r="T78" s="274"/>
      <c r="U78" s="128">
        <f>SUM(U67:U77)</f>
        <v>-8986</v>
      </c>
      <c r="V78" s="128">
        <f>SUM(V67:V77)</f>
        <v>-5411</v>
      </c>
      <c r="W78" s="128">
        <f>SUM(W67:W77)</f>
        <v>-44304</v>
      </c>
      <c r="X78" s="128">
        <f>SUM(X67:X77)</f>
        <v>-43757</v>
      </c>
      <c r="Z78" s="128">
        <f>SUM(Z67:Z77)</f>
        <v>78041</v>
      </c>
      <c r="AA78" s="128">
        <f>SUM(AA67:AA77)</f>
        <v>75593</v>
      </c>
      <c r="AB78" s="128">
        <f>SUM(AB67:AB77)</f>
        <v>53586</v>
      </c>
      <c r="AC78" s="128">
        <f>SUM(AC67:AC77)</f>
        <v>103990</v>
      </c>
      <c r="AE78" s="128">
        <f>SUM(AE67:AE77)</f>
        <v>-10657</v>
      </c>
      <c r="AF78" s="128">
        <f>SUM(AF67:AF77)</f>
        <v>-50540</v>
      </c>
      <c r="AG78" s="128">
        <f>SUM(AG67:AG77)</f>
        <v>-61835</v>
      </c>
      <c r="AH78" s="128">
        <f>SUM(AH67:AH77)</f>
        <v>-72551</v>
      </c>
      <c r="AJ78" s="128">
        <v>-7670</v>
      </c>
      <c r="AK78" s="128">
        <f>SUM(AK67:AK77)</f>
        <v>-18685</v>
      </c>
      <c r="AL78" s="128">
        <f>SUM(AL67:AL77)</f>
        <v>-24417</v>
      </c>
      <c r="AM78" s="128">
        <f>SUM(AM67:AM77)</f>
        <v>-31630</v>
      </c>
      <c r="AO78" s="128">
        <f>SUM(AO67:AO77)</f>
        <v>7834.9995711480733</v>
      </c>
      <c r="AP78" s="128">
        <f>SUM(AP67:AP77)</f>
        <v>-162662</v>
      </c>
      <c r="AQ78" s="128">
        <f>SUM(AQ67:AQ77)</f>
        <v>-177526</v>
      </c>
      <c r="AR78" s="128">
        <f>SUM(AR67:AR77)</f>
        <v>-184285</v>
      </c>
      <c r="AS78" s="130"/>
      <c r="AT78" s="128">
        <v>-10877</v>
      </c>
      <c r="AU78" s="128">
        <v>-13491</v>
      </c>
      <c r="AV78" s="128">
        <v>-67087</v>
      </c>
      <c r="AW78" s="128">
        <v>358969</v>
      </c>
      <c r="AX78" s="130"/>
      <c r="AY78" s="128">
        <v>-24233</v>
      </c>
      <c r="AZ78" s="128">
        <v>-48665</v>
      </c>
      <c r="BA78" s="128">
        <v>-74678</v>
      </c>
      <c r="BB78" s="128">
        <v>-99675</v>
      </c>
      <c r="BD78" s="128">
        <v>-5323</v>
      </c>
      <c r="BE78" s="128">
        <v>-37177</v>
      </c>
      <c r="BF78" s="128">
        <v>-124826</v>
      </c>
      <c r="BG78" s="128">
        <v>-161151</v>
      </c>
      <c r="BH78" s="22"/>
      <c r="BI78" s="128">
        <f>SUM(BI67:BI77)</f>
        <v>72243</v>
      </c>
      <c r="BJ78" s="130"/>
    </row>
    <row r="79" spans="2:62" ht="11.4" customHeight="1" x14ac:dyDescent="0.3">
      <c r="B79" s="281"/>
      <c r="D79" s="277"/>
      <c r="F79" s="277"/>
      <c r="G79" s="277"/>
      <c r="H79" s="277"/>
      <c r="I79" s="277"/>
      <c r="K79" s="277"/>
      <c r="L79" s="277"/>
      <c r="M79" s="277"/>
      <c r="N79" s="277"/>
      <c r="O79" s="256"/>
      <c r="P79" s="277"/>
      <c r="Q79" s="277"/>
      <c r="R79" s="277"/>
      <c r="S79" s="277"/>
      <c r="T79" s="256"/>
      <c r="U79" s="277"/>
      <c r="V79" s="277"/>
      <c r="W79" s="277"/>
      <c r="X79" s="277"/>
      <c r="Z79" s="277"/>
      <c r="AA79" s="277"/>
      <c r="AB79" s="277"/>
      <c r="AC79" s="277"/>
      <c r="AE79" s="277"/>
      <c r="AF79" s="277"/>
      <c r="AG79" s="277"/>
      <c r="AH79" s="277"/>
      <c r="AJ79" s="277"/>
      <c r="AK79" s="277"/>
      <c r="AL79" s="277"/>
      <c r="AM79" s="277"/>
      <c r="AO79" s="277"/>
      <c r="AP79" s="277"/>
      <c r="AQ79" s="277"/>
      <c r="AR79" s="277"/>
      <c r="AT79" s="277"/>
      <c r="AU79" s="277"/>
      <c r="AV79" s="278"/>
      <c r="AW79" s="278"/>
      <c r="AY79" s="277"/>
      <c r="AZ79" s="277"/>
      <c r="BA79" s="278"/>
      <c r="BB79" s="278"/>
      <c r="BD79" s="277"/>
      <c r="BE79" s="277"/>
      <c r="BF79" s="277"/>
      <c r="BG79" s="277"/>
      <c r="BI79" s="277"/>
      <c r="BJ79" s="130"/>
    </row>
    <row r="80" spans="2:62" ht="11.4" customHeight="1" x14ac:dyDescent="0.3">
      <c r="B80" s="333" t="s">
        <v>216</v>
      </c>
      <c r="D80" s="305">
        <v>2644</v>
      </c>
      <c r="F80" s="305">
        <v>17669</v>
      </c>
      <c r="G80" s="305">
        <v>9776</v>
      </c>
      <c r="H80" s="305">
        <f>H78+H64+H44</f>
        <v>7985</v>
      </c>
      <c r="I80" s="305">
        <v>27478</v>
      </c>
      <c r="K80" s="305">
        <v>-1778</v>
      </c>
      <c r="L80" s="305">
        <v>51367</v>
      </c>
      <c r="M80" s="305">
        <f>M78+M64+M44</f>
        <v>51403</v>
      </c>
      <c r="N80" s="305">
        <f>N78+N64+N44</f>
        <v>17813</v>
      </c>
      <c r="O80" s="256"/>
      <c r="P80" s="305">
        <f>P78+P64+P44</f>
        <v>-11304</v>
      </c>
      <c r="Q80" s="305">
        <f>Q78+Q64+Q44</f>
        <v>-11855</v>
      </c>
      <c r="R80" s="305">
        <f>R78+R64+R44</f>
        <v>3745</v>
      </c>
      <c r="S80" s="305">
        <f>S78+S64+S44</f>
        <v>-3811</v>
      </c>
      <c r="T80" s="256"/>
      <c r="U80" s="305">
        <f>U78+U64+U44</f>
        <v>7252</v>
      </c>
      <c r="V80" s="305">
        <f>V78+V64+V44</f>
        <v>3174</v>
      </c>
      <c r="W80" s="305">
        <f>W78+W64+W44</f>
        <v>-14969</v>
      </c>
      <c r="X80" s="305">
        <f>X78+X64+X44</f>
        <v>2087</v>
      </c>
      <c r="Z80" s="305">
        <f>Z78+Z64+Z44</f>
        <v>13095</v>
      </c>
      <c r="AA80" s="305">
        <f>AA78+AA64+AA44</f>
        <v>28472</v>
      </c>
      <c r="AB80" s="305">
        <f>AB78+AB64+AB44</f>
        <v>11120</v>
      </c>
      <c r="AC80" s="305">
        <f>AC78+AC64+AC44</f>
        <v>20354</v>
      </c>
      <c r="AE80" s="305">
        <f>AE78+AE64+AE44</f>
        <v>-9088</v>
      </c>
      <c r="AF80" s="305">
        <f>AF78+AF64+AF44</f>
        <v>-12378</v>
      </c>
      <c r="AG80" s="305">
        <f>AG78+AG64+AG44</f>
        <v>11090</v>
      </c>
      <c r="AH80" s="305">
        <f>AH78+AH64+AH44</f>
        <v>7288</v>
      </c>
      <c r="AJ80" s="305">
        <v>24864</v>
      </c>
      <c r="AK80" s="305">
        <f>AK78+AK64+AK44</f>
        <v>46767</v>
      </c>
      <c r="AL80" s="305">
        <f>AL78+AL64+AL44</f>
        <v>76431</v>
      </c>
      <c r="AM80" s="305">
        <f>AM78+AM64+AM44</f>
        <v>113570</v>
      </c>
      <c r="AO80" s="305">
        <f>AO78+AO64+AO44</f>
        <v>60791.999571148073</v>
      </c>
      <c r="AP80" s="305">
        <f>AP78+AP64+AP44</f>
        <v>-73784</v>
      </c>
      <c r="AQ80" s="305">
        <f>AQ78+AQ64+AQ44</f>
        <v>-78065.029728189285</v>
      </c>
      <c r="AR80" s="305">
        <f>AR78+AR64+AR44</f>
        <v>-47944</v>
      </c>
      <c r="AS80" s="130"/>
      <c r="AT80" s="305">
        <v>46642</v>
      </c>
      <c r="AU80" s="305">
        <v>111998</v>
      </c>
      <c r="AV80" s="305">
        <v>77526</v>
      </c>
      <c r="AW80" s="305">
        <v>48294</v>
      </c>
      <c r="AX80" s="130"/>
      <c r="AY80" s="305">
        <v>46469</v>
      </c>
      <c r="AZ80" s="305">
        <v>124890</v>
      </c>
      <c r="BA80" s="305">
        <v>62368</v>
      </c>
      <c r="BB80" s="305">
        <v>58450</v>
      </c>
      <c r="BD80" s="305">
        <v>58383</v>
      </c>
      <c r="BE80" s="305">
        <v>129837</v>
      </c>
      <c r="BF80" s="305">
        <v>26176</v>
      </c>
      <c r="BG80" s="305">
        <v>18179</v>
      </c>
      <c r="BI80" s="305">
        <f>BI78+BI64+BI44</f>
        <v>138618</v>
      </c>
      <c r="BJ80" s="130"/>
    </row>
    <row r="81" spans="2:62" ht="11.4" customHeight="1" x14ac:dyDescent="0.3">
      <c r="B81" s="281"/>
      <c r="D81" s="334"/>
      <c r="F81" s="334"/>
      <c r="G81" s="334"/>
      <c r="H81" s="334"/>
      <c r="I81" s="334"/>
      <c r="K81" s="334"/>
      <c r="L81" s="334"/>
      <c r="M81" s="334"/>
      <c r="N81" s="334"/>
      <c r="O81" s="256"/>
      <c r="P81" s="334"/>
      <c r="Q81" s="334"/>
      <c r="R81" s="334"/>
      <c r="S81" s="334"/>
      <c r="T81" s="256"/>
      <c r="U81" s="334"/>
      <c r="V81" s="334"/>
      <c r="W81" s="334"/>
      <c r="X81" s="334"/>
      <c r="Z81" s="334"/>
      <c r="AA81" s="334"/>
      <c r="AB81" s="334"/>
      <c r="AC81" s="334"/>
      <c r="AE81" s="334"/>
      <c r="AF81" s="334"/>
      <c r="AG81" s="334"/>
      <c r="AH81" s="334"/>
      <c r="AJ81" s="334"/>
      <c r="AK81" s="334"/>
      <c r="AL81" s="334"/>
      <c r="AM81" s="334"/>
      <c r="AO81" s="334"/>
      <c r="AP81" s="334"/>
      <c r="AQ81" s="334"/>
      <c r="AR81" s="334"/>
      <c r="AT81" s="334"/>
      <c r="AU81" s="334"/>
      <c r="AV81" s="335"/>
      <c r="AW81" s="335"/>
      <c r="AY81" s="334"/>
      <c r="AZ81" s="334"/>
      <c r="BA81" s="335"/>
      <c r="BB81" s="335"/>
      <c r="BD81" s="334"/>
      <c r="BE81" s="334"/>
      <c r="BF81" s="334"/>
      <c r="BG81" s="334"/>
      <c r="BI81" s="334"/>
      <c r="BJ81" s="130"/>
    </row>
    <row r="82" spans="2:62" ht="11.4" customHeight="1" x14ac:dyDescent="0.3">
      <c r="B82" s="261" t="s">
        <v>217</v>
      </c>
      <c r="D82" s="24">
        <v>1026</v>
      </c>
      <c r="F82" s="24">
        <v>3670</v>
      </c>
      <c r="G82" s="24">
        <v>3670</v>
      </c>
      <c r="H82" s="24">
        <v>3670</v>
      </c>
      <c r="I82" s="24">
        <v>3670</v>
      </c>
      <c r="K82" s="24">
        <v>31148</v>
      </c>
      <c r="L82" s="24">
        <v>31148</v>
      </c>
      <c r="M82" s="24">
        <v>31148</v>
      </c>
      <c r="N82" s="24">
        <v>31148</v>
      </c>
      <c r="O82" s="256"/>
      <c r="P82" s="24">
        <f>N84</f>
        <v>48961</v>
      </c>
      <c r="Q82" s="24">
        <f>N84</f>
        <v>48961</v>
      </c>
      <c r="R82" s="24">
        <f>N84</f>
        <v>48961</v>
      </c>
      <c r="S82" s="24">
        <f>N84</f>
        <v>48961</v>
      </c>
      <c r="T82" s="256"/>
      <c r="U82" s="24">
        <f>S84</f>
        <v>45150</v>
      </c>
      <c r="V82" s="24">
        <f>S84</f>
        <v>45150</v>
      </c>
      <c r="W82" s="24">
        <f>U82</f>
        <v>45150</v>
      </c>
      <c r="X82" s="24">
        <f>V82</f>
        <v>45150</v>
      </c>
      <c r="Z82" s="1">
        <f>W84</f>
        <v>30181</v>
      </c>
      <c r="AA82" s="24">
        <f>X84</f>
        <v>46442</v>
      </c>
      <c r="AB82" s="24">
        <f>Z82</f>
        <v>30181</v>
      </c>
      <c r="AC82" s="24">
        <f>AA82</f>
        <v>46442</v>
      </c>
      <c r="AE82" s="24">
        <f>AC84</f>
        <v>66663</v>
      </c>
      <c r="AF82" s="24">
        <f>AE82</f>
        <v>66663</v>
      </c>
      <c r="AG82" s="24">
        <f>AE82</f>
        <v>66663</v>
      </c>
      <c r="AH82" s="24">
        <f>AF82</f>
        <v>66663</v>
      </c>
      <c r="AJ82" s="24">
        <v>73929</v>
      </c>
      <c r="AK82" s="24">
        <v>73929</v>
      </c>
      <c r="AL82" s="24">
        <v>73929</v>
      </c>
      <c r="AM82" s="24">
        <v>73929</v>
      </c>
      <c r="AO82" s="24">
        <v>188255</v>
      </c>
      <c r="AP82" s="24">
        <v>188255</v>
      </c>
      <c r="AQ82" s="24">
        <v>188255</v>
      </c>
      <c r="AR82" s="24">
        <f>AM84</f>
        <v>188255</v>
      </c>
      <c r="AS82" s="130"/>
      <c r="AT82" s="24">
        <v>135364</v>
      </c>
      <c r="AU82" s="24">
        <v>135364</v>
      </c>
      <c r="AV82" s="327">
        <v>135364</v>
      </c>
      <c r="AW82" s="327">
        <v>135364</v>
      </c>
      <c r="AX82" s="130"/>
      <c r="AY82" s="24">
        <v>185429</v>
      </c>
      <c r="AZ82" s="24">
        <v>185429</v>
      </c>
      <c r="BA82" s="327">
        <v>185429</v>
      </c>
      <c r="BB82" s="327">
        <v>185429</v>
      </c>
      <c r="BD82" s="24">
        <v>239456</v>
      </c>
      <c r="BE82" s="24">
        <v>239456</v>
      </c>
      <c r="BF82" s="24">
        <v>239456</v>
      </c>
      <c r="BG82" s="24">
        <v>239456</v>
      </c>
      <c r="BI82" s="24">
        <f>BG84</f>
        <v>258178</v>
      </c>
      <c r="BJ82" s="130"/>
    </row>
    <row r="83" spans="2:62" ht="11.4" customHeight="1" x14ac:dyDescent="0.3">
      <c r="B83" s="336" t="s">
        <v>218</v>
      </c>
      <c r="D83" s="332"/>
      <c r="F83" s="332"/>
      <c r="G83" s="332"/>
      <c r="H83" s="332"/>
      <c r="I83" s="332"/>
      <c r="K83" s="308"/>
      <c r="L83" s="308"/>
      <c r="M83" s="308"/>
      <c r="N83" s="308"/>
      <c r="O83" s="256"/>
      <c r="P83" s="308"/>
      <c r="Q83" s="308"/>
      <c r="R83" s="308"/>
      <c r="S83" s="308"/>
      <c r="T83" s="256"/>
      <c r="U83" s="308"/>
      <c r="V83" s="308"/>
      <c r="W83" s="308"/>
      <c r="X83" s="308">
        <v>-795</v>
      </c>
      <c r="Z83" s="308">
        <v>-28</v>
      </c>
      <c r="AA83" s="308">
        <v>-51</v>
      </c>
      <c r="AB83" s="308">
        <v>-62</v>
      </c>
      <c r="AC83" s="308">
        <v>-133</v>
      </c>
      <c r="AE83" s="308">
        <v>-28</v>
      </c>
      <c r="AF83" s="308">
        <v>-30</v>
      </c>
      <c r="AG83" s="308">
        <v>-25</v>
      </c>
      <c r="AH83" s="308">
        <v>-22</v>
      </c>
      <c r="AJ83" s="308">
        <v>1231</v>
      </c>
      <c r="AK83" s="308">
        <v>725</v>
      </c>
      <c r="AL83" s="308">
        <v>986</v>
      </c>
      <c r="AM83" s="308">
        <v>756</v>
      </c>
      <c r="AO83" s="308"/>
      <c r="AP83" s="308">
        <v>196</v>
      </c>
      <c r="AQ83" s="308">
        <v>1014</v>
      </c>
      <c r="AR83" s="308">
        <v>993</v>
      </c>
      <c r="AS83" s="130"/>
      <c r="AT83" s="308">
        <v>476</v>
      </c>
      <c r="AU83" s="308">
        <v>1740</v>
      </c>
      <c r="AV83" s="323">
        <v>5551</v>
      </c>
      <c r="AW83" s="323">
        <v>1771</v>
      </c>
      <c r="AX83" s="130"/>
      <c r="AY83" s="308">
        <v>-514</v>
      </c>
      <c r="AZ83" s="48">
        <v>-2200</v>
      </c>
      <c r="BA83" s="323">
        <v>-2039</v>
      </c>
      <c r="BB83" s="263">
        <v>-4423</v>
      </c>
      <c r="BD83" s="48">
        <v>-209</v>
      </c>
      <c r="BE83" s="48">
        <v>127</v>
      </c>
      <c r="BF83" s="48">
        <v>-1534</v>
      </c>
      <c r="BG83" s="48">
        <v>543</v>
      </c>
      <c r="BI83" s="48">
        <v>-1239</v>
      </c>
      <c r="BJ83" s="130"/>
    </row>
    <row r="84" spans="2:62" s="103" customFormat="1" ht="11.4" customHeight="1" x14ac:dyDescent="0.3">
      <c r="B84" s="337" t="s">
        <v>219</v>
      </c>
      <c r="D84" s="147">
        <v>3670</v>
      </c>
      <c r="F84" s="147">
        <v>21339</v>
      </c>
      <c r="G84" s="147">
        <v>13446</v>
      </c>
      <c r="H84" s="147">
        <v>11655</v>
      </c>
      <c r="I84" s="147">
        <v>31148</v>
      </c>
      <c r="K84" s="147">
        <v>29370</v>
      </c>
      <c r="L84" s="147">
        <v>82515</v>
      </c>
      <c r="M84" s="147">
        <v>82551</v>
      </c>
      <c r="N84" s="147">
        <v>48961</v>
      </c>
      <c r="O84" s="274"/>
      <c r="P84" s="11">
        <f>'BS '!P27</f>
        <v>37657</v>
      </c>
      <c r="Q84" s="11">
        <f>'BS '!Q27</f>
        <v>37106</v>
      </c>
      <c r="R84" s="11">
        <f>'BS '!R27</f>
        <v>52706</v>
      </c>
      <c r="S84" s="11">
        <f>'BS '!S27</f>
        <v>45150</v>
      </c>
      <c r="T84" s="274"/>
      <c r="U84" s="11">
        <f>'BS '!V27</f>
        <v>52402</v>
      </c>
      <c r="V84" s="11">
        <f>'BS '!W27</f>
        <v>48324</v>
      </c>
      <c r="W84" s="11">
        <f>'BS '!X27</f>
        <v>30181</v>
      </c>
      <c r="X84" s="11">
        <f>'BS '!Y27</f>
        <v>46442</v>
      </c>
      <c r="Z84" s="11">
        <f>'BS '!AB27</f>
        <v>59509</v>
      </c>
      <c r="AA84" s="147">
        <f>'BS '!AC27</f>
        <v>74863</v>
      </c>
      <c r="AB84" s="147">
        <f>'BS '!AD27</f>
        <v>57500</v>
      </c>
      <c r="AC84" s="147">
        <f>'BS '!AE27</f>
        <v>66663</v>
      </c>
      <c r="AE84" s="147">
        <f>'BS '!AG27</f>
        <v>57547.051899999999</v>
      </c>
      <c r="AF84" s="147">
        <f>'BS '!AH27</f>
        <v>54255</v>
      </c>
      <c r="AG84" s="147">
        <f>'BS '!AI27</f>
        <v>77728</v>
      </c>
      <c r="AH84" s="147">
        <f>'BS '!AJ27</f>
        <v>73929</v>
      </c>
      <c r="AJ84" s="147">
        <v>100024</v>
      </c>
      <c r="AK84" s="147">
        <v>121421</v>
      </c>
      <c r="AL84" s="147">
        <v>151346</v>
      </c>
      <c r="AM84" s="147">
        <v>188255</v>
      </c>
      <c r="AO84" s="147">
        <v>249047</v>
      </c>
      <c r="AP84" s="147">
        <v>114667</v>
      </c>
      <c r="AQ84" s="147">
        <v>111203.52521000001</v>
      </c>
      <c r="AR84" s="147">
        <v>135364</v>
      </c>
      <c r="AS84" s="130"/>
      <c r="AT84" s="147">
        <v>182482</v>
      </c>
      <c r="AU84" s="147">
        <v>249102</v>
      </c>
      <c r="AV84" s="338">
        <v>218441</v>
      </c>
      <c r="AW84" s="338">
        <v>185429</v>
      </c>
      <c r="AX84" s="130"/>
      <c r="AY84" s="147">
        <v>231384</v>
      </c>
      <c r="AZ84" s="147">
        <v>308119</v>
      </c>
      <c r="BA84" s="338">
        <v>245758</v>
      </c>
      <c r="BB84" s="338">
        <v>239456</v>
      </c>
      <c r="BD84" s="147">
        <v>297630</v>
      </c>
      <c r="BE84" s="147">
        <v>369420</v>
      </c>
      <c r="BF84" s="147">
        <v>264098</v>
      </c>
      <c r="BG84" s="147">
        <v>258178</v>
      </c>
      <c r="BH84" s="22"/>
      <c r="BI84" s="147">
        <f>SUM(BI82:BI83,BI80)</f>
        <v>395557</v>
      </c>
      <c r="BJ84" s="130"/>
    </row>
    <row r="85" spans="2:62" ht="14.4" x14ac:dyDescent="0.3">
      <c r="M85" s="26"/>
      <c r="N85" s="26"/>
      <c r="O85" s="256"/>
      <c r="R85" s="26"/>
      <c r="S85" s="26"/>
      <c r="T85" s="256"/>
      <c r="U85" s="26"/>
      <c r="V85" s="26"/>
      <c r="W85" s="26"/>
      <c r="X85" s="26"/>
      <c r="Z85" s="26"/>
      <c r="AA85" s="26"/>
      <c r="AB85" s="26"/>
      <c r="AC85" s="26"/>
      <c r="AE85" s="26"/>
      <c r="AF85" s="26"/>
      <c r="AG85" s="26"/>
      <c r="AH85" s="26"/>
      <c r="AJ85" s="26"/>
      <c r="AK85" s="26"/>
      <c r="AL85" s="26"/>
      <c r="AM85" s="26"/>
      <c r="AO85" s="26"/>
      <c r="AP85" s="26"/>
      <c r="AQ85" s="26"/>
      <c r="AR85" s="26"/>
      <c r="BE85" s="186"/>
    </row>
    <row r="86" spans="2:62" ht="14.4" x14ac:dyDescent="0.3">
      <c r="O86" s="256"/>
      <c r="T86" s="256"/>
      <c r="AR86" s="26"/>
      <c r="BD86" s="186"/>
      <c r="BE86" s="186"/>
    </row>
    <row r="87" spans="2:62" ht="14.4" x14ac:dyDescent="0.3">
      <c r="N87" s="26"/>
      <c r="O87" s="256"/>
      <c r="P87" s="26"/>
      <c r="Q87" s="26"/>
      <c r="R87" s="26"/>
      <c r="S87" s="26"/>
      <c r="T87" s="256"/>
      <c r="BD87" s="186"/>
      <c r="BE87" s="186"/>
    </row>
    <row r="88" spans="2:62" ht="14.4" x14ac:dyDescent="0.3">
      <c r="O88" s="256"/>
      <c r="T88" s="256"/>
      <c r="BD88" s="186"/>
      <c r="BE88" s="186"/>
    </row>
    <row r="89" spans="2:62" ht="14.4" x14ac:dyDescent="0.3">
      <c r="O89" s="256"/>
      <c r="T89" s="256"/>
      <c r="BD89" s="186"/>
      <c r="BE89" s="186"/>
    </row>
    <row r="90" spans="2:62" ht="14.4" x14ac:dyDescent="0.3">
      <c r="O90" s="256"/>
      <c r="T90" s="256"/>
      <c r="BD90" s="186"/>
      <c r="BE90" s="186"/>
    </row>
    <row r="91" spans="2:62" ht="14.4" x14ac:dyDescent="0.3">
      <c r="O91" s="256"/>
      <c r="T91" s="256"/>
      <c r="BD91" s="186"/>
      <c r="BE91" s="186"/>
    </row>
    <row r="92" spans="2:62" ht="14.4" x14ac:dyDescent="0.3">
      <c r="O92" s="256"/>
      <c r="T92" s="256"/>
      <c r="BD92" s="186"/>
      <c r="BE92" s="186"/>
    </row>
    <row r="93" spans="2:62" ht="14.4" x14ac:dyDescent="0.3">
      <c r="O93" s="135"/>
      <c r="T93" s="135"/>
      <c r="BD93" s="186"/>
      <c r="BE93" s="186"/>
    </row>
    <row r="94" spans="2:62" ht="14.4" x14ac:dyDescent="0.3">
      <c r="O94" s="256"/>
      <c r="T94" s="256"/>
      <c r="BD94" s="186"/>
      <c r="BE94" s="186"/>
    </row>
    <row r="95" spans="2:62" ht="14.4" x14ac:dyDescent="0.3">
      <c r="O95" s="260"/>
      <c r="T95" s="260"/>
      <c r="BD95" s="186"/>
      <c r="BE95" s="186"/>
    </row>
    <row r="96" spans="2:62" ht="14.4" x14ac:dyDescent="0.3">
      <c r="O96" s="296"/>
      <c r="T96" s="296"/>
      <c r="BD96" s="186"/>
      <c r="BE96" s="186"/>
    </row>
    <row r="97" spans="15:57" ht="14.4" x14ac:dyDescent="0.3">
      <c r="O97" s="282"/>
      <c r="T97" s="282"/>
      <c r="BD97" s="186"/>
      <c r="BE97" s="186"/>
    </row>
    <row r="98" spans="15:57" ht="14.4" x14ac:dyDescent="0.3">
      <c r="O98" s="256"/>
      <c r="T98" s="256"/>
      <c r="BD98" s="186"/>
      <c r="BE98" s="186"/>
    </row>
    <row r="99" spans="15:57" x14ac:dyDescent="0.25">
      <c r="O99" s="256"/>
      <c r="T99" s="256"/>
    </row>
    <row r="100" spans="15:57" x14ac:dyDescent="0.25">
      <c r="O100" s="256"/>
      <c r="T100" s="256"/>
    </row>
    <row r="101" spans="15:57" x14ac:dyDescent="0.25">
      <c r="O101" s="256"/>
      <c r="T101" s="256"/>
    </row>
    <row r="102" spans="15:57" x14ac:dyDescent="0.25">
      <c r="O102" s="256"/>
      <c r="T102" s="256"/>
    </row>
    <row r="103" spans="15:57" x14ac:dyDescent="0.25">
      <c r="O103" s="256"/>
      <c r="T103" s="256"/>
    </row>
    <row r="104" spans="15:57" x14ac:dyDescent="0.25">
      <c r="O104" s="256"/>
      <c r="T104" s="256"/>
    </row>
    <row r="105" spans="15:57" x14ac:dyDescent="0.25">
      <c r="O105" s="256"/>
      <c r="T105" s="256"/>
    </row>
    <row r="106" spans="15:57" x14ac:dyDescent="0.25">
      <c r="O106" s="256"/>
      <c r="T106" s="256"/>
    </row>
    <row r="107" spans="15:57" x14ac:dyDescent="0.25">
      <c r="O107" s="256"/>
      <c r="T107" s="256"/>
    </row>
    <row r="108" spans="15:57" x14ac:dyDescent="0.25">
      <c r="O108" s="256"/>
      <c r="T108" s="256"/>
    </row>
    <row r="109" spans="15:57" x14ac:dyDescent="0.25">
      <c r="O109" s="256"/>
      <c r="T109" s="256"/>
    </row>
    <row r="110" spans="15:57" x14ac:dyDescent="0.25">
      <c r="O110" s="256"/>
      <c r="T110" s="256"/>
    </row>
    <row r="111" spans="15:57" x14ac:dyDescent="0.25">
      <c r="O111" s="256"/>
      <c r="T111" s="256"/>
    </row>
    <row r="112" spans="15:57" x14ac:dyDescent="0.25">
      <c r="O112" s="256"/>
      <c r="T112" s="256"/>
    </row>
    <row r="113" spans="15:20" x14ac:dyDescent="0.25">
      <c r="O113" s="256"/>
      <c r="T113" s="256"/>
    </row>
    <row r="114" spans="15:20" x14ac:dyDescent="0.25">
      <c r="O114" s="256"/>
      <c r="T114" s="256"/>
    </row>
    <row r="115" spans="15:20" x14ac:dyDescent="0.25">
      <c r="O115" s="256"/>
      <c r="T115" s="256"/>
    </row>
    <row r="116" spans="15:20" x14ac:dyDescent="0.25">
      <c r="O116" s="256"/>
      <c r="T116" s="256"/>
    </row>
    <row r="117" spans="15:20" x14ac:dyDescent="0.25">
      <c r="O117" s="256"/>
      <c r="T117" s="256"/>
    </row>
    <row r="118" spans="15:20" x14ac:dyDescent="0.25">
      <c r="O118" s="256"/>
      <c r="T118" s="256"/>
    </row>
    <row r="119" spans="15:20" x14ac:dyDescent="0.25">
      <c r="O119" s="256"/>
      <c r="T119" s="256"/>
    </row>
    <row r="120" spans="15:20" x14ac:dyDescent="0.25">
      <c r="O120" s="256"/>
      <c r="T120" s="256"/>
    </row>
  </sheetData>
  <mergeCells count="7">
    <mergeCell ref="BD6:BG6"/>
    <mergeCell ref="Z6:AC6"/>
    <mergeCell ref="AE6:AH6"/>
    <mergeCell ref="AJ6:AM6"/>
    <mergeCell ref="AO6:AR6"/>
    <mergeCell ref="AT6:AW6"/>
    <mergeCell ref="AY6:BB6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2B5D8-0846-494C-AB7A-A5E9E603F1C4}">
  <sheetPr>
    <tabColor theme="4" tint="-0.499984740745262"/>
    <pageSetUpPr fitToPage="1"/>
  </sheetPr>
  <dimension ref="A1:BL122"/>
  <sheetViews>
    <sheetView showGridLines="0" showZeros="0" zoomScale="70" zoomScaleNormal="70" zoomScaleSheetLayoutView="70" workbookViewId="0">
      <pane xSplit="2" ySplit="8" topLeftCell="AD9" activePane="bottomRight" state="frozen"/>
      <selection activeCell="G47" sqref="G47"/>
      <selection pane="topRight" activeCell="G47" sqref="G47"/>
      <selection pane="bottomLeft" activeCell="G47" sqref="G47"/>
      <selection pane="bottomRight" activeCell="BI11" sqref="BI11"/>
    </sheetView>
  </sheetViews>
  <sheetFormatPr defaultColWidth="0" defaultRowHeight="12" outlineLevelCol="1" x14ac:dyDescent="0.25"/>
  <cols>
    <col min="1" max="1" width="2.5546875" style="340" customWidth="1"/>
    <col min="2" max="2" width="56.109375" style="340" customWidth="1"/>
    <col min="3" max="3" width="0.88671875" style="340" customWidth="1"/>
    <col min="4" max="4" width="9.109375" style="340" customWidth="1" outlineLevel="1"/>
    <col min="5" max="5" width="0.88671875" style="340" customWidth="1" outlineLevel="1"/>
    <col min="6" max="9" width="9.109375" style="340" customWidth="1" outlineLevel="1"/>
    <col min="10" max="10" width="0.88671875" style="340" customWidth="1" outlineLevel="1"/>
    <col min="11" max="14" width="9.109375" style="340" customWidth="1" outlineLevel="1"/>
    <col min="15" max="15" width="0.88671875" style="340" customWidth="1" outlineLevel="1"/>
    <col min="16" max="19" width="9.109375" style="340" customWidth="1" outlineLevel="1"/>
    <col min="20" max="20" width="0.88671875" style="340" customWidth="1" outlineLevel="1"/>
    <col min="21" max="24" width="9.109375" style="340" customWidth="1" outlineLevel="1"/>
    <col min="25" max="25" width="2.5546875" style="340" customWidth="1"/>
    <col min="26" max="29" width="9.109375" style="340" customWidth="1"/>
    <col min="30" max="30" width="0.88671875" style="340" customWidth="1"/>
    <col min="31" max="34" width="9.109375" style="340" customWidth="1"/>
    <col min="35" max="35" width="0.88671875" style="340" customWidth="1"/>
    <col min="36" max="39" width="9.109375" style="340" customWidth="1"/>
    <col min="40" max="40" width="0.88671875" style="340" customWidth="1"/>
    <col min="41" max="44" width="9.109375" style="340" customWidth="1"/>
    <col min="45" max="45" width="0.88671875" style="340" customWidth="1"/>
    <col min="46" max="46" width="8.88671875" style="340" customWidth="1"/>
    <col min="47" max="47" width="9.44140625" style="340" customWidth="1"/>
    <col min="48" max="48" width="8.88671875" style="340" customWidth="1"/>
    <col min="49" max="49" width="8.6640625" style="340" customWidth="1"/>
    <col min="50" max="50" width="0.88671875" style="340" customWidth="1"/>
    <col min="51" max="51" width="8.88671875" style="340" customWidth="1"/>
    <col min="52" max="52" width="9.44140625" style="340" customWidth="1"/>
    <col min="53" max="53" width="8.88671875" style="340" customWidth="1"/>
    <col min="54" max="54" width="8.33203125" style="340" customWidth="1"/>
    <col min="55" max="55" width="2.6640625" style="340" customWidth="1"/>
    <col min="56" max="56" width="8.109375" style="340" customWidth="1"/>
    <col min="57" max="58" width="7.44140625" style="340" bestFit="1" customWidth="1"/>
    <col min="59" max="59" width="8.88671875" style="340" customWidth="1"/>
    <col min="60" max="60" width="4.44140625" style="340" customWidth="1"/>
    <col min="61" max="61" width="8.88671875" style="340" customWidth="1"/>
    <col min="62" max="62" width="1.88671875" style="340" customWidth="1"/>
    <col min="63" max="16384" width="8.88671875" style="340" hidden="1"/>
  </cols>
  <sheetData>
    <row r="1" spans="1:64" x14ac:dyDescent="0.25">
      <c r="B1" s="341"/>
      <c r="C1" s="341"/>
      <c r="D1" s="342"/>
      <c r="E1" s="342"/>
      <c r="F1" s="343"/>
      <c r="G1" s="342"/>
      <c r="H1" s="342"/>
      <c r="I1" s="342"/>
      <c r="J1" s="342"/>
      <c r="K1" s="342"/>
      <c r="L1" s="342"/>
      <c r="N1" s="342"/>
      <c r="O1" s="342"/>
      <c r="P1" s="342"/>
      <c r="Q1" s="342"/>
      <c r="R1" s="342"/>
      <c r="S1" s="343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  <c r="AF1" s="342"/>
      <c r="AG1" s="342"/>
      <c r="AH1" s="342"/>
      <c r="AI1" s="342"/>
      <c r="AJ1" s="342"/>
      <c r="AK1" s="342"/>
      <c r="AL1" s="342"/>
      <c r="AM1" s="342"/>
      <c r="AN1" s="342"/>
      <c r="AO1" s="342"/>
      <c r="AP1" s="342"/>
      <c r="AQ1" s="342"/>
      <c r="AR1" s="342"/>
      <c r="AS1" s="342"/>
      <c r="AT1" s="342"/>
      <c r="AU1" s="342"/>
      <c r="AX1" s="342"/>
      <c r="AY1" s="342"/>
      <c r="AZ1" s="342"/>
    </row>
    <row r="2" spans="1:64" x14ac:dyDescent="0.25">
      <c r="C2" s="341"/>
      <c r="D2" s="342"/>
      <c r="E2" s="342"/>
      <c r="F2" s="343"/>
      <c r="G2" s="342"/>
      <c r="H2" s="342"/>
      <c r="I2" s="342"/>
      <c r="J2" s="342"/>
      <c r="K2" s="342"/>
      <c r="L2" s="342"/>
      <c r="N2" s="342"/>
      <c r="O2" s="342"/>
      <c r="P2" s="342"/>
      <c r="Q2" s="342"/>
      <c r="R2" s="342"/>
      <c r="S2" s="343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  <c r="AH2" s="342"/>
      <c r="AI2" s="342"/>
      <c r="AJ2" s="342"/>
      <c r="AK2" s="342"/>
      <c r="AL2" s="342"/>
      <c r="AM2" s="342"/>
      <c r="AN2" s="342"/>
      <c r="AO2" s="342"/>
      <c r="AP2" s="342"/>
      <c r="AQ2" s="342"/>
      <c r="AR2" s="342"/>
      <c r="AS2" s="342"/>
      <c r="AT2" s="342"/>
      <c r="AU2" s="342"/>
      <c r="AX2" s="342"/>
      <c r="AY2" s="342"/>
      <c r="AZ2" s="342"/>
    </row>
    <row r="3" spans="1:64" x14ac:dyDescent="0.25">
      <c r="D3" s="344"/>
      <c r="E3" s="342"/>
      <c r="F3" s="343"/>
      <c r="G3" s="344"/>
      <c r="H3" s="344"/>
      <c r="I3" s="345"/>
      <c r="J3" s="342"/>
      <c r="K3" s="344"/>
      <c r="L3" s="344"/>
      <c r="N3" s="344"/>
      <c r="O3" s="343"/>
      <c r="P3" s="344"/>
      <c r="Q3" s="344"/>
      <c r="R3" s="344"/>
      <c r="S3" s="343"/>
      <c r="T3" s="343"/>
      <c r="U3" s="344"/>
      <c r="V3" s="344"/>
      <c r="W3" s="344"/>
      <c r="X3" s="344"/>
      <c r="Y3" s="343"/>
      <c r="Z3" s="344"/>
      <c r="AA3" s="344"/>
      <c r="AB3" s="344"/>
      <c r="AC3" s="344"/>
      <c r="AD3" s="344"/>
      <c r="AE3" s="344"/>
      <c r="AF3" s="344"/>
      <c r="AG3" s="344"/>
      <c r="AH3" s="344"/>
      <c r="AI3" s="344"/>
      <c r="AJ3" s="344"/>
      <c r="AK3" s="344"/>
      <c r="AL3" s="344"/>
      <c r="AM3" s="344"/>
      <c r="AN3" s="344"/>
      <c r="AO3" s="344"/>
      <c r="AP3" s="344"/>
      <c r="AQ3" s="344"/>
      <c r="AR3" s="344"/>
      <c r="AS3" s="344"/>
      <c r="AT3" s="344"/>
      <c r="AU3" s="344"/>
      <c r="AX3" s="344"/>
      <c r="AY3" s="344"/>
      <c r="AZ3" s="344"/>
    </row>
    <row r="4" spans="1:64" x14ac:dyDescent="0.25">
      <c r="B4" s="346" t="s">
        <v>0</v>
      </c>
      <c r="C4" s="341"/>
      <c r="D4" s="342"/>
      <c r="E4" s="342"/>
      <c r="F4" s="343"/>
      <c r="G4" s="342"/>
      <c r="H4" s="342"/>
      <c r="I4" s="342"/>
      <c r="J4" s="342"/>
      <c r="K4" s="342"/>
      <c r="L4" s="342"/>
      <c r="N4" s="342"/>
      <c r="O4" s="342"/>
      <c r="P4" s="342"/>
      <c r="Q4" s="342"/>
      <c r="R4" s="342"/>
      <c r="S4" s="343"/>
      <c r="T4" s="342"/>
      <c r="U4" s="347"/>
      <c r="V4" s="347"/>
      <c r="W4" s="347"/>
      <c r="X4" s="347"/>
      <c r="Y4" s="342"/>
      <c r="AI4" s="347"/>
      <c r="AN4" s="347"/>
      <c r="AS4" s="348"/>
      <c r="AT4" s="348"/>
      <c r="AU4" s="342"/>
      <c r="AX4" s="348"/>
      <c r="AY4" s="348"/>
      <c r="AZ4" s="342"/>
    </row>
    <row r="5" spans="1:64" ht="14.4" x14ac:dyDescent="0.3">
      <c r="B5" s="349" t="s">
        <v>220</v>
      </c>
      <c r="C5" s="341"/>
      <c r="D5" s="344"/>
      <c r="E5" s="341"/>
      <c r="F5" s="343"/>
      <c r="G5" s="344"/>
      <c r="H5" s="344"/>
      <c r="I5" s="345"/>
      <c r="J5" s="342"/>
      <c r="K5" s="344"/>
      <c r="L5" s="344"/>
      <c r="N5" s="344"/>
      <c r="O5" s="343"/>
      <c r="P5" s="344"/>
      <c r="Q5" s="344"/>
      <c r="R5" s="344"/>
      <c r="S5" s="343"/>
      <c r="T5" s="343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4"/>
      <c r="AL5" s="344"/>
      <c r="AM5" s="344"/>
      <c r="AN5" s="344"/>
      <c r="AO5" s="344"/>
      <c r="AP5" s="344"/>
      <c r="AQ5" s="344"/>
      <c r="AR5" s="344"/>
      <c r="AS5" s="344"/>
      <c r="AT5" s="344"/>
      <c r="AU5" s="344"/>
      <c r="AX5" s="344"/>
      <c r="AY5" s="344"/>
      <c r="AZ5" s="344"/>
    </row>
    <row r="6" spans="1:64" ht="24.6" customHeight="1" x14ac:dyDescent="0.25">
      <c r="B6" s="13"/>
      <c r="C6" s="341"/>
      <c r="D6" s="2"/>
      <c r="E6" s="350"/>
      <c r="F6" s="2"/>
      <c r="G6" s="2"/>
      <c r="H6" s="2"/>
      <c r="I6" s="2"/>
      <c r="J6" s="350"/>
      <c r="K6" s="2"/>
      <c r="L6" s="2"/>
      <c r="M6" s="2"/>
      <c r="N6" s="2"/>
      <c r="O6" s="351"/>
      <c r="P6" s="2"/>
      <c r="Q6" s="2"/>
      <c r="R6" s="2"/>
      <c r="S6" s="2"/>
      <c r="T6" s="351"/>
      <c r="U6" s="2"/>
      <c r="V6" s="2"/>
      <c r="W6" s="2"/>
      <c r="X6" s="2"/>
      <c r="Y6" s="350"/>
      <c r="Z6" s="401" t="s">
        <v>140</v>
      </c>
      <c r="AA6" s="401"/>
      <c r="AB6" s="401"/>
      <c r="AC6" s="401"/>
      <c r="AD6" s="350"/>
      <c r="AE6" s="401" t="s">
        <v>141</v>
      </c>
      <c r="AF6" s="401"/>
      <c r="AG6" s="401"/>
      <c r="AH6" s="401"/>
      <c r="AI6" s="350"/>
      <c r="AJ6" s="401" t="s">
        <v>141</v>
      </c>
      <c r="AK6" s="401"/>
      <c r="AL6" s="401"/>
      <c r="AM6" s="401"/>
      <c r="AN6" s="350"/>
      <c r="AO6" s="401" t="s">
        <v>141</v>
      </c>
      <c r="AP6" s="401"/>
      <c r="AQ6" s="401"/>
      <c r="AR6" s="401"/>
      <c r="AT6" s="401" t="s">
        <v>141</v>
      </c>
      <c r="AU6" s="401"/>
      <c r="AV6" s="401"/>
      <c r="AW6" s="401"/>
      <c r="AY6" s="401" t="s">
        <v>141</v>
      </c>
      <c r="AZ6" s="401"/>
      <c r="BA6" s="401"/>
      <c r="BB6" s="401"/>
      <c r="BD6" s="401" t="s">
        <v>142</v>
      </c>
      <c r="BE6" s="401"/>
      <c r="BF6" s="401"/>
      <c r="BG6" s="401"/>
      <c r="BI6" s="2" t="s">
        <v>142</v>
      </c>
      <c r="BK6" s="407"/>
      <c r="BL6" s="407"/>
    </row>
    <row r="7" spans="1:64" ht="13.8" x14ac:dyDescent="0.25">
      <c r="B7" s="3" t="s">
        <v>3</v>
      </c>
      <c r="C7" s="341"/>
      <c r="D7" s="16">
        <v>2013</v>
      </c>
      <c r="F7" s="7" t="s">
        <v>143</v>
      </c>
      <c r="G7" s="7" t="s">
        <v>221</v>
      </c>
      <c r="H7" s="7" t="s">
        <v>145</v>
      </c>
      <c r="I7" s="7" t="s">
        <v>222</v>
      </c>
      <c r="K7" s="7" t="s">
        <v>146</v>
      </c>
      <c r="L7" s="7" t="s">
        <v>223</v>
      </c>
      <c r="M7" s="7" t="s">
        <v>148</v>
      </c>
      <c r="N7" s="7" t="s">
        <v>224</v>
      </c>
      <c r="O7" s="342"/>
      <c r="P7" s="7" t="s">
        <v>149</v>
      </c>
      <c r="Q7" s="7" t="s">
        <v>225</v>
      </c>
      <c r="R7" s="7" t="s">
        <v>151</v>
      </c>
      <c r="S7" s="7" t="s">
        <v>226</v>
      </c>
      <c r="T7" s="342"/>
      <c r="U7" s="7" t="s">
        <v>152</v>
      </c>
      <c r="V7" s="7" t="s">
        <v>227</v>
      </c>
      <c r="W7" s="7" t="s">
        <v>154</v>
      </c>
      <c r="X7" s="7" t="s">
        <v>228</v>
      </c>
      <c r="Z7" s="20" t="s">
        <v>155</v>
      </c>
      <c r="AA7" s="20" t="s">
        <v>229</v>
      </c>
      <c r="AB7" s="20" t="s">
        <v>157</v>
      </c>
      <c r="AC7" s="16" t="s">
        <v>230</v>
      </c>
      <c r="AE7" s="20" t="s">
        <v>158</v>
      </c>
      <c r="AF7" s="20" t="s">
        <v>231</v>
      </c>
      <c r="AG7" s="20" t="s">
        <v>160</v>
      </c>
      <c r="AH7" s="12" t="s">
        <v>232</v>
      </c>
      <c r="AJ7" s="20" t="s">
        <v>161</v>
      </c>
      <c r="AK7" s="20" t="s">
        <v>233</v>
      </c>
      <c r="AL7" s="20" t="s">
        <v>163</v>
      </c>
      <c r="AM7" s="12" t="s">
        <v>234</v>
      </c>
      <c r="AO7" s="20" t="s">
        <v>4</v>
      </c>
      <c r="AP7" s="20" t="s">
        <v>79</v>
      </c>
      <c r="AQ7" s="20" t="s">
        <v>6</v>
      </c>
      <c r="AR7" s="12" t="s">
        <v>80</v>
      </c>
      <c r="AT7" s="20" t="s">
        <v>7</v>
      </c>
      <c r="AU7" s="20" t="s">
        <v>81</v>
      </c>
      <c r="AV7" s="20" t="s">
        <v>9</v>
      </c>
      <c r="AW7" s="20" t="s">
        <v>82</v>
      </c>
      <c r="AY7" s="20" t="s">
        <v>10</v>
      </c>
      <c r="AZ7" s="20" t="s">
        <v>83</v>
      </c>
      <c r="BA7" s="20" t="s">
        <v>12</v>
      </c>
      <c r="BB7" s="20" t="s">
        <v>84</v>
      </c>
      <c r="BD7" s="20" t="s">
        <v>13</v>
      </c>
      <c r="BE7" s="20" t="s">
        <v>85</v>
      </c>
      <c r="BF7" s="20" t="s">
        <v>238</v>
      </c>
      <c r="BG7" s="299" t="s">
        <v>239</v>
      </c>
      <c r="BI7" s="20" t="s">
        <v>242</v>
      </c>
    </row>
    <row r="8" spans="1:64" x14ac:dyDescent="0.25">
      <c r="B8" s="17"/>
      <c r="C8" s="341"/>
      <c r="D8" s="4" t="s">
        <v>16</v>
      </c>
      <c r="F8" s="4"/>
      <c r="G8" s="4" t="s">
        <v>15</v>
      </c>
      <c r="H8" s="4"/>
      <c r="I8" s="4" t="s">
        <v>16</v>
      </c>
      <c r="K8" s="4"/>
      <c r="L8" s="4" t="s">
        <v>15</v>
      </c>
      <c r="M8" s="4"/>
      <c r="N8" s="4" t="s">
        <v>16</v>
      </c>
      <c r="O8" s="343"/>
      <c r="P8" s="4"/>
      <c r="Q8" s="4" t="s">
        <v>15</v>
      </c>
      <c r="R8" s="4"/>
      <c r="S8" s="4" t="s">
        <v>16</v>
      </c>
      <c r="T8" s="343"/>
      <c r="U8" s="4"/>
      <c r="V8" s="4" t="s">
        <v>15</v>
      </c>
      <c r="W8" s="4"/>
      <c r="X8" s="4" t="s">
        <v>16</v>
      </c>
      <c r="Z8" s="17"/>
      <c r="AA8" s="18" t="s">
        <v>15</v>
      </c>
      <c r="AB8" s="17"/>
      <c r="AC8" s="4" t="s">
        <v>16</v>
      </c>
      <c r="AE8" s="4"/>
      <c r="AF8" s="4" t="s">
        <v>15</v>
      </c>
      <c r="AG8" s="4"/>
      <c r="AH8" s="4" t="s">
        <v>16</v>
      </c>
      <c r="AJ8" s="4"/>
      <c r="AK8" s="4" t="s">
        <v>15</v>
      </c>
      <c r="AL8" s="4"/>
      <c r="AM8" s="4" t="s">
        <v>16</v>
      </c>
      <c r="AO8" s="4"/>
      <c r="AP8" s="4" t="s">
        <v>15</v>
      </c>
      <c r="AQ8" s="4"/>
      <c r="AR8" s="4" t="s">
        <v>16</v>
      </c>
      <c r="AT8" s="4"/>
      <c r="AU8" s="4" t="s">
        <v>15</v>
      </c>
      <c r="AV8" s="4"/>
      <c r="AW8" s="4"/>
      <c r="AY8" s="4"/>
      <c r="AZ8" s="4" t="s">
        <v>15</v>
      </c>
      <c r="BA8" s="4"/>
      <c r="BB8" s="4"/>
      <c r="BD8" s="4"/>
      <c r="BE8" s="4"/>
      <c r="BF8" s="4"/>
      <c r="BG8" s="181"/>
      <c r="BI8" s="181"/>
    </row>
    <row r="9" spans="1:64" ht="11.4" customHeight="1" x14ac:dyDescent="0.25">
      <c r="A9" s="341"/>
      <c r="B9" s="341"/>
      <c r="C9" s="341"/>
      <c r="E9" s="342"/>
      <c r="J9" s="342"/>
      <c r="O9" s="343"/>
      <c r="T9" s="343"/>
      <c r="Y9" s="343"/>
    </row>
    <row r="10" spans="1:64" ht="11.4" customHeight="1" x14ac:dyDescent="0.25">
      <c r="B10" s="300" t="s">
        <v>164</v>
      </c>
      <c r="C10" s="341"/>
      <c r="D10" s="352"/>
      <c r="E10" s="342"/>
      <c r="F10" s="352"/>
      <c r="G10" s="352"/>
      <c r="H10" s="352"/>
      <c r="I10" s="352"/>
      <c r="J10" s="342"/>
      <c r="K10" s="352"/>
      <c r="L10" s="352"/>
      <c r="M10" s="352"/>
      <c r="N10" s="352"/>
      <c r="O10" s="343"/>
      <c r="P10" s="352"/>
      <c r="Q10" s="352"/>
      <c r="R10" s="352"/>
      <c r="S10" s="352"/>
      <c r="T10" s="343"/>
      <c r="U10" s="352"/>
      <c r="V10" s="352"/>
      <c r="W10" s="352"/>
      <c r="X10" s="352"/>
      <c r="Y10" s="343"/>
      <c r="Z10" s="352"/>
      <c r="AA10" s="352"/>
      <c r="AB10" s="352"/>
      <c r="AC10" s="352"/>
      <c r="AE10" s="352"/>
      <c r="AF10" s="352"/>
      <c r="AG10" s="352"/>
      <c r="AH10" s="352"/>
      <c r="AJ10" s="352"/>
      <c r="AK10" s="352"/>
      <c r="AL10" s="352"/>
      <c r="AM10" s="352"/>
      <c r="AO10" s="352"/>
      <c r="AP10" s="352"/>
      <c r="AQ10" s="352"/>
      <c r="AR10" s="352"/>
    </row>
    <row r="11" spans="1:64" ht="11.4" customHeight="1" x14ac:dyDescent="0.3">
      <c r="B11" s="339" t="s">
        <v>50</v>
      </c>
      <c r="C11" s="341"/>
      <c r="D11" s="353">
        <v>1817</v>
      </c>
      <c r="E11" s="354"/>
      <c r="F11" s="353">
        <v>-3497</v>
      </c>
      <c r="G11" s="353">
        <v>3458</v>
      </c>
      <c r="H11" s="353">
        <v>1254</v>
      </c>
      <c r="I11" s="353">
        <v>5440</v>
      </c>
      <c r="J11" s="354"/>
      <c r="K11" s="353">
        <v>44</v>
      </c>
      <c r="L11" s="353">
        <v>13406</v>
      </c>
      <c r="M11" s="353">
        <v>-924</v>
      </c>
      <c r="N11" s="353">
        <v>2874</v>
      </c>
      <c r="O11" s="355"/>
      <c r="P11" s="353">
        <v>10560</v>
      </c>
      <c r="Q11" s="353">
        <v>16936</v>
      </c>
      <c r="R11" s="353">
        <v>12758</v>
      </c>
      <c r="S11" s="353">
        <v>-24854</v>
      </c>
      <c r="T11" s="355"/>
      <c r="U11" s="353">
        <v>4241</v>
      </c>
      <c r="V11" s="353">
        <v>17665</v>
      </c>
      <c r="W11" s="353">
        <v>17601</v>
      </c>
      <c r="X11" s="353">
        <v>14782</v>
      </c>
      <c r="Y11" s="354"/>
      <c r="Z11" s="353">
        <v>12491</v>
      </c>
      <c r="AA11" s="353">
        <v>25016</v>
      </c>
      <c r="AB11" s="353">
        <v>27604</v>
      </c>
      <c r="AC11" s="353">
        <v>28327</v>
      </c>
      <c r="AD11" s="354"/>
      <c r="AE11" s="353">
        <v>19811</v>
      </c>
      <c r="AF11" s="353">
        <v>15385</v>
      </c>
      <c r="AG11" s="353">
        <v>27670</v>
      </c>
      <c r="AH11" s="353">
        <v>35987</v>
      </c>
      <c r="AI11" s="354"/>
      <c r="AJ11" s="353">
        <v>9875</v>
      </c>
      <c r="AK11" s="353">
        <v>10788</v>
      </c>
      <c r="AL11" s="353">
        <v>32083</v>
      </c>
      <c r="AM11" s="353">
        <v>38653</v>
      </c>
      <c r="AN11" s="354"/>
      <c r="AO11" s="353">
        <v>35097</v>
      </c>
      <c r="AP11" s="353">
        <v>53474</v>
      </c>
      <c r="AQ11" s="353">
        <v>64224</v>
      </c>
      <c r="AR11" s="353">
        <v>78965</v>
      </c>
      <c r="AT11" s="353">
        <v>54316</v>
      </c>
      <c r="AU11" s="353">
        <v>61816</v>
      </c>
      <c r="AV11" s="353">
        <v>64433</v>
      </c>
      <c r="AW11" s="353">
        <v>50856</v>
      </c>
      <c r="AY11" s="353">
        <v>26118</v>
      </c>
      <c r="AZ11" s="353">
        <v>46343</v>
      </c>
      <c r="BA11" s="353">
        <v>89971</v>
      </c>
      <c r="BB11" s="353">
        <v>56273</v>
      </c>
      <c r="BD11" s="353">
        <v>27260</v>
      </c>
      <c r="BE11" s="353">
        <v>30464</v>
      </c>
      <c r="BF11" s="353">
        <v>98766</v>
      </c>
      <c r="BG11" s="353">
        <v>63842</v>
      </c>
      <c r="BI11" s="353">
        <v>23201</v>
      </c>
    </row>
    <row r="12" spans="1:64" ht="11.4" customHeight="1" x14ac:dyDescent="0.25">
      <c r="B12" s="356"/>
      <c r="C12" s="341"/>
      <c r="D12" s="357"/>
      <c r="F12" s="357"/>
      <c r="G12" s="357"/>
      <c r="H12" s="357"/>
      <c r="I12" s="357"/>
      <c r="K12" s="357"/>
      <c r="L12" s="357"/>
      <c r="M12" s="357"/>
      <c r="N12" s="357"/>
      <c r="O12" s="358"/>
      <c r="P12" s="357"/>
      <c r="Q12" s="357"/>
      <c r="R12" s="357"/>
      <c r="S12" s="357"/>
      <c r="T12" s="358"/>
      <c r="U12" s="357"/>
      <c r="V12" s="357"/>
      <c r="W12" s="357"/>
      <c r="X12" s="357"/>
      <c r="Z12" s="357"/>
      <c r="AA12" s="357"/>
      <c r="AB12" s="357"/>
      <c r="AC12" s="357"/>
      <c r="AE12" s="357"/>
      <c r="AF12" s="357"/>
      <c r="AG12" s="357"/>
      <c r="AH12" s="357"/>
      <c r="AJ12" s="357"/>
      <c r="AK12" s="357"/>
      <c r="AL12" s="357"/>
      <c r="AM12" s="357"/>
      <c r="AO12" s="357"/>
      <c r="AP12" s="357"/>
      <c r="AQ12" s="357"/>
      <c r="AR12" s="357"/>
      <c r="AT12" s="357"/>
      <c r="AU12" s="357"/>
      <c r="AV12" s="303"/>
      <c r="AY12" s="357"/>
      <c r="AZ12" s="357"/>
      <c r="BA12" s="303"/>
      <c r="BD12" s="357"/>
      <c r="BE12" s="357"/>
      <c r="BF12" s="357"/>
    </row>
    <row r="13" spans="1:64" ht="11.4" customHeight="1" x14ac:dyDescent="0.25">
      <c r="B13" s="359" t="s">
        <v>165</v>
      </c>
      <c r="C13" s="341"/>
      <c r="D13" s="360">
        <v>3454</v>
      </c>
      <c r="F13" s="360">
        <v>4657</v>
      </c>
      <c r="G13" s="360">
        <v>10393</v>
      </c>
      <c r="H13" s="360">
        <v>11102</v>
      </c>
      <c r="I13" s="360">
        <v>13857</v>
      </c>
      <c r="K13" s="360">
        <v>17981</v>
      </c>
      <c r="L13" s="360">
        <v>11685</v>
      </c>
      <c r="M13" s="360">
        <v>23605</v>
      </c>
      <c r="N13" s="360">
        <v>27809</v>
      </c>
      <c r="O13" s="361"/>
      <c r="P13" s="360">
        <v>14556</v>
      </c>
      <c r="Q13" s="360">
        <v>19864</v>
      </c>
      <c r="R13" s="360">
        <v>15720</v>
      </c>
      <c r="S13" s="360">
        <v>63232</v>
      </c>
      <c r="T13" s="361"/>
      <c r="U13" s="360">
        <v>14133</v>
      </c>
      <c r="V13" s="360">
        <v>17139</v>
      </c>
      <c r="W13" s="360">
        <v>16806</v>
      </c>
      <c r="X13" s="360">
        <v>28518</v>
      </c>
      <c r="Z13" s="360">
        <v>18643</v>
      </c>
      <c r="AA13" s="360">
        <v>15581</v>
      </c>
      <c r="AB13" s="360">
        <v>16390</v>
      </c>
      <c r="AC13" s="360">
        <v>19632</v>
      </c>
      <c r="AE13" s="360">
        <v>22688</v>
      </c>
      <c r="AF13" s="360">
        <v>37295</v>
      </c>
      <c r="AG13" s="360">
        <v>25596</v>
      </c>
      <c r="AH13" s="360">
        <v>29722</v>
      </c>
      <c r="AJ13" s="360">
        <v>30141</v>
      </c>
      <c r="AK13" s="360">
        <v>22621</v>
      </c>
      <c r="AL13" s="360">
        <v>24325</v>
      </c>
      <c r="AM13" s="360">
        <v>37261</v>
      </c>
      <c r="AO13" s="360">
        <v>23320</v>
      </c>
      <c r="AP13" s="360">
        <v>19668</v>
      </c>
      <c r="AQ13" s="360">
        <v>6538.2339540363428</v>
      </c>
      <c r="AR13" s="360">
        <v>13235.766045963657</v>
      </c>
      <c r="AT13" s="360">
        <v>15168</v>
      </c>
      <c r="AU13" s="360">
        <v>29319</v>
      </c>
      <c r="AV13" s="360">
        <v>26157</v>
      </c>
      <c r="AW13" s="360">
        <v>45791</v>
      </c>
      <c r="AY13" s="360">
        <v>50131</v>
      </c>
      <c r="AZ13" s="360">
        <v>50366</v>
      </c>
      <c r="BA13" s="360">
        <v>53995</v>
      </c>
      <c r="BB13" s="360">
        <v>48658</v>
      </c>
      <c r="BD13" s="360">
        <f>SUM(BD14:BD32)</f>
        <v>61026</v>
      </c>
      <c r="BE13" s="360">
        <f>SUM(BE14:BE32)</f>
        <v>55998</v>
      </c>
      <c r="BF13" s="360">
        <f>SUM(BF14:BF32)</f>
        <v>52736</v>
      </c>
      <c r="BG13" s="360">
        <f>SUM(BG14:BG32)</f>
        <v>57206</v>
      </c>
      <c r="BI13" s="360">
        <f>SUM(BI14:BI32)</f>
        <v>55426</v>
      </c>
    </row>
    <row r="14" spans="1:64" ht="11.4" customHeight="1" x14ac:dyDescent="0.25">
      <c r="B14" s="362" t="s">
        <v>166</v>
      </c>
      <c r="C14" s="341"/>
      <c r="D14" s="357">
        <v>-183</v>
      </c>
      <c r="F14" s="357" t="s">
        <v>98</v>
      </c>
      <c r="G14" s="357" t="s">
        <v>98</v>
      </c>
      <c r="H14" s="357" t="s">
        <v>98</v>
      </c>
      <c r="I14" s="357" t="s">
        <v>98</v>
      </c>
      <c r="K14" s="357" t="s">
        <v>98</v>
      </c>
      <c r="L14" s="357" t="s">
        <v>98</v>
      </c>
      <c r="M14" s="357" t="s">
        <v>98</v>
      </c>
      <c r="N14" s="357" t="s">
        <v>98</v>
      </c>
      <c r="O14" s="363"/>
      <c r="P14" s="357">
        <v>0</v>
      </c>
      <c r="Q14" s="357"/>
      <c r="R14" s="357"/>
      <c r="S14" s="357"/>
      <c r="T14" s="363"/>
      <c r="U14" s="357"/>
      <c r="V14" s="357"/>
      <c r="W14" s="357"/>
      <c r="X14" s="357"/>
      <c r="Z14" s="357"/>
      <c r="AA14" s="357"/>
      <c r="AB14" s="357"/>
      <c r="AC14" s="357"/>
      <c r="AE14" s="357"/>
      <c r="AF14" s="357">
        <v>0</v>
      </c>
      <c r="AG14" s="357"/>
      <c r="AH14" s="357"/>
      <c r="AJ14" s="357"/>
      <c r="AK14" s="357">
        <v>0</v>
      </c>
      <c r="AL14" s="357">
        <v>0</v>
      </c>
      <c r="AM14" s="357">
        <v>0</v>
      </c>
      <c r="AO14" s="357"/>
      <c r="AP14" s="357"/>
      <c r="AQ14" s="357"/>
      <c r="AR14" s="357"/>
      <c r="AT14" s="357">
        <v>0</v>
      </c>
      <c r="AU14" s="357">
        <v>0</v>
      </c>
      <c r="AV14" s="323">
        <v>252</v>
      </c>
      <c r="AW14" s="364">
        <v>2280</v>
      </c>
      <c r="AY14" s="364">
        <v>-1397</v>
      </c>
      <c r="AZ14" s="364">
        <v>694</v>
      </c>
      <c r="BA14" s="323">
        <v>3413</v>
      </c>
      <c r="BB14" s="364">
        <v>515</v>
      </c>
      <c r="BD14" s="364">
        <v>409</v>
      </c>
      <c r="BE14" s="364">
        <v>-94</v>
      </c>
      <c r="BF14" s="364">
        <v>-783</v>
      </c>
      <c r="BG14" s="364">
        <v>-1122</v>
      </c>
      <c r="BI14" s="364">
        <v>-1941</v>
      </c>
    </row>
    <row r="15" spans="1:64" ht="11.4" customHeight="1" x14ac:dyDescent="0.25">
      <c r="B15" s="362" t="s">
        <v>41</v>
      </c>
      <c r="C15" s="341"/>
      <c r="D15" s="364">
        <v>3219</v>
      </c>
      <c r="F15" s="364">
        <v>3018</v>
      </c>
      <c r="G15" s="364">
        <v>5488</v>
      </c>
      <c r="H15" s="364">
        <v>6097</v>
      </c>
      <c r="I15" s="364">
        <v>6172</v>
      </c>
      <c r="K15" s="364">
        <v>7052</v>
      </c>
      <c r="L15" s="364">
        <v>7433</v>
      </c>
      <c r="M15" s="364">
        <v>7525</v>
      </c>
      <c r="N15" s="364">
        <v>8432</v>
      </c>
      <c r="O15" s="365"/>
      <c r="P15" s="364">
        <v>9844</v>
      </c>
      <c r="Q15" s="364">
        <v>10112</v>
      </c>
      <c r="R15" s="364">
        <v>10834</v>
      </c>
      <c r="S15" s="364">
        <v>11292</v>
      </c>
      <c r="T15" s="365"/>
      <c r="U15" s="364">
        <v>12114</v>
      </c>
      <c r="V15" s="364">
        <v>12621</v>
      </c>
      <c r="W15" s="364">
        <v>12611</v>
      </c>
      <c r="X15" s="364">
        <v>13661</v>
      </c>
      <c r="Z15" s="364">
        <v>13453</v>
      </c>
      <c r="AA15" s="364">
        <v>13118</v>
      </c>
      <c r="AB15" s="364">
        <v>14097</v>
      </c>
      <c r="AC15" s="364">
        <v>14954</v>
      </c>
      <c r="AE15" s="364">
        <v>16381</v>
      </c>
      <c r="AF15" s="364">
        <v>16670</v>
      </c>
      <c r="AG15" s="364">
        <v>18110</v>
      </c>
      <c r="AH15" s="364">
        <v>17819</v>
      </c>
      <c r="AJ15" s="364">
        <v>17541</v>
      </c>
      <c r="AK15" s="364">
        <v>17437.097665575333</v>
      </c>
      <c r="AL15" s="364">
        <v>17138.902334424667</v>
      </c>
      <c r="AM15" s="364">
        <v>16357</v>
      </c>
      <c r="AO15" s="364">
        <v>16456</v>
      </c>
      <c r="AP15" s="364">
        <v>16891</v>
      </c>
      <c r="AQ15" s="364">
        <v>18383.079486666669</v>
      </c>
      <c r="AR15" s="364">
        <v>18534.920513333331</v>
      </c>
      <c r="AT15" s="364">
        <v>18766</v>
      </c>
      <c r="AU15" s="364">
        <v>19497</v>
      </c>
      <c r="AV15" s="364">
        <v>19684</v>
      </c>
      <c r="AW15" s="364">
        <v>29267</v>
      </c>
      <c r="AY15" s="364">
        <v>33090</v>
      </c>
      <c r="AZ15" s="364">
        <v>34143</v>
      </c>
      <c r="BA15" s="364">
        <v>32899</v>
      </c>
      <c r="BB15" s="364">
        <v>30371</v>
      </c>
      <c r="BD15" s="364">
        <v>34752</v>
      </c>
      <c r="BE15" s="364">
        <v>35523</v>
      </c>
      <c r="BF15" s="364">
        <v>34564</v>
      </c>
      <c r="BG15" s="364">
        <v>37942</v>
      </c>
      <c r="BI15" s="364">
        <v>52990</v>
      </c>
    </row>
    <row r="16" spans="1:64" ht="11.4" customHeight="1" x14ac:dyDescent="0.25">
      <c r="B16" s="362" t="s">
        <v>33</v>
      </c>
      <c r="C16" s="341"/>
      <c r="D16" s="364"/>
      <c r="F16" s="364"/>
      <c r="G16" s="364"/>
      <c r="H16" s="364"/>
      <c r="I16" s="364"/>
      <c r="K16" s="364"/>
      <c r="L16" s="364"/>
      <c r="M16" s="364"/>
      <c r="N16" s="364"/>
      <c r="O16" s="366"/>
      <c r="P16" s="364"/>
      <c r="Q16" s="364"/>
      <c r="R16" s="364"/>
      <c r="S16" s="364">
        <v>295</v>
      </c>
      <c r="T16" s="366"/>
      <c r="U16" s="364">
        <v>830</v>
      </c>
      <c r="V16" s="364">
        <v>886</v>
      </c>
      <c r="W16" s="364">
        <v>649</v>
      </c>
      <c r="X16" s="364">
        <v>518</v>
      </c>
      <c r="Z16" s="364">
        <v>727</v>
      </c>
      <c r="AA16" s="364">
        <v>829</v>
      </c>
      <c r="AB16" s="364">
        <v>953</v>
      </c>
      <c r="AC16" s="364">
        <v>980</v>
      </c>
      <c r="AE16" s="364">
        <v>1371</v>
      </c>
      <c r="AF16" s="364">
        <v>1513</v>
      </c>
      <c r="AG16" s="364">
        <v>1244</v>
      </c>
      <c r="AH16" s="364">
        <v>1028</v>
      </c>
      <c r="AJ16" s="364">
        <v>1289</v>
      </c>
      <c r="AK16" s="364">
        <v>989</v>
      </c>
      <c r="AL16" s="364">
        <v>1061</v>
      </c>
      <c r="AM16" s="364">
        <v>1105</v>
      </c>
      <c r="AO16" s="364">
        <v>1031</v>
      </c>
      <c r="AP16" s="364">
        <v>1068</v>
      </c>
      <c r="AQ16" s="364">
        <v>1221</v>
      </c>
      <c r="AR16" s="364">
        <v>1272</v>
      </c>
      <c r="AT16" s="364">
        <v>1297</v>
      </c>
      <c r="AU16" s="364">
        <v>1385</v>
      </c>
      <c r="AV16" s="323">
        <v>1450</v>
      </c>
      <c r="AW16" s="364">
        <v>1548</v>
      </c>
      <c r="AY16" s="364">
        <v>1561</v>
      </c>
      <c r="AZ16" s="364">
        <v>1575</v>
      </c>
      <c r="BA16" s="323">
        <v>1722</v>
      </c>
      <c r="BB16" s="364">
        <v>1877</v>
      </c>
      <c r="BD16" s="364">
        <v>2050</v>
      </c>
      <c r="BE16" s="364">
        <v>2052</v>
      </c>
      <c r="BF16" s="364">
        <v>2024</v>
      </c>
      <c r="BG16" s="364">
        <v>2024</v>
      </c>
      <c r="BI16" s="364">
        <v>-2021</v>
      </c>
    </row>
    <row r="17" spans="2:61" ht="11.4" customHeight="1" x14ac:dyDescent="0.25">
      <c r="B17" s="367" t="s">
        <v>235</v>
      </c>
      <c r="C17" s="341"/>
      <c r="D17" s="364"/>
      <c r="F17" s="364"/>
      <c r="G17" s="364"/>
      <c r="H17" s="364"/>
      <c r="I17" s="364"/>
      <c r="K17" s="364"/>
      <c r="L17" s="364"/>
      <c r="M17" s="364"/>
      <c r="N17" s="364"/>
      <c r="O17" s="366"/>
      <c r="P17" s="364"/>
      <c r="Q17" s="364"/>
      <c r="R17" s="364"/>
      <c r="S17" s="364"/>
      <c r="T17" s="366"/>
      <c r="U17" s="364"/>
      <c r="V17" s="364"/>
      <c r="W17" s="364"/>
      <c r="X17" s="364"/>
      <c r="Z17" s="364"/>
      <c r="AA17" s="364"/>
      <c r="AB17" s="364"/>
      <c r="AC17" s="364"/>
      <c r="AE17" s="364">
        <v>2182</v>
      </c>
      <c r="AF17" s="364">
        <v>2623</v>
      </c>
      <c r="AG17" s="364">
        <v>2593</v>
      </c>
      <c r="AH17" s="364">
        <v>2904</v>
      </c>
      <c r="AJ17" s="364">
        <v>3385</v>
      </c>
      <c r="AK17" s="364">
        <v>2764.9023344246698</v>
      </c>
      <c r="AL17" s="364">
        <v>3187.0976655753302</v>
      </c>
      <c r="AM17" s="364">
        <v>3028</v>
      </c>
      <c r="AO17" s="364">
        <v>3022</v>
      </c>
      <c r="AP17" s="364">
        <v>3031</v>
      </c>
      <c r="AQ17" s="364">
        <v>3031.1544673696735</v>
      </c>
      <c r="AR17" s="364">
        <v>3166.8455326303265</v>
      </c>
      <c r="AT17" s="364">
        <v>3083</v>
      </c>
      <c r="AU17" s="364">
        <v>3266</v>
      </c>
      <c r="AV17" s="323">
        <v>3218</v>
      </c>
      <c r="AW17" s="364">
        <v>3722</v>
      </c>
      <c r="AY17" s="364">
        <v>3905</v>
      </c>
      <c r="AZ17" s="364">
        <v>3965</v>
      </c>
      <c r="BA17" s="323">
        <v>3772</v>
      </c>
      <c r="BB17" s="364">
        <v>3818</v>
      </c>
      <c r="BD17" s="364">
        <v>3588</v>
      </c>
      <c r="BE17" s="364">
        <v>4106</v>
      </c>
      <c r="BF17" s="364">
        <v>4487</v>
      </c>
      <c r="BG17" s="364">
        <v>4027</v>
      </c>
      <c r="BI17" s="364">
        <v>-4373</v>
      </c>
    </row>
    <row r="18" spans="2:61" ht="11.4" customHeight="1" x14ac:dyDescent="0.25">
      <c r="B18" s="362" t="s">
        <v>167</v>
      </c>
      <c r="C18" s="341"/>
      <c r="D18" s="364"/>
      <c r="F18" s="364"/>
      <c r="G18" s="364"/>
      <c r="H18" s="364"/>
      <c r="I18" s="364"/>
      <c r="K18" s="364"/>
      <c r="L18" s="364"/>
      <c r="M18" s="364"/>
      <c r="N18" s="364"/>
      <c r="O18" s="342"/>
      <c r="P18" s="364"/>
      <c r="Q18" s="364"/>
      <c r="R18" s="364"/>
      <c r="S18" s="364">
        <v>-2130</v>
      </c>
      <c r="T18" s="342"/>
      <c r="U18" s="364">
        <v>-3672</v>
      </c>
      <c r="V18" s="364">
        <v>-1048</v>
      </c>
      <c r="W18" s="364">
        <v>-1171</v>
      </c>
      <c r="X18" s="364">
        <v>-959</v>
      </c>
      <c r="Z18" s="364">
        <v>-2174</v>
      </c>
      <c r="AA18" s="364">
        <v>-2821</v>
      </c>
      <c r="AB18" s="364">
        <v>-413</v>
      </c>
      <c r="AC18" s="364">
        <v>-521</v>
      </c>
      <c r="AE18" s="364">
        <v>-2432</v>
      </c>
      <c r="AF18" s="364">
        <v>-642</v>
      </c>
      <c r="AG18" s="364">
        <v>-1128</v>
      </c>
      <c r="AH18" s="364">
        <v>-500</v>
      </c>
      <c r="AJ18" s="364">
        <v>-1641</v>
      </c>
      <c r="AK18" s="364">
        <v>-1450</v>
      </c>
      <c r="AL18" s="364">
        <v>-1335</v>
      </c>
      <c r="AM18" s="364">
        <v>-2581</v>
      </c>
      <c r="AO18" s="364">
        <v>-1474</v>
      </c>
      <c r="AP18" s="364">
        <v>-3169</v>
      </c>
      <c r="AQ18" s="364">
        <v>-1776</v>
      </c>
      <c r="AR18" s="364">
        <v>-2696</v>
      </c>
      <c r="AT18" s="364">
        <v>-2861</v>
      </c>
      <c r="AU18" s="364">
        <v>-1859</v>
      </c>
      <c r="AV18" s="323">
        <v>-2291</v>
      </c>
      <c r="AW18" s="364">
        <v>-2872</v>
      </c>
      <c r="AY18" s="364">
        <v>-3708</v>
      </c>
      <c r="AZ18" s="364">
        <v>-1630</v>
      </c>
      <c r="BA18" s="323">
        <v>-5139</v>
      </c>
      <c r="BB18" s="364">
        <v>-2483</v>
      </c>
      <c r="BD18" s="364">
        <v>-3287</v>
      </c>
      <c r="BE18" s="364">
        <v>-2083</v>
      </c>
      <c r="BF18" s="364">
        <v>-2248</v>
      </c>
      <c r="BG18" s="364">
        <v>-3222</v>
      </c>
      <c r="BI18" s="364">
        <v>-3231</v>
      </c>
    </row>
    <row r="19" spans="2:61" ht="11.4" customHeight="1" x14ac:dyDescent="0.25">
      <c r="B19" s="362" t="s">
        <v>168</v>
      </c>
      <c r="C19" s="341"/>
      <c r="D19" s="357">
        <v>60</v>
      </c>
      <c r="F19" s="357">
        <v>38</v>
      </c>
      <c r="G19" s="357">
        <v>-38</v>
      </c>
      <c r="H19" s="357">
        <v>219</v>
      </c>
      <c r="I19" s="357">
        <v>522</v>
      </c>
      <c r="K19" s="357">
        <v>20</v>
      </c>
      <c r="L19" s="357">
        <v>254</v>
      </c>
      <c r="M19" s="357">
        <v>31</v>
      </c>
      <c r="N19" s="357">
        <v>354</v>
      </c>
      <c r="O19" s="366"/>
      <c r="P19" s="357">
        <v>23</v>
      </c>
      <c r="Q19" s="357">
        <v>404</v>
      </c>
      <c r="R19" s="357">
        <v>-43</v>
      </c>
      <c r="S19" s="357">
        <v>79</v>
      </c>
      <c r="T19" s="366"/>
      <c r="U19" s="357">
        <v>275</v>
      </c>
      <c r="V19" s="357">
        <v>36</v>
      </c>
      <c r="W19" s="357">
        <v>255</v>
      </c>
      <c r="X19" s="364">
        <v>2613</v>
      </c>
      <c r="Z19" s="357">
        <v>92</v>
      </c>
      <c r="AA19" s="357">
        <v>-9</v>
      </c>
      <c r="AB19" s="357">
        <v>227</v>
      </c>
      <c r="AC19" s="364">
        <v>337</v>
      </c>
      <c r="AE19" s="357">
        <v>349</v>
      </c>
      <c r="AF19" s="357">
        <v>132</v>
      </c>
      <c r="AG19" s="357">
        <v>445</v>
      </c>
      <c r="AH19" s="364">
        <v>719</v>
      </c>
      <c r="AJ19" s="357">
        <v>170</v>
      </c>
      <c r="AK19" s="357">
        <v>440</v>
      </c>
      <c r="AL19" s="357">
        <v>-313</v>
      </c>
      <c r="AM19" s="357">
        <v>2661</v>
      </c>
      <c r="AO19" s="357">
        <v>129</v>
      </c>
      <c r="AP19" s="357">
        <v>-55</v>
      </c>
      <c r="AQ19" s="357">
        <v>103</v>
      </c>
      <c r="AR19" s="357">
        <v>154</v>
      </c>
      <c r="AT19" s="357">
        <v>197</v>
      </c>
      <c r="AU19" s="357">
        <v>118</v>
      </c>
      <c r="AV19" s="323">
        <v>183</v>
      </c>
      <c r="AW19" s="364">
        <v>137</v>
      </c>
      <c r="AY19" s="364">
        <v>142</v>
      </c>
      <c r="AZ19" s="364">
        <v>107</v>
      </c>
      <c r="BA19" s="323">
        <v>50</v>
      </c>
      <c r="BB19" s="364">
        <v>-68</v>
      </c>
      <c r="BD19" s="364">
        <v>1083</v>
      </c>
      <c r="BE19" s="364">
        <v>94</v>
      </c>
      <c r="BF19" s="364">
        <v>-79</v>
      </c>
      <c r="BG19" s="364">
        <v>-503</v>
      </c>
      <c r="BI19" s="364">
        <v>-66</v>
      </c>
    </row>
    <row r="20" spans="2:61" ht="11.4" customHeight="1" x14ac:dyDescent="0.25">
      <c r="B20" s="362" t="s">
        <v>169</v>
      </c>
      <c r="C20" s="341"/>
      <c r="D20" s="364">
        <v>-24</v>
      </c>
      <c r="F20" s="364">
        <v>1598</v>
      </c>
      <c r="G20" s="364">
        <v>6051</v>
      </c>
      <c r="H20" s="364">
        <v>4841</v>
      </c>
      <c r="I20" s="364">
        <v>4709</v>
      </c>
      <c r="K20" s="364">
        <v>10647</v>
      </c>
      <c r="L20" s="364">
        <v>2714</v>
      </c>
      <c r="M20" s="364">
        <v>4254</v>
      </c>
      <c r="N20" s="364">
        <v>2825</v>
      </c>
      <c r="O20" s="342"/>
      <c r="P20" s="364">
        <v>4138</v>
      </c>
      <c r="Q20" s="364">
        <v>4287</v>
      </c>
      <c r="R20" s="364">
        <v>4414</v>
      </c>
      <c r="S20" s="364">
        <v>5147</v>
      </c>
      <c r="T20" s="342"/>
      <c r="U20" s="364">
        <v>4568</v>
      </c>
      <c r="V20" s="364">
        <v>4350</v>
      </c>
      <c r="W20" s="364">
        <v>4141</v>
      </c>
      <c r="X20" s="364">
        <v>6582</v>
      </c>
      <c r="Z20" s="364">
        <v>4981</v>
      </c>
      <c r="AA20" s="364">
        <v>4279</v>
      </c>
      <c r="AB20" s="364">
        <v>4132</v>
      </c>
      <c r="AC20" s="364">
        <v>4571</v>
      </c>
      <c r="AE20" s="364">
        <v>5113</v>
      </c>
      <c r="AF20" s="364">
        <v>5076</v>
      </c>
      <c r="AG20" s="364">
        <v>4710</v>
      </c>
      <c r="AH20" s="364">
        <v>4778</v>
      </c>
      <c r="AJ20" s="364">
        <v>6186</v>
      </c>
      <c r="AK20" s="364">
        <v>6865</v>
      </c>
      <c r="AL20" s="364">
        <v>3677</v>
      </c>
      <c r="AM20" s="364">
        <v>16122</v>
      </c>
      <c r="AO20" s="364">
        <v>3181</v>
      </c>
      <c r="AP20" s="364">
        <v>3458</v>
      </c>
      <c r="AQ20" s="364">
        <v>2525</v>
      </c>
      <c r="AR20" s="364">
        <v>2750</v>
      </c>
      <c r="AT20" s="364">
        <v>3648</v>
      </c>
      <c r="AU20" s="364">
        <v>5556</v>
      </c>
      <c r="AV20" s="323">
        <v>7139</v>
      </c>
      <c r="AW20" s="364">
        <v>16233</v>
      </c>
      <c r="AY20" s="364">
        <v>17319</v>
      </c>
      <c r="AZ20" s="364">
        <v>20272</v>
      </c>
      <c r="BA20" s="323">
        <v>18650</v>
      </c>
      <c r="BB20" s="364">
        <v>12300</v>
      </c>
      <c r="BD20" s="364">
        <v>17121</v>
      </c>
      <c r="BE20" s="364">
        <v>15298</v>
      </c>
      <c r="BF20" s="364">
        <v>16490</v>
      </c>
      <c r="BG20" s="364">
        <v>15776</v>
      </c>
      <c r="BI20" s="364">
        <v>16095</v>
      </c>
    </row>
    <row r="21" spans="2:61" ht="11.4" customHeight="1" x14ac:dyDescent="0.25">
      <c r="B21" s="362" t="s">
        <v>236</v>
      </c>
      <c r="C21" s="341"/>
      <c r="D21" s="364"/>
      <c r="F21" s="364"/>
      <c r="G21" s="364"/>
      <c r="H21" s="364"/>
      <c r="I21" s="364"/>
      <c r="K21" s="364"/>
      <c r="L21" s="364"/>
      <c r="M21" s="364"/>
      <c r="N21" s="364"/>
      <c r="O21" s="342"/>
      <c r="P21" s="364"/>
      <c r="Q21" s="364"/>
      <c r="R21" s="364"/>
      <c r="S21" s="364"/>
      <c r="T21" s="342"/>
      <c r="U21" s="364"/>
      <c r="V21" s="364"/>
      <c r="W21" s="364"/>
      <c r="X21" s="364"/>
      <c r="Z21" s="364"/>
      <c r="AA21" s="364"/>
      <c r="AB21" s="364"/>
      <c r="AC21" s="364"/>
      <c r="AE21" s="364"/>
      <c r="AF21" s="364"/>
      <c r="AG21" s="364"/>
      <c r="AH21" s="364"/>
      <c r="AJ21" s="364"/>
      <c r="AK21" s="364">
        <v>-630</v>
      </c>
      <c r="AL21" s="364">
        <v>0</v>
      </c>
      <c r="AM21" s="364">
        <v>0</v>
      </c>
      <c r="AO21" s="364">
        <v>0</v>
      </c>
      <c r="AP21" s="364">
        <v>0</v>
      </c>
      <c r="AQ21" s="364">
        <v>0</v>
      </c>
      <c r="AR21" s="364">
        <v>0</v>
      </c>
      <c r="AT21" s="364">
        <v>0</v>
      </c>
      <c r="AU21" s="364">
        <v>0</v>
      </c>
      <c r="AV21" s="323">
        <v>0</v>
      </c>
      <c r="AW21" s="364">
        <v>0</v>
      </c>
      <c r="AY21" s="364">
        <v>0</v>
      </c>
      <c r="AZ21" s="364">
        <v>0</v>
      </c>
      <c r="BA21" s="323">
        <v>0</v>
      </c>
      <c r="BB21" s="364">
        <v>0</v>
      </c>
      <c r="BD21" s="364">
        <v>0</v>
      </c>
      <c r="BE21" s="364">
        <v>0</v>
      </c>
      <c r="BF21" s="364">
        <v>0</v>
      </c>
      <c r="BG21" s="364">
        <v>0</v>
      </c>
      <c r="BI21" s="364"/>
    </row>
    <row r="22" spans="2:61" ht="11.4" customHeight="1" x14ac:dyDescent="0.25">
      <c r="B22" s="362" t="s">
        <v>171</v>
      </c>
      <c r="C22" s="341"/>
      <c r="D22" s="364"/>
      <c r="F22" s="364"/>
      <c r="G22" s="364"/>
      <c r="H22" s="364"/>
      <c r="I22" s="364"/>
      <c r="K22" s="364"/>
      <c r="L22" s="364"/>
      <c r="M22" s="364"/>
      <c r="N22" s="364"/>
      <c r="O22" s="342"/>
      <c r="P22" s="364"/>
      <c r="Q22" s="364"/>
      <c r="R22" s="364"/>
      <c r="S22" s="364"/>
      <c r="T22" s="342"/>
      <c r="U22" s="364"/>
      <c r="V22" s="364"/>
      <c r="W22" s="364"/>
      <c r="X22" s="364"/>
      <c r="Z22" s="364"/>
      <c r="AA22" s="364"/>
      <c r="AB22" s="364"/>
      <c r="AC22" s="364"/>
      <c r="AE22" s="364"/>
      <c r="AF22" s="364"/>
      <c r="AG22" s="364"/>
      <c r="AH22" s="364"/>
      <c r="AJ22" s="364"/>
      <c r="AK22" s="364"/>
      <c r="AL22" s="364"/>
      <c r="AM22" s="364"/>
      <c r="AO22" s="364">
        <v>0</v>
      </c>
      <c r="AP22" s="364">
        <v>0</v>
      </c>
      <c r="AQ22" s="364">
        <v>0</v>
      </c>
      <c r="AR22" s="364">
        <v>-9803</v>
      </c>
      <c r="AT22" s="364">
        <v>-12163</v>
      </c>
      <c r="AU22" s="364">
        <v>-1034</v>
      </c>
      <c r="AV22" s="323">
        <v>-1789</v>
      </c>
      <c r="AW22" s="364">
        <v>-7559</v>
      </c>
      <c r="AY22" s="364">
        <v>-2273</v>
      </c>
      <c r="AZ22" s="364">
        <v>-1673</v>
      </c>
      <c r="BA22" s="323">
        <v>-1304</v>
      </c>
      <c r="BB22" s="364">
        <v>5250</v>
      </c>
      <c r="BD22" s="364">
        <v>-726</v>
      </c>
      <c r="BE22" s="364">
        <v>0</v>
      </c>
      <c r="BF22" s="364">
        <v>0</v>
      </c>
      <c r="BG22" s="364">
        <v>726</v>
      </c>
      <c r="BI22" s="364"/>
    </row>
    <row r="23" spans="2:61" ht="11.4" customHeight="1" x14ac:dyDescent="0.25">
      <c r="B23" s="362" t="s">
        <v>172</v>
      </c>
      <c r="C23" s="341"/>
      <c r="D23" s="364"/>
      <c r="F23" s="364"/>
      <c r="G23" s="364"/>
      <c r="H23" s="364"/>
      <c r="I23" s="364"/>
      <c r="K23" s="364"/>
      <c r="L23" s="364"/>
      <c r="M23" s="364"/>
      <c r="N23" s="364"/>
      <c r="O23" s="342"/>
      <c r="P23" s="364"/>
      <c r="Q23" s="364"/>
      <c r="R23" s="364"/>
      <c r="S23" s="364"/>
      <c r="T23" s="342"/>
      <c r="U23" s="364"/>
      <c r="V23" s="364"/>
      <c r="W23" s="364"/>
      <c r="X23" s="364"/>
      <c r="Z23" s="364"/>
      <c r="AA23" s="364"/>
      <c r="AB23" s="364"/>
      <c r="AC23" s="364"/>
      <c r="AE23" s="364"/>
      <c r="AF23" s="364"/>
      <c r="AG23" s="364"/>
      <c r="AH23" s="364"/>
      <c r="AJ23" s="364"/>
      <c r="AK23" s="364"/>
      <c r="AL23" s="364"/>
      <c r="AM23" s="364"/>
      <c r="AO23" s="364">
        <v>0</v>
      </c>
      <c r="AP23" s="364">
        <v>-1936</v>
      </c>
      <c r="AQ23" s="364">
        <v>440</v>
      </c>
      <c r="AR23" s="364">
        <v>-470</v>
      </c>
      <c r="AT23" s="364">
        <v>-163</v>
      </c>
      <c r="AU23" s="364">
        <v>-1116</v>
      </c>
      <c r="AV23" s="323">
        <v>-2376</v>
      </c>
      <c r="AW23" s="364">
        <v>2760</v>
      </c>
      <c r="AY23" s="364">
        <v>0</v>
      </c>
      <c r="AZ23" s="364">
        <v>-1091</v>
      </c>
      <c r="BA23" s="323">
        <v>609</v>
      </c>
      <c r="BB23" s="364">
        <v>-1721</v>
      </c>
      <c r="BD23" s="364">
        <v>-372</v>
      </c>
      <c r="BE23" s="364">
        <v>-188</v>
      </c>
      <c r="BF23" s="364">
        <v>6</v>
      </c>
      <c r="BG23" s="364">
        <v>-810</v>
      </c>
      <c r="BI23" s="364">
        <v>-1613</v>
      </c>
    </row>
    <row r="24" spans="2:61" ht="11.4" customHeight="1" x14ac:dyDescent="0.25">
      <c r="B24" s="368" t="s">
        <v>49</v>
      </c>
      <c r="C24" s="341"/>
      <c r="D24" s="364"/>
      <c r="F24" s="364"/>
      <c r="G24" s="364"/>
      <c r="H24" s="364"/>
      <c r="I24" s="364"/>
      <c r="K24" s="364"/>
      <c r="L24" s="364"/>
      <c r="M24" s="364"/>
      <c r="N24" s="364"/>
      <c r="O24" s="342"/>
      <c r="P24" s="364"/>
      <c r="Q24" s="364"/>
      <c r="R24" s="364"/>
      <c r="S24" s="364"/>
      <c r="T24" s="342"/>
      <c r="U24" s="364"/>
      <c r="V24" s="364"/>
      <c r="W24" s="364"/>
      <c r="X24" s="364"/>
      <c r="Z24" s="364"/>
      <c r="AA24" s="364"/>
      <c r="AB24" s="364"/>
      <c r="AC24" s="364"/>
      <c r="AE24" s="364"/>
      <c r="AF24" s="364">
        <v>554</v>
      </c>
      <c r="AG24" s="364">
        <v>643</v>
      </c>
      <c r="AH24" s="364">
        <v>880</v>
      </c>
      <c r="AJ24" s="364">
        <v>664</v>
      </c>
      <c r="AK24" s="364">
        <v>1653</v>
      </c>
      <c r="AL24" s="364">
        <v>606</v>
      </c>
      <c r="AM24" s="364">
        <v>0</v>
      </c>
      <c r="AO24" s="364">
        <v>0</v>
      </c>
      <c r="AP24" s="364">
        <v>0</v>
      </c>
      <c r="AQ24" s="364">
        <v>0</v>
      </c>
      <c r="AR24" s="364">
        <v>0</v>
      </c>
      <c r="AT24" s="364">
        <v>0</v>
      </c>
      <c r="AU24" s="364">
        <v>0</v>
      </c>
      <c r="AV24" s="323">
        <v>0</v>
      </c>
      <c r="AW24" s="364">
        <v>0</v>
      </c>
      <c r="AY24" s="364">
        <v>0</v>
      </c>
      <c r="AZ24" s="364">
        <v>0</v>
      </c>
      <c r="BA24" s="323">
        <v>0</v>
      </c>
      <c r="BB24" s="364">
        <v>0</v>
      </c>
      <c r="BD24" s="364">
        <v>0</v>
      </c>
      <c r="BE24" s="364">
        <v>0</v>
      </c>
      <c r="BF24" s="364">
        <v>0</v>
      </c>
      <c r="BG24" s="364">
        <v>0</v>
      </c>
      <c r="BI24" s="364"/>
    </row>
    <row r="25" spans="2:61" ht="11.4" customHeight="1" x14ac:dyDescent="0.25">
      <c r="B25" s="368" t="s">
        <v>38</v>
      </c>
      <c r="C25" s="341"/>
      <c r="D25" s="357">
        <v>231</v>
      </c>
      <c r="F25" s="357"/>
      <c r="G25" s="357">
        <v>-1112</v>
      </c>
      <c r="H25" s="357">
        <v>0</v>
      </c>
      <c r="I25" s="357">
        <v>503</v>
      </c>
      <c r="K25" s="369"/>
      <c r="L25" s="357">
        <v>150</v>
      </c>
      <c r="M25" s="357" t="s">
        <v>98</v>
      </c>
      <c r="N25" s="357">
        <v>0</v>
      </c>
      <c r="O25" s="366"/>
      <c r="P25" s="369">
        <v>0</v>
      </c>
      <c r="Q25" s="357">
        <v>0</v>
      </c>
      <c r="R25" s="357">
        <v>324</v>
      </c>
      <c r="S25" s="357">
        <v>-665</v>
      </c>
      <c r="T25" s="366"/>
      <c r="U25" s="357">
        <v>0</v>
      </c>
      <c r="V25" s="357">
        <v>0</v>
      </c>
      <c r="W25" s="357">
        <v>0</v>
      </c>
      <c r="X25" s="357">
        <v>0</v>
      </c>
      <c r="Z25" s="357">
        <v>0</v>
      </c>
      <c r="AA25" s="357">
        <v>0</v>
      </c>
      <c r="AB25" s="357">
        <v>0</v>
      </c>
      <c r="AC25" s="357">
        <v>0</v>
      </c>
      <c r="AE25" s="357">
        <v>0</v>
      </c>
      <c r="AF25" s="357">
        <v>0</v>
      </c>
      <c r="AG25" s="357">
        <v>0</v>
      </c>
      <c r="AH25" s="357">
        <v>0</v>
      </c>
      <c r="AJ25" s="357">
        <v>0</v>
      </c>
      <c r="AK25" s="357">
        <v>0</v>
      </c>
      <c r="AL25" s="357">
        <v>0</v>
      </c>
      <c r="AM25" s="357">
        <v>0</v>
      </c>
      <c r="AO25" s="364">
        <v>0</v>
      </c>
      <c r="AP25" s="357">
        <v>0</v>
      </c>
      <c r="AQ25" s="357">
        <v>0</v>
      </c>
      <c r="AR25" s="357">
        <v>0</v>
      </c>
      <c r="AT25" s="364">
        <v>0</v>
      </c>
      <c r="AU25" s="364">
        <v>0</v>
      </c>
      <c r="AV25" s="323">
        <v>0</v>
      </c>
      <c r="AW25" s="364">
        <v>0</v>
      </c>
      <c r="AY25" s="364">
        <v>0</v>
      </c>
      <c r="AZ25" s="364">
        <v>0</v>
      </c>
      <c r="BA25" s="323">
        <v>0</v>
      </c>
      <c r="BB25" s="364">
        <v>0</v>
      </c>
      <c r="BD25" s="364">
        <v>0</v>
      </c>
      <c r="BE25" s="364">
        <v>0</v>
      </c>
      <c r="BF25" s="364">
        <v>0</v>
      </c>
      <c r="BG25" s="364">
        <v>0</v>
      </c>
      <c r="BI25" s="364"/>
    </row>
    <row r="26" spans="2:61" ht="11.4" customHeight="1" x14ac:dyDescent="0.25">
      <c r="B26" s="368" t="s">
        <v>173</v>
      </c>
      <c r="C26" s="341"/>
      <c r="D26" s="369" t="s">
        <v>98</v>
      </c>
      <c r="F26" s="369" t="s">
        <v>98</v>
      </c>
      <c r="G26" s="369" t="s">
        <v>98</v>
      </c>
      <c r="H26" s="369" t="s">
        <v>98</v>
      </c>
      <c r="I26" s="369" t="s">
        <v>98</v>
      </c>
      <c r="K26" s="369" t="s">
        <v>98</v>
      </c>
      <c r="L26" s="369">
        <v>659</v>
      </c>
      <c r="M26" s="357" t="s">
        <v>98</v>
      </c>
      <c r="N26" s="369">
        <v>-659</v>
      </c>
      <c r="O26" s="343"/>
      <c r="P26" s="369">
        <v>0</v>
      </c>
      <c r="Q26" s="369">
        <v>2984</v>
      </c>
      <c r="R26" s="357">
        <v>52</v>
      </c>
      <c r="S26" s="369">
        <v>2182</v>
      </c>
      <c r="T26" s="343"/>
      <c r="U26" s="369">
        <v>0</v>
      </c>
      <c r="V26" s="369">
        <v>0</v>
      </c>
      <c r="W26" s="369">
        <v>0</v>
      </c>
      <c r="X26" s="369">
        <v>342</v>
      </c>
      <c r="Z26" s="369">
        <v>1686</v>
      </c>
      <c r="AA26" s="369">
        <v>0</v>
      </c>
      <c r="AB26" s="369">
        <v>-2790</v>
      </c>
      <c r="AC26" s="369">
        <v>-667</v>
      </c>
      <c r="AE26" s="369">
        <v>0</v>
      </c>
      <c r="AF26" s="369">
        <v>0</v>
      </c>
      <c r="AG26" s="369">
        <v>0</v>
      </c>
      <c r="AH26" s="369">
        <v>0</v>
      </c>
      <c r="AJ26" s="369">
        <v>0</v>
      </c>
      <c r="AK26" s="369">
        <v>0</v>
      </c>
      <c r="AL26" s="369">
        <v>0</v>
      </c>
      <c r="AM26" s="369">
        <v>0</v>
      </c>
      <c r="AO26" s="364">
        <v>0</v>
      </c>
      <c r="AP26" s="369">
        <v>0</v>
      </c>
      <c r="AQ26" s="369">
        <v>0</v>
      </c>
      <c r="AR26" s="369">
        <v>0</v>
      </c>
      <c r="AT26" s="364">
        <v>0</v>
      </c>
      <c r="AU26" s="369">
        <v>0</v>
      </c>
      <c r="AV26" s="323">
        <v>0</v>
      </c>
      <c r="AW26" s="364">
        <v>0</v>
      </c>
      <c r="AY26" s="364">
        <v>0</v>
      </c>
      <c r="AZ26" s="364">
        <v>-4242</v>
      </c>
      <c r="BA26" s="323">
        <v>-614</v>
      </c>
      <c r="BB26" s="364">
        <v>2752</v>
      </c>
      <c r="BD26" s="364">
        <v>0</v>
      </c>
      <c r="BE26" s="364">
        <v>1064</v>
      </c>
      <c r="BF26" s="364">
        <v>0</v>
      </c>
      <c r="BG26" s="364">
        <v>964</v>
      </c>
      <c r="BI26" s="364">
        <v>0</v>
      </c>
    </row>
    <row r="27" spans="2:61" ht="11.4" customHeight="1" x14ac:dyDescent="0.25">
      <c r="B27" s="368" t="s">
        <v>174</v>
      </c>
      <c r="C27" s="341"/>
      <c r="D27" s="369"/>
      <c r="F27" s="369"/>
      <c r="G27" s="369"/>
      <c r="H27" s="369"/>
      <c r="I27" s="369"/>
      <c r="K27" s="369"/>
      <c r="L27" s="369"/>
      <c r="M27" s="357"/>
      <c r="N27" s="369"/>
      <c r="O27" s="343"/>
      <c r="P27" s="369"/>
      <c r="Q27" s="369">
        <v>0</v>
      </c>
      <c r="R27" s="357"/>
      <c r="S27" s="369"/>
      <c r="T27" s="343"/>
      <c r="U27" s="369"/>
      <c r="V27" s="369"/>
      <c r="W27" s="369"/>
      <c r="X27" s="369"/>
      <c r="Z27" s="369">
        <v>-533.81926772322697</v>
      </c>
      <c r="AA27" s="369">
        <v>-165.75127108018808</v>
      </c>
      <c r="AB27" s="369">
        <v>-168.73607312495494</v>
      </c>
      <c r="AC27" s="369">
        <v>-171.69338807163001</v>
      </c>
      <c r="AE27" s="369">
        <v>-908</v>
      </c>
      <c r="AF27" s="369">
        <v>-653</v>
      </c>
      <c r="AG27" s="369">
        <v>0</v>
      </c>
      <c r="AH27" s="369">
        <v>-811</v>
      </c>
      <c r="AJ27" s="369">
        <v>1807</v>
      </c>
      <c r="AK27" s="369">
        <v>-1807</v>
      </c>
      <c r="AL27" s="369">
        <v>0</v>
      </c>
      <c r="AM27" s="369">
        <v>0</v>
      </c>
      <c r="AO27" s="364">
        <v>268</v>
      </c>
      <c r="AP27" s="369">
        <v>-71</v>
      </c>
      <c r="AQ27" s="369">
        <v>-3735</v>
      </c>
      <c r="AR27" s="369">
        <v>0</v>
      </c>
      <c r="AT27" s="364">
        <v>0</v>
      </c>
      <c r="AU27" s="369">
        <v>0</v>
      </c>
      <c r="AV27" s="323">
        <v>0</v>
      </c>
      <c r="AW27" s="364">
        <v>0</v>
      </c>
      <c r="AY27" s="364">
        <v>0</v>
      </c>
      <c r="AZ27" s="364">
        <v>0</v>
      </c>
      <c r="BA27" s="323">
        <v>0</v>
      </c>
      <c r="BB27" s="364">
        <v>0</v>
      </c>
      <c r="BD27" s="364">
        <v>0</v>
      </c>
      <c r="BE27" s="364">
        <v>0</v>
      </c>
      <c r="BF27" s="364">
        <v>0</v>
      </c>
      <c r="BG27" s="364">
        <v>0</v>
      </c>
      <c r="BI27" s="364"/>
    </row>
    <row r="28" spans="2:61" ht="11.4" customHeight="1" x14ac:dyDescent="0.25">
      <c r="B28" s="368" t="s">
        <v>175</v>
      </c>
      <c r="C28" s="341"/>
      <c r="D28" s="369" t="s">
        <v>98</v>
      </c>
      <c r="F28" s="369" t="s">
        <v>98</v>
      </c>
      <c r="G28" s="369" t="s">
        <v>98</v>
      </c>
      <c r="H28" s="369" t="s">
        <v>98</v>
      </c>
      <c r="I28" s="369" t="s">
        <v>98</v>
      </c>
      <c r="K28" s="369" t="s">
        <v>98</v>
      </c>
      <c r="L28" s="369" t="s">
        <v>98</v>
      </c>
      <c r="M28" s="364">
        <v>11546</v>
      </c>
      <c r="N28" s="364">
        <v>16565</v>
      </c>
      <c r="O28" s="343"/>
      <c r="P28" s="369">
        <v>0</v>
      </c>
      <c r="Q28" s="369">
        <v>1261</v>
      </c>
      <c r="R28" s="369">
        <v>0</v>
      </c>
      <c r="S28" s="364">
        <v>46865</v>
      </c>
      <c r="T28" s="343"/>
      <c r="U28" s="364">
        <v>0</v>
      </c>
      <c r="V28" s="364">
        <v>0</v>
      </c>
      <c r="W28" s="364">
        <v>0</v>
      </c>
      <c r="X28" s="364">
        <v>5319</v>
      </c>
      <c r="Z28" s="364">
        <v>0</v>
      </c>
      <c r="AA28" s="364">
        <v>0</v>
      </c>
      <c r="AB28" s="364">
        <v>0</v>
      </c>
      <c r="AC28" s="364">
        <v>0</v>
      </c>
      <c r="AE28" s="364">
        <v>0</v>
      </c>
      <c r="AF28" s="364">
        <v>11610</v>
      </c>
      <c r="AG28" s="364">
        <v>-1638</v>
      </c>
      <c r="AH28" s="364">
        <v>2249</v>
      </c>
      <c r="AJ28" s="364">
        <v>0</v>
      </c>
      <c r="AK28" s="364">
        <v>-4154</v>
      </c>
      <c r="AL28" s="364">
        <v>-133</v>
      </c>
      <c r="AM28" s="364">
        <v>162</v>
      </c>
      <c r="AO28" s="364">
        <v>0</v>
      </c>
      <c r="AP28" s="364">
        <v>0</v>
      </c>
      <c r="AQ28" s="364">
        <v>0</v>
      </c>
      <c r="AR28" s="364">
        <v>0</v>
      </c>
      <c r="AT28" s="364">
        <v>0</v>
      </c>
      <c r="AU28" s="369">
        <v>0</v>
      </c>
      <c r="AV28" s="323">
        <v>0</v>
      </c>
      <c r="AW28" s="364">
        <v>0</v>
      </c>
      <c r="AY28" s="364">
        <v>0</v>
      </c>
      <c r="AZ28" s="364">
        <v>0</v>
      </c>
      <c r="BA28" s="323">
        <v>0</v>
      </c>
      <c r="BB28" s="364">
        <v>0</v>
      </c>
      <c r="BD28" s="364">
        <v>0</v>
      </c>
      <c r="BE28" s="364">
        <v>0</v>
      </c>
      <c r="BF28" s="364">
        <v>0</v>
      </c>
      <c r="BG28" s="364">
        <v>0</v>
      </c>
      <c r="BI28" s="364"/>
    </row>
    <row r="29" spans="2:61" ht="11.4" customHeight="1" x14ac:dyDescent="0.25">
      <c r="B29" s="368" t="s">
        <v>176</v>
      </c>
      <c r="C29" s="341"/>
      <c r="D29" s="369" t="s">
        <v>98</v>
      </c>
      <c r="F29" s="369" t="s">
        <v>98</v>
      </c>
      <c r="G29" s="369" t="s">
        <v>98</v>
      </c>
      <c r="H29" s="369" t="s">
        <v>98</v>
      </c>
      <c r="I29" s="357">
        <v>1954</v>
      </c>
      <c r="K29" s="357">
        <v>348</v>
      </c>
      <c r="L29" s="357">
        <v>348</v>
      </c>
      <c r="M29" s="364">
        <v>349</v>
      </c>
      <c r="N29" s="364">
        <v>348</v>
      </c>
      <c r="O29" s="343"/>
      <c r="P29" s="364">
        <v>546</v>
      </c>
      <c r="Q29" s="364">
        <v>815</v>
      </c>
      <c r="R29" s="364">
        <v>202</v>
      </c>
      <c r="S29" s="364">
        <v>204</v>
      </c>
      <c r="T29" s="343"/>
      <c r="U29" s="364">
        <v>313</v>
      </c>
      <c r="V29" s="364">
        <v>394</v>
      </c>
      <c r="W29" s="364">
        <v>321</v>
      </c>
      <c r="X29" s="364">
        <v>298</v>
      </c>
      <c r="Z29" s="364">
        <v>327</v>
      </c>
      <c r="AA29" s="364">
        <v>423</v>
      </c>
      <c r="AB29" s="364">
        <v>312</v>
      </c>
      <c r="AC29" s="364">
        <v>295</v>
      </c>
      <c r="AE29" s="364">
        <v>582</v>
      </c>
      <c r="AF29" s="364">
        <v>590</v>
      </c>
      <c r="AG29" s="364">
        <v>590</v>
      </c>
      <c r="AH29" s="364">
        <v>614</v>
      </c>
      <c r="AJ29" s="364">
        <v>785</v>
      </c>
      <c r="AK29" s="364">
        <v>564</v>
      </c>
      <c r="AL29" s="364">
        <v>566</v>
      </c>
      <c r="AM29" s="364">
        <v>446</v>
      </c>
      <c r="AO29" s="364">
        <v>713</v>
      </c>
      <c r="AP29" s="364">
        <v>480</v>
      </c>
      <c r="AQ29" s="364">
        <v>414</v>
      </c>
      <c r="AR29" s="364">
        <v>629</v>
      </c>
      <c r="AT29" s="364">
        <v>629</v>
      </c>
      <c r="AU29" s="364">
        <v>630</v>
      </c>
      <c r="AV29" s="323">
        <v>629</v>
      </c>
      <c r="AW29" s="364">
        <v>591</v>
      </c>
      <c r="AY29" s="364">
        <v>176</v>
      </c>
      <c r="AZ29" s="364">
        <v>201</v>
      </c>
      <c r="BA29" s="323">
        <v>174</v>
      </c>
      <c r="BB29" s="364">
        <v>157</v>
      </c>
      <c r="BD29" s="364">
        <v>8722</v>
      </c>
      <c r="BE29" s="364">
        <v>101</v>
      </c>
      <c r="BF29" s="364">
        <v>174</v>
      </c>
      <c r="BG29" s="364">
        <v>1508</v>
      </c>
      <c r="BI29" s="364">
        <v>282</v>
      </c>
    </row>
    <row r="30" spans="2:61" ht="11.4" customHeight="1" x14ac:dyDescent="0.25">
      <c r="B30" s="368" t="s">
        <v>36</v>
      </c>
      <c r="C30" s="341"/>
      <c r="D30" s="369"/>
      <c r="F30" s="369"/>
      <c r="G30" s="369"/>
      <c r="H30" s="369"/>
      <c r="I30" s="357"/>
      <c r="K30" s="357"/>
      <c r="L30" s="357"/>
      <c r="M30" s="364"/>
      <c r="N30" s="364"/>
      <c r="O30" s="343"/>
      <c r="P30" s="364"/>
      <c r="Q30" s="364"/>
      <c r="R30" s="364"/>
      <c r="S30" s="364"/>
      <c r="T30" s="343"/>
      <c r="U30" s="364"/>
      <c r="V30" s="364"/>
      <c r="W30" s="364"/>
      <c r="X30" s="364"/>
      <c r="Z30" s="364"/>
      <c r="AA30" s="364"/>
      <c r="AB30" s="364"/>
      <c r="AC30" s="364"/>
      <c r="AE30" s="364"/>
      <c r="AF30" s="364"/>
      <c r="AG30" s="364"/>
      <c r="AH30" s="364"/>
      <c r="AJ30" s="364"/>
      <c r="AK30" s="364"/>
      <c r="AL30" s="364"/>
      <c r="AM30" s="364"/>
      <c r="AO30" s="364">
        <v>0</v>
      </c>
      <c r="AP30" s="364">
        <v>0</v>
      </c>
      <c r="AQ30" s="364">
        <v>0</v>
      </c>
      <c r="AR30" s="364">
        <v>0</v>
      </c>
      <c r="AT30" s="364">
        <v>2783</v>
      </c>
      <c r="AU30" s="364">
        <v>2868</v>
      </c>
      <c r="AV30" s="323">
        <v>0</v>
      </c>
      <c r="AW30" s="364">
        <v>0</v>
      </c>
      <c r="AY30" s="364">
        <v>0</v>
      </c>
      <c r="AZ30" s="364">
        <v>0</v>
      </c>
      <c r="BA30" s="323">
        <v>0</v>
      </c>
      <c r="BB30" s="364">
        <v>0</v>
      </c>
      <c r="BD30" s="364">
        <v>0</v>
      </c>
      <c r="BE30" s="364">
        <v>0</v>
      </c>
      <c r="BF30" s="364">
        <v>0</v>
      </c>
      <c r="BG30" s="364">
        <v>0</v>
      </c>
      <c r="BI30" s="364"/>
    </row>
    <row r="31" spans="2:61" ht="11.4" customHeight="1" x14ac:dyDescent="0.25">
      <c r="B31" s="368" t="s">
        <v>177</v>
      </c>
      <c r="C31" s="341"/>
      <c r="D31" s="369" t="s">
        <v>98</v>
      </c>
      <c r="F31" s="369" t="s">
        <v>98</v>
      </c>
      <c r="G31" s="369" t="s">
        <v>98</v>
      </c>
      <c r="H31" s="357">
        <v>-61</v>
      </c>
      <c r="I31" s="357" t="s">
        <v>98</v>
      </c>
      <c r="K31" s="369" t="s">
        <v>98</v>
      </c>
      <c r="L31" s="369" t="s">
        <v>98</v>
      </c>
      <c r="M31" s="369" t="s">
        <v>98</v>
      </c>
      <c r="N31" s="369" t="s">
        <v>98</v>
      </c>
      <c r="O31" s="343"/>
      <c r="P31" s="369">
        <v>0</v>
      </c>
      <c r="Q31" s="369">
        <v>0</v>
      </c>
      <c r="R31" s="369">
        <v>0</v>
      </c>
      <c r="S31" s="369">
        <v>0</v>
      </c>
      <c r="T31" s="343"/>
      <c r="U31" s="369">
        <v>0</v>
      </c>
      <c r="V31" s="369">
        <v>0</v>
      </c>
      <c r="W31" s="369">
        <v>0</v>
      </c>
      <c r="X31" s="369">
        <v>0</v>
      </c>
      <c r="Z31" s="369">
        <v>0</v>
      </c>
      <c r="AA31" s="369">
        <v>0</v>
      </c>
      <c r="AB31" s="364">
        <v>0</v>
      </c>
      <c r="AC31" s="369">
        <v>0</v>
      </c>
      <c r="AE31" s="369">
        <v>0</v>
      </c>
      <c r="AF31" s="340">
        <v>0</v>
      </c>
      <c r="AG31" s="340">
        <v>0</v>
      </c>
      <c r="AH31" s="369">
        <v>0</v>
      </c>
      <c r="AJ31" s="369">
        <v>0</v>
      </c>
      <c r="AK31" s="369">
        <v>0</v>
      </c>
      <c r="AL31" s="369">
        <v>0</v>
      </c>
      <c r="AM31" s="369">
        <v>0</v>
      </c>
      <c r="AO31" s="364">
        <v>0</v>
      </c>
      <c r="AP31" s="369">
        <v>0</v>
      </c>
      <c r="AQ31" s="369">
        <v>0</v>
      </c>
      <c r="AR31" s="369">
        <v>0</v>
      </c>
      <c r="AT31" s="364">
        <v>0</v>
      </c>
      <c r="AU31" s="369">
        <v>0</v>
      </c>
      <c r="AV31" s="323">
        <v>0</v>
      </c>
      <c r="AW31" s="364">
        <v>0</v>
      </c>
      <c r="AY31" s="364">
        <v>0</v>
      </c>
      <c r="AZ31" s="364">
        <v>0</v>
      </c>
      <c r="BA31" s="323">
        <v>0</v>
      </c>
      <c r="BB31" s="364">
        <v>0</v>
      </c>
      <c r="BD31" s="364">
        <v>0</v>
      </c>
      <c r="BE31" s="364">
        <v>0</v>
      </c>
      <c r="BF31" s="364">
        <v>0</v>
      </c>
      <c r="BG31" s="364">
        <v>0</v>
      </c>
      <c r="BI31" s="364"/>
    </row>
    <row r="32" spans="2:61" ht="11.4" customHeight="1" x14ac:dyDescent="0.25">
      <c r="B32" s="368" t="s">
        <v>178</v>
      </c>
      <c r="C32" s="341"/>
      <c r="D32" s="357">
        <v>151</v>
      </c>
      <c r="F32" s="357">
        <v>3</v>
      </c>
      <c r="G32" s="357">
        <v>4</v>
      </c>
      <c r="H32" s="357">
        <v>6</v>
      </c>
      <c r="I32" s="357">
        <v>-3</v>
      </c>
      <c r="K32" s="357">
        <v>-86</v>
      </c>
      <c r="L32" s="357">
        <v>127</v>
      </c>
      <c r="M32" s="357">
        <v>-100</v>
      </c>
      <c r="N32" s="357">
        <v>-56</v>
      </c>
      <c r="O32" s="343"/>
      <c r="P32" s="357">
        <v>5</v>
      </c>
      <c r="Q32" s="357">
        <v>1</v>
      </c>
      <c r="R32" s="357">
        <v>-63</v>
      </c>
      <c r="S32" s="357">
        <v>-37</v>
      </c>
      <c r="T32" s="343"/>
      <c r="U32" s="357">
        <v>-295</v>
      </c>
      <c r="V32" s="357">
        <v>-100</v>
      </c>
      <c r="W32" s="357">
        <v>0</v>
      </c>
      <c r="X32" s="364">
        <v>144</v>
      </c>
      <c r="Z32" s="369">
        <v>84.819267723226972</v>
      </c>
      <c r="AA32" s="369">
        <v>-72.248728919811924</v>
      </c>
      <c r="AB32" s="364">
        <v>40.736073124954942</v>
      </c>
      <c r="AC32" s="369">
        <v>-145.30661192836999</v>
      </c>
      <c r="AE32" s="369">
        <v>50</v>
      </c>
      <c r="AF32" s="369">
        <v>-178</v>
      </c>
      <c r="AG32" s="364">
        <v>27</v>
      </c>
      <c r="AH32" s="369">
        <v>42</v>
      </c>
      <c r="AJ32" s="369">
        <v>-45</v>
      </c>
      <c r="AK32" s="369">
        <v>-51</v>
      </c>
      <c r="AL32" s="369">
        <v>-130</v>
      </c>
      <c r="AM32" s="369">
        <v>-39</v>
      </c>
      <c r="AO32" s="364">
        <v>-6</v>
      </c>
      <c r="AP32" s="369">
        <v>-29</v>
      </c>
      <c r="AQ32" s="369">
        <v>-14068</v>
      </c>
      <c r="AR32" s="369">
        <v>-302</v>
      </c>
      <c r="AT32" s="364">
        <v>-48</v>
      </c>
      <c r="AU32" s="369">
        <v>8</v>
      </c>
      <c r="AV32" s="323">
        <v>58</v>
      </c>
      <c r="AW32" s="364">
        <v>-316</v>
      </c>
      <c r="AY32" s="364">
        <v>1316</v>
      </c>
      <c r="AZ32" s="364">
        <v>-1955</v>
      </c>
      <c r="BA32" s="323">
        <v>-237</v>
      </c>
      <c r="BB32" s="364">
        <v>-4110</v>
      </c>
      <c r="BD32" s="364">
        <v>-2314</v>
      </c>
      <c r="BE32" s="364">
        <v>125</v>
      </c>
      <c r="BF32" s="364">
        <v>-1899</v>
      </c>
      <c r="BG32" s="364">
        <v>-104</v>
      </c>
      <c r="BI32" s="364">
        <v>-696</v>
      </c>
    </row>
    <row r="33" spans="2:61" ht="11.4" customHeight="1" x14ac:dyDescent="0.25">
      <c r="B33" s="370"/>
      <c r="C33" s="341"/>
      <c r="D33" s="357"/>
      <c r="F33" s="357"/>
      <c r="G33" s="357"/>
      <c r="H33" s="357"/>
      <c r="I33" s="357"/>
      <c r="K33" s="357"/>
      <c r="L33" s="357"/>
      <c r="M33" s="357"/>
      <c r="N33" s="357"/>
      <c r="O33" s="343"/>
      <c r="P33" s="357"/>
      <c r="Q33" s="357"/>
      <c r="R33" s="357"/>
      <c r="S33" s="357"/>
      <c r="T33" s="343"/>
      <c r="U33" s="357"/>
      <c r="V33" s="357"/>
      <c r="W33" s="357"/>
      <c r="X33" s="357"/>
      <c r="Z33" s="357"/>
      <c r="AA33" s="357"/>
      <c r="AB33" s="357"/>
      <c r="AC33" s="357"/>
      <c r="AE33" s="357"/>
      <c r="AF33" s="357">
        <v>0</v>
      </c>
      <c r="AG33" s="357"/>
      <c r="AH33" s="357"/>
      <c r="AJ33" s="357"/>
      <c r="AK33" s="357"/>
      <c r="AL33" s="357"/>
      <c r="AM33" s="357"/>
      <c r="AO33" s="357"/>
      <c r="AP33" s="357"/>
      <c r="AQ33" s="357"/>
      <c r="AR33" s="357"/>
      <c r="AT33" s="357"/>
      <c r="AU33" s="357"/>
      <c r="AV33" s="303"/>
      <c r="AY33" s="357"/>
      <c r="AZ33" s="364"/>
      <c r="BA33" s="303"/>
      <c r="BB33" s="342">
        <v>0</v>
      </c>
      <c r="BD33" s="364"/>
      <c r="BE33" s="364"/>
      <c r="BF33" s="364"/>
      <c r="BG33" s="364">
        <v>0</v>
      </c>
      <c r="BI33" s="364"/>
    </row>
    <row r="34" spans="2:61" ht="11.4" customHeight="1" x14ac:dyDescent="0.3">
      <c r="B34" s="371" t="s">
        <v>179</v>
      </c>
      <c r="C34" s="341"/>
      <c r="D34" s="372">
        <v>6600</v>
      </c>
      <c r="E34" s="354"/>
      <c r="F34" s="372">
        <v>-2</v>
      </c>
      <c r="G34" s="372">
        <v>-14719</v>
      </c>
      <c r="H34" s="372">
        <v>3086</v>
      </c>
      <c r="I34" s="372">
        <v>7609</v>
      </c>
      <c r="J34" s="354"/>
      <c r="K34" s="372">
        <v>1617</v>
      </c>
      <c r="L34" s="372">
        <v>-16636</v>
      </c>
      <c r="M34" s="372">
        <v>4257</v>
      </c>
      <c r="N34" s="372">
        <v>543</v>
      </c>
      <c r="O34" s="355"/>
      <c r="P34" s="372">
        <v>-2291</v>
      </c>
      <c r="Q34" s="372">
        <v>-5832</v>
      </c>
      <c r="R34" s="372">
        <v>3984</v>
      </c>
      <c r="S34" s="372">
        <v>-1894</v>
      </c>
      <c r="T34" s="355"/>
      <c r="U34" s="372">
        <v>15942</v>
      </c>
      <c r="V34" s="372">
        <v>-17066</v>
      </c>
      <c r="W34" s="372">
        <v>-1378</v>
      </c>
      <c r="X34" s="372">
        <v>-8346</v>
      </c>
      <c r="Y34" s="354"/>
      <c r="Z34" s="372">
        <v>12761</v>
      </c>
      <c r="AA34" s="372">
        <v>1729</v>
      </c>
      <c r="AB34" s="372">
        <v>8560</v>
      </c>
      <c r="AC34" s="372">
        <v>-20150</v>
      </c>
      <c r="AD34" s="354"/>
      <c r="AE34" s="372">
        <v>13889</v>
      </c>
      <c r="AF34" s="372">
        <v>2209</v>
      </c>
      <c r="AG34" s="372">
        <v>-778</v>
      </c>
      <c r="AH34" s="372">
        <v>-34292</v>
      </c>
      <c r="AI34" s="354"/>
      <c r="AJ34" s="372">
        <v>23025</v>
      </c>
      <c r="AK34" s="372">
        <v>14415</v>
      </c>
      <c r="AL34" s="372">
        <v>-7713</v>
      </c>
      <c r="AM34" s="372">
        <v>-18359</v>
      </c>
      <c r="AN34" s="354"/>
      <c r="AO34" s="372">
        <v>17579</v>
      </c>
      <c r="AP34" s="372">
        <v>-3055</v>
      </c>
      <c r="AQ34" s="372">
        <v>-10696.263682225632</v>
      </c>
      <c r="AR34" s="372">
        <v>-25108.736317774365</v>
      </c>
      <c r="AT34" s="372">
        <v>2370</v>
      </c>
      <c r="AU34" s="372">
        <v>9369</v>
      </c>
      <c r="AV34" s="372">
        <v>-21891</v>
      </c>
      <c r="AW34" s="372">
        <v>-17549</v>
      </c>
      <c r="AY34" s="372">
        <v>45247</v>
      </c>
      <c r="AZ34" s="372">
        <v>55240</v>
      </c>
      <c r="BA34" s="372">
        <v>-49757</v>
      </c>
      <c r="BB34" s="372">
        <v>-23618</v>
      </c>
      <c r="BD34" s="372">
        <f>SUM(BD35:BD39)</f>
        <v>38952</v>
      </c>
      <c r="BE34" s="372">
        <f>SUM(BE35:BE39)</f>
        <v>55408</v>
      </c>
      <c r="BF34" s="372">
        <f>SUM(BF35:BF39)</f>
        <v>-65620</v>
      </c>
      <c r="BG34" s="372">
        <f>SUM(BG35:BG39)</f>
        <v>-34796</v>
      </c>
      <c r="BI34" s="372">
        <f>SUM(BI35:BI39)</f>
        <v>64094</v>
      </c>
    </row>
    <row r="35" spans="2:61" ht="11.4" customHeight="1" x14ac:dyDescent="0.25">
      <c r="B35" s="368" t="s">
        <v>180</v>
      </c>
      <c r="C35" s="341"/>
      <c r="D35" s="364"/>
      <c r="F35" s="364"/>
      <c r="G35" s="364"/>
      <c r="H35" s="364"/>
      <c r="I35" s="364"/>
      <c r="K35" s="364"/>
      <c r="L35" s="364"/>
      <c r="M35" s="364"/>
      <c r="N35" s="364"/>
      <c r="O35" s="343"/>
      <c r="P35" s="364"/>
      <c r="Q35" s="364"/>
      <c r="R35" s="364"/>
      <c r="S35" s="364"/>
      <c r="T35" s="343"/>
      <c r="U35" s="364"/>
      <c r="V35" s="364"/>
      <c r="W35" s="364"/>
      <c r="X35" s="364"/>
      <c r="Z35" s="364"/>
      <c r="AA35" s="364"/>
      <c r="AB35" s="364"/>
      <c r="AC35" s="364">
        <v>0</v>
      </c>
      <c r="AE35" s="364"/>
      <c r="AF35" s="364"/>
      <c r="AG35" s="364"/>
      <c r="AH35" s="364">
        <v>0</v>
      </c>
      <c r="AJ35" s="364"/>
      <c r="AK35" s="364">
        <v>0</v>
      </c>
      <c r="AL35" s="364">
        <v>0</v>
      </c>
      <c r="AM35" s="364">
        <v>-5029</v>
      </c>
      <c r="AO35" s="364">
        <v>-1512</v>
      </c>
      <c r="AP35" s="364">
        <v>-839</v>
      </c>
      <c r="AQ35" s="364">
        <v>-2357.9193699999996</v>
      </c>
      <c r="AR35" s="364">
        <v>-4804.0806300000004</v>
      </c>
      <c r="AT35" s="364">
        <v>-3053</v>
      </c>
      <c r="AU35" s="364">
        <v>-5201</v>
      </c>
      <c r="AV35" s="364">
        <v>-855</v>
      </c>
      <c r="AW35" s="364">
        <v>-1554</v>
      </c>
      <c r="AY35" s="364">
        <v>778</v>
      </c>
      <c r="AZ35" s="364">
        <v>-925</v>
      </c>
      <c r="BA35" s="364">
        <v>1104</v>
      </c>
      <c r="BB35" s="364">
        <v>-2035</v>
      </c>
      <c r="BD35" s="364">
        <v>-1334</v>
      </c>
      <c r="BE35" s="364">
        <v>3282</v>
      </c>
      <c r="BF35" s="364">
        <v>-3230</v>
      </c>
      <c r="BG35" s="364">
        <v>-4969</v>
      </c>
      <c r="BI35" s="364">
        <v>-1279</v>
      </c>
    </row>
    <row r="36" spans="2:61" ht="11.4" customHeight="1" x14ac:dyDescent="0.25">
      <c r="B36" s="368" t="s">
        <v>181</v>
      </c>
      <c r="C36" s="341"/>
      <c r="D36" s="364">
        <v>2700</v>
      </c>
      <c r="F36" s="364">
        <v>7762</v>
      </c>
      <c r="G36" s="364">
        <v>-14414</v>
      </c>
      <c r="H36" s="364">
        <v>5583</v>
      </c>
      <c r="I36" s="364">
        <v>3216</v>
      </c>
      <c r="K36" s="364">
        <v>-295</v>
      </c>
      <c r="L36" s="364">
        <v>-4628</v>
      </c>
      <c r="M36" s="364">
        <v>4067</v>
      </c>
      <c r="N36" s="364">
        <v>1568</v>
      </c>
      <c r="O36" s="343"/>
      <c r="P36" s="364">
        <v>-8420</v>
      </c>
      <c r="Q36" s="364">
        <v>-2902</v>
      </c>
      <c r="R36" s="364">
        <v>8252</v>
      </c>
      <c r="S36" s="364">
        <v>-9364</v>
      </c>
      <c r="T36" s="343"/>
      <c r="U36" s="364">
        <v>1609</v>
      </c>
      <c r="V36" s="364">
        <v>-7847</v>
      </c>
      <c r="W36" s="364">
        <v>6024</v>
      </c>
      <c r="X36" s="364">
        <v>-18116</v>
      </c>
      <c r="Z36" s="364">
        <v>-897</v>
      </c>
      <c r="AA36" s="364">
        <v>-8383</v>
      </c>
      <c r="AB36" s="364">
        <v>22412</v>
      </c>
      <c r="AC36" s="364">
        <v>-31659</v>
      </c>
      <c r="AE36" s="364">
        <v>2563</v>
      </c>
      <c r="AF36" s="364">
        <v>-12201</v>
      </c>
      <c r="AG36" s="364">
        <v>21604</v>
      </c>
      <c r="AH36" s="364">
        <v>-35158</v>
      </c>
      <c r="AJ36" s="364">
        <v>21593</v>
      </c>
      <c r="AK36" s="364">
        <v>29064</v>
      </c>
      <c r="AL36" s="364">
        <v>-14877</v>
      </c>
      <c r="AM36" s="364">
        <v>-28996</v>
      </c>
      <c r="AO36" s="364">
        <v>3115</v>
      </c>
      <c r="AP36" s="364">
        <v>-8620</v>
      </c>
      <c r="AQ36" s="364">
        <v>5657.1867960000382</v>
      </c>
      <c r="AR36" s="364">
        <v>-33500.186796000038</v>
      </c>
      <c r="AT36" s="364">
        <v>-7862</v>
      </c>
      <c r="AU36" s="364">
        <v>64</v>
      </c>
      <c r="AV36" s="263">
        <v>-36</v>
      </c>
      <c r="AW36" s="364">
        <v>-31095</v>
      </c>
      <c r="AY36" s="364">
        <v>-23357</v>
      </c>
      <c r="AZ36" s="364">
        <v>2751</v>
      </c>
      <c r="BA36" s="263">
        <v>20457</v>
      </c>
      <c r="BB36" s="364">
        <v>-26602</v>
      </c>
      <c r="BD36" s="364">
        <v>-37593</v>
      </c>
      <c r="BE36" s="364">
        <v>24599</v>
      </c>
      <c r="BF36" s="364">
        <v>22226</v>
      </c>
      <c r="BG36" s="364">
        <v>-54721</v>
      </c>
      <c r="BI36" s="364">
        <v>-62405</v>
      </c>
    </row>
    <row r="37" spans="2:61" ht="11.4" customHeight="1" x14ac:dyDescent="0.25">
      <c r="B37" s="368" t="s">
        <v>182</v>
      </c>
      <c r="C37" s="341"/>
      <c r="D37" s="364">
        <v>3757</v>
      </c>
      <c r="F37" s="364">
        <v>-7809</v>
      </c>
      <c r="G37" s="364">
        <v>-143</v>
      </c>
      <c r="H37" s="364">
        <v>-1616</v>
      </c>
      <c r="I37" s="364">
        <v>3133</v>
      </c>
      <c r="K37" s="364">
        <v>1934</v>
      </c>
      <c r="L37" s="364">
        <v>-7119</v>
      </c>
      <c r="M37" s="364">
        <v>775</v>
      </c>
      <c r="N37" s="364">
        <v>-1251</v>
      </c>
      <c r="O37" s="373"/>
      <c r="P37" s="364">
        <v>5643</v>
      </c>
      <c r="Q37" s="364">
        <v>-2953</v>
      </c>
      <c r="R37" s="364">
        <v>-3672</v>
      </c>
      <c r="S37" s="364">
        <v>6914</v>
      </c>
      <c r="T37" s="373"/>
      <c r="U37" s="364">
        <v>13518</v>
      </c>
      <c r="V37" s="364">
        <v>-9211</v>
      </c>
      <c r="W37" s="364">
        <v>-7077</v>
      </c>
      <c r="X37" s="364">
        <v>9909</v>
      </c>
      <c r="Z37" s="364">
        <v>12858</v>
      </c>
      <c r="AA37" s="364">
        <v>10087</v>
      </c>
      <c r="AB37" s="364">
        <v>-13176</v>
      </c>
      <c r="AC37" s="364">
        <v>11045</v>
      </c>
      <c r="AE37" s="364">
        <v>10557</v>
      </c>
      <c r="AF37" s="364">
        <v>14422</v>
      </c>
      <c r="AG37" s="364">
        <v>-21144</v>
      </c>
      <c r="AH37" s="364">
        <v>830</v>
      </c>
      <c r="AJ37" s="364">
        <v>315</v>
      </c>
      <c r="AK37" s="364">
        <v>-15370</v>
      </c>
      <c r="AL37" s="364">
        <v>7782</v>
      </c>
      <c r="AM37" s="364">
        <v>15778</v>
      </c>
      <c r="AO37" s="364">
        <v>14780</v>
      </c>
      <c r="AP37" s="364">
        <v>5914</v>
      </c>
      <c r="AQ37" s="364">
        <v>-13315.53110822567</v>
      </c>
      <c r="AR37" s="364">
        <v>13302.53110822567</v>
      </c>
      <c r="AT37" s="364">
        <v>12103</v>
      </c>
      <c r="AU37" s="364">
        <v>14085</v>
      </c>
      <c r="AV37" s="263">
        <v>-19920</v>
      </c>
      <c r="AW37" s="364">
        <v>14864</v>
      </c>
      <c r="AY37" s="364">
        <v>66483</v>
      </c>
      <c r="AZ37" s="364">
        <v>53290</v>
      </c>
      <c r="BA37" s="263">
        <v>-70530</v>
      </c>
      <c r="BB37" s="364">
        <v>4367</v>
      </c>
      <c r="BD37" s="364">
        <v>75287</v>
      </c>
      <c r="BE37" s="364">
        <v>28927</v>
      </c>
      <c r="BF37" s="364">
        <v>-83332</v>
      </c>
      <c r="BG37" s="364">
        <v>25226</v>
      </c>
      <c r="BI37" s="364">
        <v>126021</v>
      </c>
    </row>
    <row r="38" spans="2:61" ht="11.4" customHeight="1" x14ac:dyDescent="0.25">
      <c r="B38" s="368" t="s">
        <v>183</v>
      </c>
      <c r="C38" s="341"/>
      <c r="D38" s="369"/>
      <c r="F38" s="369"/>
      <c r="G38" s="369">
        <v>0</v>
      </c>
      <c r="H38" s="369">
        <v>0</v>
      </c>
      <c r="I38" s="369">
        <v>0</v>
      </c>
      <c r="K38" s="369"/>
      <c r="L38" s="364">
        <v>-4747</v>
      </c>
      <c r="M38" s="364">
        <v>-170</v>
      </c>
      <c r="N38" s="364">
        <v>0</v>
      </c>
      <c r="O38" s="374"/>
      <c r="P38" s="369">
        <v>0</v>
      </c>
      <c r="Q38" s="364">
        <v>0</v>
      </c>
      <c r="R38" s="364">
        <v>0</v>
      </c>
      <c r="S38" s="364">
        <v>0</v>
      </c>
      <c r="T38" s="374"/>
      <c r="U38" s="364">
        <v>0</v>
      </c>
      <c r="V38" s="364">
        <v>0</v>
      </c>
      <c r="W38" s="364">
        <v>0</v>
      </c>
      <c r="X38" s="364">
        <v>0</v>
      </c>
      <c r="Z38" s="364">
        <v>0</v>
      </c>
      <c r="AA38" s="364">
        <v>0</v>
      </c>
      <c r="AB38" s="364">
        <v>0</v>
      </c>
      <c r="AC38" s="364">
        <v>0</v>
      </c>
      <c r="AE38" s="364">
        <v>0</v>
      </c>
      <c r="AF38" s="364">
        <v>0</v>
      </c>
      <c r="AG38" s="364">
        <v>0</v>
      </c>
      <c r="AH38" s="364">
        <v>0</v>
      </c>
      <c r="AJ38" s="364">
        <v>0</v>
      </c>
      <c r="AK38" s="364">
        <v>0</v>
      </c>
      <c r="AL38" s="364">
        <v>0</v>
      </c>
      <c r="AM38" s="364">
        <v>0</v>
      </c>
      <c r="AO38" s="364">
        <v>0</v>
      </c>
      <c r="AP38" s="364">
        <v>0</v>
      </c>
      <c r="AQ38" s="364">
        <v>0</v>
      </c>
      <c r="AR38" s="364">
        <v>0</v>
      </c>
      <c r="AT38" s="364">
        <v>0</v>
      </c>
      <c r="AU38" s="364">
        <v>0</v>
      </c>
      <c r="AV38" s="263">
        <v>0</v>
      </c>
      <c r="AW38" s="364">
        <v>0</v>
      </c>
      <c r="AY38" s="364">
        <v>0</v>
      </c>
      <c r="AZ38" s="364">
        <v>0</v>
      </c>
      <c r="BA38" s="263">
        <v>0</v>
      </c>
      <c r="BB38" s="364">
        <v>0</v>
      </c>
      <c r="BD38" s="364">
        <v>0</v>
      </c>
      <c r="BE38" s="364">
        <v>0</v>
      </c>
      <c r="BF38" s="364">
        <v>0</v>
      </c>
      <c r="BG38" s="364">
        <v>0</v>
      </c>
      <c r="BI38" s="364"/>
    </row>
    <row r="39" spans="2:61" ht="11.4" customHeight="1" x14ac:dyDescent="0.25">
      <c r="B39" s="368" t="s">
        <v>184</v>
      </c>
      <c r="C39" s="341"/>
      <c r="D39" s="357">
        <v>143</v>
      </c>
      <c r="F39" s="357">
        <v>45</v>
      </c>
      <c r="G39" s="357">
        <v>-162</v>
      </c>
      <c r="H39" s="357">
        <v>-881</v>
      </c>
      <c r="I39" s="357">
        <v>1260</v>
      </c>
      <c r="K39" s="357">
        <v>-22</v>
      </c>
      <c r="L39" s="357">
        <v>-142</v>
      </c>
      <c r="M39" s="357">
        <v>-415</v>
      </c>
      <c r="N39" s="357">
        <v>226</v>
      </c>
      <c r="O39" s="365"/>
      <c r="P39" s="357">
        <v>486</v>
      </c>
      <c r="Q39" s="357">
        <v>23</v>
      </c>
      <c r="R39" s="357">
        <v>-596</v>
      </c>
      <c r="S39" s="357">
        <v>556</v>
      </c>
      <c r="T39" s="365"/>
      <c r="U39" s="357">
        <v>815</v>
      </c>
      <c r="V39" s="357">
        <v>-8</v>
      </c>
      <c r="W39" s="364">
        <v>-325</v>
      </c>
      <c r="X39" s="364">
        <v>-139</v>
      </c>
      <c r="Z39" s="357">
        <v>800</v>
      </c>
      <c r="AA39" s="357">
        <v>25</v>
      </c>
      <c r="AB39" s="364">
        <v>-676</v>
      </c>
      <c r="AC39" s="364">
        <v>464</v>
      </c>
      <c r="AE39" s="357">
        <v>769</v>
      </c>
      <c r="AF39" s="357">
        <v>-12</v>
      </c>
      <c r="AG39" s="364">
        <v>-1238</v>
      </c>
      <c r="AH39" s="364">
        <v>36</v>
      </c>
      <c r="AJ39" s="357">
        <v>1117</v>
      </c>
      <c r="AK39" s="364">
        <v>721</v>
      </c>
      <c r="AL39" s="364">
        <v>-618</v>
      </c>
      <c r="AM39" s="364">
        <v>-112</v>
      </c>
      <c r="AO39" s="357">
        <v>1196</v>
      </c>
      <c r="AP39" s="357">
        <v>490</v>
      </c>
      <c r="AQ39" s="357">
        <v>-680</v>
      </c>
      <c r="AR39" s="357">
        <v>-107</v>
      </c>
      <c r="AT39" s="357">
        <v>1182</v>
      </c>
      <c r="AU39" s="357">
        <v>421</v>
      </c>
      <c r="AV39" s="303">
        <v>-1080</v>
      </c>
      <c r="AW39" s="364">
        <v>236</v>
      </c>
      <c r="AY39" s="357">
        <v>1343</v>
      </c>
      <c r="AZ39" s="364">
        <v>124</v>
      </c>
      <c r="BA39" s="303">
        <v>-788</v>
      </c>
      <c r="BB39" s="364">
        <v>652</v>
      </c>
      <c r="BD39" s="364">
        <v>2592</v>
      </c>
      <c r="BE39" s="364">
        <v>-1400</v>
      </c>
      <c r="BF39" s="364">
        <v>-1284</v>
      </c>
      <c r="BG39" s="364">
        <v>-332</v>
      </c>
      <c r="BI39" s="364">
        <v>1757</v>
      </c>
    </row>
    <row r="40" spans="2:61" ht="11.4" customHeight="1" x14ac:dyDescent="0.25">
      <c r="B40" s="368"/>
      <c r="C40" s="341"/>
      <c r="D40" s="357"/>
      <c r="F40" s="357"/>
      <c r="G40" s="357"/>
      <c r="H40" s="357"/>
      <c r="I40" s="357"/>
      <c r="K40" s="357"/>
      <c r="L40" s="357"/>
      <c r="M40" s="357"/>
      <c r="N40" s="357"/>
      <c r="O40" s="343"/>
      <c r="P40" s="357"/>
      <c r="Q40" s="357">
        <v>0</v>
      </c>
      <c r="R40" s="357">
        <v>0</v>
      </c>
      <c r="S40" s="357"/>
      <c r="T40" s="343"/>
      <c r="U40" s="357"/>
      <c r="V40" s="357">
        <v>0</v>
      </c>
      <c r="W40" s="357">
        <v>0</v>
      </c>
      <c r="X40" s="357">
        <v>0</v>
      </c>
      <c r="Z40" s="357"/>
      <c r="AA40" s="357">
        <v>0</v>
      </c>
      <c r="AB40" s="357">
        <v>0</v>
      </c>
      <c r="AC40" s="357">
        <v>0</v>
      </c>
      <c r="AE40" s="357"/>
      <c r="AF40" s="357">
        <v>0</v>
      </c>
      <c r="AG40" s="357">
        <v>0</v>
      </c>
      <c r="AH40" s="357">
        <v>0</v>
      </c>
      <c r="AJ40" s="357"/>
      <c r="AK40" s="357">
        <v>0</v>
      </c>
      <c r="AL40" s="357">
        <v>0</v>
      </c>
      <c r="AM40" s="357">
        <v>0</v>
      </c>
      <c r="AO40" s="357"/>
      <c r="AP40" s="357">
        <v>0</v>
      </c>
      <c r="AQ40" s="357">
        <v>0</v>
      </c>
      <c r="AR40" s="357">
        <v>0</v>
      </c>
      <c r="AT40" s="357"/>
      <c r="AU40" s="357">
        <v>0</v>
      </c>
      <c r="AV40" s="303">
        <v>0</v>
      </c>
      <c r="AW40" s="364">
        <v>0</v>
      </c>
      <c r="AY40" s="357"/>
      <c r="AZ40" s="364">
        <v>0</v>
      </c>
      <c r="BA40" s="303">
        <v>0</v>
      </c>
      <c r="BB40" s="364">
        <v>0</v>
      </c>
      <c r="BD40" s="364"/>
      <c r="BE40" s="364">
        <v>0</v>
      </c>
      <c r="BF40" s="364">
        <v>0</v>
      </c>
      <c r="BG40" s="364">
        <v>0</v>
      </c>
      <c r="BI40" s="364"/>
    </row>
    <row r="41" spans="2:61" ht="11.4" customHeight="1" x14ac:dyDescent="0.25">
      <c r="B41" s="362" t="s">
        <v>185</v>
      </c>
      <c r="C41" s="341"/>
      <c r="D41" s="364">
        <v>-192</v>
      </c>
      <c r="F41" s="364">
        <v>-247</v>
      </c>
      <c r="G41" s="364">
        <v>-1111</v>
      </c>
      <c r="H41" s="364">
        <v>-3140</v>
      </c>
      <c r="I41" s="364">
        <v>-184</v>
      </c>
      <c r="K41" s="364">
        <v>-451</v>
      </c>
      <c r="L41" s="364">
        <v>-556</v>
      </c>
      <c r="M41" s="364">
        <v>-315</v>
      </c>
      <c r="N41" s="364">
        <v>-846</v>
      </c>
      <c r="O41" s="343"/>
      <c r="P41" s="364">
        <v>-1751</v>
      </c>
      <c r="Q41" s="364">
        <v>-645</v>
      </c>
      <c r="R41" s="364">
        <v>-1910</v>
      </c>
      <c r="S41" s="364">
        <v>-5097</v>
      </c>
      <c r="T41" s="343"/>
      <c r="U41" s="364">
        <v>-2542</v>
      </c>
      <c r="V41" s="364">
        <v>-1547</v>
      </c>
      <c r="W41" s="364">
        <v>-2588</v>
      </c>
      <c r="X41" s="364">
        <v>-1735</v>
      </c>
      <c r="Z41" s="364">
        <v>-1780</v>
      </c>
      <c r="AA41" s="364">
        <v>-7011</v>
      </c>
      <c r="AB41" s="364">
        <v>-1763</v>
      </c>
      <c r="AC41" s="364">
        <v>-2069</v>
      </c>
      <c r="AE41" s="364">
        <v>-3787</v>
      </c>
      <c r="AF41" s="364">
        <v>-2322</v>
      </c>
      <c r="AG41" s="364">
        <v>-1941</v>
      </c>
      <c r="AH41" s="364">
        <v>-1185</v>
      </c>
      <c r="AJ41" s="364">
        <v>-3420</v>
      </c>
      <c r="AK41" s="364">
        <v>-665</v>
      </c>
      <c r="AL41" s="364">
        <v>-1600</v>
      </c>
      <c r="AM41" s="364">
        <v>-1002</v>
      </c>
      <c r="AO41" s="364">
        <v>-1883</v>
      </c>
      <c r="AP41" s="364">
        <v>-7264</v>
      </c>
      <c r="AQ41" s="364">
        <v>-8851</v>
      </c>
      <c r="AR41" s="364">
        <v>-16394</v>
      </c>
      <c r="AT41" s="364">
        <v>-12689</v>
      </c>
      <c r="AU41" s="364">
        <v>-12459</v>
      </c>
      <c r="AV41" s="263">
        <v>-13042</v>
      </c>
      <c r="AW41" s="364">
        <v>-17803</v>
      </c>
      <c r="AY41" s="364">
        <v>-13402</v>
      </c>
      <c r="AZ41" s="364">
        <v>-15688</v>
      </c>
      <c r="BA41" s="263">
        <v>-21141</v>
      </c>
      <c r="BB41" s="364">
        <v>-17560</v>
      </c>
      <c r="BD41" s="364">
        <v>-12542</v>
      </c>
      <c r="BE41" s="364">
        <v>-13686</v>
      </c>
      <c r="BF41" s="364">
        <v>-21370</v>
      </c>
      <c r="BG41" s="364">
        <v>-19288</v>
      </c>
      <c r="BI41" s="364">
        <v>-11752</v>
      </c>
    </row>
    <row r="42" spans="2:61" ht="11.4" customHeight="1" x14ac:dyDescent="0.25">
      <c r="B42" s="362" t="s">
        <v>186</v>
      </c>
      <c r="C42" s="341"/>
      <c r="D42" s="369"/>
      <c r="F42" s="369"/>
      <c r="G42" s="369">
        <v>0</v>
      </c>
      <c r="H42" s="369">
        <v>0</v>
      </c>
      <c r="I42" s="369">
        <v>0</v>
      </c>
      <c r="K42" s="369"/>
      <c r="L42" s="369">
        <v>0</v>
      </c>
      <c r="M42" s="364">
        <v>3907</v>
      </c>
      <c r="N42" s="364">
        <v>0</v>
      </c>
      <c r="O42" s="374"/>
      <c r="P42" s="369"/>
      <c r="Q42" s="369">
        <v>0</v>
      </c>
      <c r="R42" s="364">
        <v>36</v>
      </c>
      <c r="S42" s="364">
        <v>219</v>
      </c>
      <c r="T42" s="374"/>
      <c r="U42" s="364">
        <v>0</v>
      </c>
      <c r="V42" s="364">
        <v>1412</v>
      </c>
      <c r="W42" s="364">
        <v>602</v>
      </c>
      <c r="X42" s="364">
        <v>0</v>
      </c>
      <c r="Z42" s="364">
        <v>32</v>
      </c>
      <c r="AA42" s="364">
        <v>1543</v>
      </c>
      <c r="AB42" s="364">
        <v>146</v>
      </c>
      <c r="AC42" s="364">
        <v>32</v>
      </c>
      <c r="AE42" s="364">
        <v>29</v>
      </c>
      <c r="AF42" s="364">
        <v>2633</v>
      </c>
      <c r="AG42" s="364">
        <v>243</v>
      </c>
      <c r="AH42" s="364">
        <v>134</v>
      </c>
      <c r="AJ42" s="364">
        <v>0</v>
      </c>
      <c r="AK42" s="364">
        <v>53</v>
      </c>
      <c r="AL42" s="364">
        <v>536</v>
      </c>
      <c r="AM42" s="364">
        <v>7</v>
      </c>
      <c r="AO42" s="364">
        <v>0</v>
      </c>
      <c r="AP42" s="364">
        <v>3636</v>
      </c>
      <c r="AQ42" s="364">
        <v>624</v>
      </c>
      <c r="AR42" s="364">
        <v>1581</v>
      </c>
      <c r="AT42" s="364">
        <v>0</v>
      </c>
      <c r="AU42" s="364">
        <v>0</v>
      </c>
      <c r="AV42" s="263">
        <v>1090</v>
      </c>
      <c r="AW42" s="364">
        <v>516</v>
      </c>
      <c r="AY42" s="364">
        <v>0</v>
      </c>
      <c r="AZ42" s="364">
        <v>0</v>
      </c>
      <c r="BA42" s="263">
        <v>418</v>
      </c>
      <c r="BB42" s="364">
        <v>2390</v>
      </c>
      <c r="BD42" s="364">
        <v>0</v>
      </c>
      <c r="BE42" s="364">
        <v>3185</v>
      </c>
      <c r="BF42" s="364">
        <v>149</v>
      </c>
      <c r="BG42" s="364">
        <v>83</v>
      </c>
      <c r="BI42" s="364">
        <v>0</v>
      </c>
    </row>
    <row r="43" spans="2:61" ht="11.4" customHeight="1" x14ac:dyDescent="0.25">
      <c r="B43" s="356"/>
      <c r="C43" s="341"/>
      <c r="D43" s="375"/>
      <c r="F43" s="375"/>
      <c r="G43" s="375"/>
      <c r="H43" s="375"/>
      <c r="I43" s="375"/>
      <c r="K43" s="375"/>
      <c r="L43" s="375"/>
      <c r="M43" s="375"/>
      <c r="N43" s="375"/>
      <c r="O43" s="365"/>
      <c r="P43" s="375"/>
      <c r="Q43" s="375"/>
      <c r="R43" s="375"/>
      <c r="S43" s="375"/>
      <c r="T43" s="365"/>
      <c r="U43" s="375"/>
      <c r="V43" s="375"/>
      <c r="W43" s="375"/>
      <c r="X43" s="375"/>
      <c r="Z43" s="375"/>
      <c r="AA43" s="375"/>
      <c r="AB43" s="375"/>
      <c r="AC43" s="375"/>
      <c r="AE43" s="375"/>
      <c r="AF43" s="375"/>
      <c r="AG43" s="375"/>
      <c r="AH43" s="375"/>
      <c r="AJ43" s="375"/>
      <c r="AK43" s="375"/>
      <c r="AL43" s="375"/>
      <c r="AM43" s="375"/>
      <c r="AO43" s="375"/>
      <c r="AP43" s="375"/>
      <c r="AQ43" s="375"/>
      <c r="AR43" s="375"/>
      <c r="AT43" s="375"/>
      <c r="AU43" s="375"/>
      <c r="AV43" s="310"/>
      <c r="AY43" s="375"/>
      <c r="AZ43" s="364"/>
      <c r="BA43" s="310"/>
      <c r="BB43" s="342">
        <v>0</v>
      </c>
      <c r="BD43" s="364"/>
      <c r="BE43" s="364"/>
      <c r="BF43" s="364"/>
      <c r="BG43" s="364">
        <v>0</v>
      </c>
      <c r="BI43" s="364"/>
    </row>
    <row r="44" spans="2:61" ht="11.4" customHeight="1" x14ac:dyDescent="0.3">
      <c r="B44" s="376" t="s">
        <v>187</v>
      </c>
      <c r="C44" s="341"/>
      <c r="D44" s="377">
        <v>11679</v>
      </c>
      <c r="E44" s="354"/>
      <c r="F44" s="377">
        <v>911</v>
      </c>
      <c r="G44" s="377">
        <v>-1979</v>
      </c>
      <c r="H44" s="377">
        <v>12302</v>
      </c>
      <c r="I44" s="377">
        <v>26722</v>
      </c>
      <c r="J44" s="354"/>
      <c r="K44" s="377">
        <v>19191</v>
      </c>
      <c r="L44" s="377">
        <v>7899</v>
      </c>
      <c r="M44" s="377">
        <v>30530</v>
      </c>
      <c r="N44" s="377">
        <v>30380</v>
      </c>
      <c r="O44" s="355"/>
      <c r="P44" s="377">
        <v>21074</v>
      </c>
      <c r="Q44" s="377">
        <v>30323</v>
      </c>
      <c r="R44" s="377">
        <v>30588</v>
      </c>
      <c r="S44" s="377">
        <v>31606</v>
      </c>
      <c r="T44" s="355"/>
      <c r="U44" s="377">
        <v>31774</v>
      </c>
      <c r="V44" s="377">
        <v>17603</v>
      </c>
      <c r="W44" s="377">
        <v>31043</v>
      </c>
      <c r="X44" s="377">
        <v>33219</v>
      </c>
      <c r="Y44" s="354"/>
      <c r="Z44" s="377">
        <v>42147</v>
      </c>
      <c r="AA44" s="377">
        <v>36858</v>
      </c>
      <c r="AB44" s="377">
        <v>50937</v>
      </c>
      <c r="AC44" s="377">
        <v>25772</v>
      </c>
      <c r="AD44" s="354"/>
      <c r="AE44" s="377">
        <v>52630</v>
      </c>
      <c r="AF44" s="377">
        <v>55200</v>
      </c>
      <c r="AG44" s="377">
        <v>50790</v>
      </c>
      <c r="AH44" s="377">
        <v>30366</v>
      </c>
      <c r="AI44" s="354"/>
      <c r="AJ44" s="377">
        <v>59621</v>
      </c>
      <c r="AK44" s="377">
        <v>47212</v>
      </c>
      <c r="AL44" s="377">
        <v>47631</v>
      </c>
      <c r="AM44" s="377">
        <v>56560</v>
      </c>
      <c r="AN44" s="354"/>
      <c r="AO44" s="377">
        <v>74113</v>
      </c>
      <c r="AP44" s="377">
        <v>66459</v>
      </c>
      <c r="AQ44" s="377">
        <v>51838.970271810715</v>
      </c>
      <c r="AR44" s="377">
        <v>52279.029728189285</v>
      </c>
      <c r="AT44" s="377">
        <v>59165</v>
      </c>
      <c r="AU44" s="377">
        <v>88045</v>
      </c>
      <c r="AV44" s="377">
        <v>56747</v>
      </c>
      <c r="AW44" s="377">
        <v>61811</v>
      </c>
      <c r="AY44" s="377">
        <v>108094</v>
      </c>
      <c r="AZ44" s="377">
        <v>136261</v>
      </c>
      <c r="BA44" s="377">
        <v>73486</v>
      </c>
      <c r="BB44" s="377">
        <v>66143</v>
      </c>
      <c r="BD44" s="377">
        <f>SUM(BD41:BD42,BD34,BD13,BD11)</f>
        <v>114696</v>
      </c>
      <c r="BE44" s="377">
        <f>SUM(BE41:BE42,BE34,BE13,BE11)</f>
        <v>131369</v>
      </c>
      <c r="BF44" s="377">
        <f>SUM(BF41:BF42,BF34,BF13,BF11)</f>
        <v>64661</v>
      </c>
      <c r="BG44" s="377">
        <f>SUM(BG41:BG42,BG34,BG13,BG11)</f>
        <v>67047</v>
      </c>
      <c r="BI44" s="377">
        <f>SUM(BI41:BI42,BI34,BI13,BI11)</f>
        <v>130969</v>
      </c>
    </row>
    <row r="45" spans="2:61" ht="11.4" customHeight="1" x14ac:dyDescent="0.25">
      <c r="B45" s="378"/>
      <c r="C45" s="341"/>
      <c r="D45" s="379"/>
      <c r="F45" s="379"/>
      <c r="G45" s="379"/>
      <c r="H45" s="379"/>
      <c r="I45" s="379"/>
      <c r="K45" s="379"/>
      <c r="L45" s="379"/>
      <c r="M45" s="379"/>
      <c r="N45" s="379"/>
      <c r="O45" s="343"/>
      <c r="P45" s="379"/>
      <c r="Q45" s="379"/>
      <c r="R45" s="379"/>
      <c r="S45" s="379"/>
      <c r="T45" s="343"/>
      <c r="U45" s="379"/>
      <c r="V45" s="379"/>
      <c r="W45" s="379"/>
      <c r="X45" s="379"/>
      <c r="Z45" s="379"/>
      <c r="AA45" s="379"/>
      <c r="AB45" s="379"/>
      <c r="AC45" s="379"/>
      <c r="AE45" s="379"/>
      <c r="AF45" s="379"/>
      <c r="AG45" s="379"/>
      <c r="AH45" s="379"/>
      <c r="AJ45" s="379"/>
      <c r="AK45" s="379"/>
      <c r="AL45" s="379"/>
      <c r="AM45" s="379"/>
      <c r="AO45" s="379"/>
      <c r="AP45" s="379"/>
      <c r="AQ45" s="379"/>
      <c r="AR45" s="379"/>
      <c r="AT45" s="379"/>
      <c r="AU45" s="379"/>
      <c r="AV45" s="314"/>
      <c r="AW45" s="314"/>
      <c r="AY45" s="379"/>
      <c r="AZ45" s="364"/>
      <c r="BA45" s="314"/>
      <c r="BB45" s="314"/>
      <c r="BD45" s="364"/>
      <c r="BE45" s="364"/>
      <c r="BF45" s="364"/>
      <c r="BI45" s="364"/>
    </row>
    <row r="46" spans="2:61" ht="11.4" customHeight="1" x14ac:dyDescent="0.25">
      <c r="B46" s="378" t="s">
        <v>188</v>
      </c>
      <c r="C46" s="341"/>
      <c r="D46" s="380"/>
      <c r="F46" s="380"/>
      <c r="G46" s="380"/>
      <c r="H46" s="380"/>
      <c r="I46" s="380"/>
      <c r="K46" s="380"/>
      <c r="L46" s="380"/>
      <c r="M46" s="380"/>
      <c r="N46" s="380"/>
      <c r="O46" s="365"/>
      <c r="P46" s="380"/>
      <c r="Q46" s="380"/>
      <c r="R46" s="380"/>
      <c r="S46" s="380"/>
      <c r="T46" s="365"/>
      <c r="U46" s="380"/>
      <c r="V46" s="380"/>
      <c r="W46" s="380"/>
      <c r="X46" s="380"/>
      <c r="Z46" s="380"/>
      <c r="AA46" s="380"/>
      <c r="AB46" s="380"/>
      <c r="AC46" s="380"/>
      <c r="AE46" s="380"/>
      <c r="AF46" s="380"/>
      <c r="AG46" s="380"/>
      <c r="AH46" s="380"/>
      <c r="AJ46" s="380"/>
      <c r="AK46" s="380"/>
      <c r="AL46" s="380"/>
      <c r="AM46" s="380"/>
      <c r="AO46" s="380"/>
      <c r="AP46" s="380"/>
      <c r="AQ46" s="380"/>
      <c r="AR46" s="380"/>
      <c r="AT46" s="380"/>
      <c r="AU46" s="380"/>
      <c r="AV46" s="317"/>
      <c r="AY46" s="380"/>
      <c r="AZ46" s="364"/>
      <c r="BA46" s="317"/>
      <c r="BD46" s="364"/>
      <c r="BE46" s="364"/>
      <c r="BF46" s="364"/>
      <c r="BI46" s="364"/>
    </row>
    <row r="47" spans="2:61" ht="11.4" customHeight="1" x14ac:dyDescent="0.25">
      <c r="B47" s="381" t="s">
        <v>189</v>
      </c>
      <c r="C47" s="341"/>
      <c r="D47" s="382">
        <v>8</v>
      </c>
      <c r="F47" s="369" t="s">
        <v>98</v>
      </c>
      <c r="G47" s="369" t="s">
        <v>98</v>
      </c>
      <c r="H47" s="369" t="s">
        <v>98</v>
      </c>
      <c r="I47" s="369" t="s">
        <v>98</v>
      </c>
      <c r="K47" s="369" t="s">
        <v>98</v>
      </c>
      <c r="L47" s="369" t="s">
        <v>98</v>
      </c>
      <c r="M47" s="369" t="s">
        <v>98</v>
      </c>
      <c r="N47" s="369" t="s">
        <v>98</v>
      </c>
      <c r="O47" s="343"/>
      <c r="P47" s="369">
        <v>0</v>
      </c>
      <c r="Q47" s="369">
        <v>41</v>
      </c>
      <c r="R47" s="369">
        <v>52</v>
      </c>
      <c r="S47" s="340">
        <v>12</v>
      </c>
      <c r="T47" s="343"/>
      <c r="U47" s="340">
        <v>14</v>
      </c>
      <c r="V47" s="340">
        <v>69</v>
      </c>
      <c r="W47" s="340">
        <v>122</v>
      </c>
      <c r="X47" s="340">
        <v>11</v>
      </c>
      <c r="Z47" s="340">
        <v>13</v>
      </c>
      <c r="AA47" s="340">
        <v>28</v>
      </c>
      <c r="AB47" s="340">
        <v>107</v>
      </c>
      <c r="AC47" s="340">
        <v>-32</v>
      </c>
      <c r="AE47" s="340">
        <v>109</v>
      </c>
      <c r="AF47" s="340">
        <v>11</v>
      </c>
      <c r="AG47" s="340">
        <v>150</v>
      </c>
      <c r="AH47" s="340">
        <v>1</v>
      </c>
      <c r="AJ47" s="340">
        <v>15</v>
      </c>
      <c r="AK47" s="340">
        <v>64</v>
      </c>
      <c r="AL47" s="340">
        <v>676</v>
      </c>
      <c r="AM47" s="340">
        <v>0</v>
      </c>
      <c r="AO47" s="340">
        <v>26</v>
      </c>
      <c r="AP47" s="340">
        <v>25</v>
      </c>
      <c r="AQ47" s="340">
        <v>8</v>
      </c>
      <c r="AR47" s="340">
        <v>247</v>
      </c>
      <c r="AT47" s="340">
        <v>353</v>
      </c>
      <c r="AU47" s="369">
        <v>-220</v>
      </c>
      <c r="AV47" s="369">
        <v>113</v>
      </c>
      <c r="AW47" s="369">
        <v>233</v>
      </c>
      <c r="AY47" s="340">
        <v>227</v>
      </c>
      <c r="AZ47" s="364">
        <v>374</v>
      </c>
      <c r="BA47" s="369">
        <v>443</v>
      </c>
      <c r="BB47" s="364">
        <v>602</v>
      </c>
      <c r="BD47" s="364">
        <v>961</v>
      </c>
      <c r="BE47" s="364">
        <v>453</v>
      </c>
      <c r="BF47" s="364">
        <v>561</v>
      </c>
      <c r="BG47" s="364">
        <v>2099</v>
      </c>
      <c r="BI47" s="364">
        <v>298</v>
      </c>
    </row>
    <row r="48" spans="2:61" ht="11.4" customHeight="1" x14ac:dyDescent="0.25">
      <c r="B48" s="381" t="s">
        <v>47</v>
      </c>
      <c r="C48" s="341"/>
      <c r="D48" s="382"/>
      <c r="F48" s="369"/>
      <c r="G48" s="369"/>
      <c r="H48" s="369"/>
      <c r="I48" s="369"/>
      <c r="K48" s="369"/>
      <c r="L48" s="369"/>
      <c r="M48" s="369"/>
      <c r="N48" s="369"/>
      <c r="O48" s="343"/>
      <c r="P48" s="369"/>
      <c r="Q48" s="369"/>
      <c r="R48" s="369"/>
      <c r="T48" s="343"/>
      <c r="AE48" s="340">
        <v>0</v>
      </c>
      <c r="AF48" s="340">
        <v>0</v>
      </c>
      <c r="AG48" s="340">
        <v>56</v>
      </c>
      <c r="AJ48" s="340">
        <v>0</v>
      </c>
      <c r="AK48" s="340">
        <v>0</v>
      </c>
      <c r="AL48" s="340">
        <v>0</v>
      </c>
      <c r="AM48" s="340">
        <v>0</v>
      </c>
      <c r="AO48" s="340">
        <v>0</v>
      </c>
      <c r="AP48" s="340">
        <v>0</v>
      </c>
      <c r="AQ48" s="340">
        <v>0</v>
      </c>
      <c r="AR48" s="340">
        <v>0</v>
      </c>
      <c r="AT48" s="340">
        <v>0</v>
      </c>
      <c r="AU48" s="369">
        <v>0</v>
      </c>
      <c r="AV48" s="369">
        <v>0</v>
      </c>
      <c r="AW48" s="369">
        <v>0</v>
      </c>
      <c r="AY48" s="340">
        <v>0</v>
      </c>
      <c r="AZ48" s="364">
        <v>0</v>
      </c>
      <c r="BA48" s="369">
        <v>0</v>
      </c>
      <c r="BB48" s="364">
        <v>185</v>
      </c>
      <c r="BD48" s="364">
        <v>0</v>
      </c>
      <c r="BE48" s="364">
        <v>0</v>
      </c>
      <c r="BF48" s="364">
        <v>184</v>
      </c>
      <c r="BG48" s="364">
        <v>0</v>
      </c>
      <c r="BI48" s="364">
        <v>0</v>
      </c>
    </row>
    <row r="49" spans="2:61" ht="11.4" customHeight="1" x14ac:dyDescent="0.25">
      <c r="B49" s="381" t="s">
        <v>190</v>
      </c>
      <c r="C49" s="341"/>
      <c r="D49" s="383">
        <v>22</v>
      </c>
      <c r="F49" s="383">
        <v>8489</v>
      </c>
      <c r="G49" s="383" t="s">
        <v>98</v>
      </c>
      <c r="H49" s="383" t="s">
        <v>98</v>
      </c>
      <c r="I49" s="383" t="s">
        <v>98</v>
      </c>
      <c r="K49" s="369" t="s">
        <v>98</v>
      </c>
      <c r="L49" s="383">
        <v>8</v>
      </c>
      <c r="M49" s="383" t="s">
        <v>98</v>
      </c>
      <c r="N49" s="383" t="s">
        <v>98</v>
      </c>
      <c r="O49" s="358"/>
      <c r="P49" s="369">
        <v>0</v>
      </c>
      <c r="Q49" s="340">
        <v>0</v>
      </c>
      <c r="R49" s="340">
        <v>0</v>
      </c>
      <c r="S49" s="369">
        <v>1</v>
      </c>
      <c r="T49" s="358"/>
      <c r="U49" s="369">
        <v>0</v>
      </c>
      <c r="V49" s="369">
        <v>0</v>
      </c>
      <c r="W49" s="369">
        <v>0</v>
      </c>
      <c r="X49" s="369">
        <v>0</v>
      </c>
      <c r="Z49" s="369">
        <v>0</v>
      </c>
      <c r="AA49" s="369">
        <v>0</v>
      </c>
      <c r="AB49" s="369">
        <v>0</v>
      </c>
      <c r="AC49" s="369">
        <v>0</v>
      </c>
      <c r="AE49" s="369">
        <v>0</v>
      </c>
      <c r="AF49" s="369">
        <v>0</v>
      </c>
      <c r="AG49" s="369">
        <v>0</v>
      </c>
      <c r="AH49" s="369">
        <v>0</v>
      </c>
      <c r="AJ49" s="369">
        <v>0</v>
      </c>
      <c r="AK49" s="369">
        <v>0</v>
      </c>
      <c r="AL49" s="369">
        <v>0</v>
      </c>
      <c r="AM49" s="369">
        <v>0</v>
      </c>
      <c r="AO49" s="369">
        <v>0</v>
      </c>
      <c r="AP49" s="369">
        <v>0</v>
      </c>
      <c r="AQ49" s="369">
        <v>0</v>
      </c>
      <c r="AR49" s="369">
        <v>0</v>
      </c>
      <c r="AT49" s="369">
        <v>24368</v>
      </c>
      <c r="AU49" s="369">
        <v>0</v>
      </c>
      <c r="AV49" s="369">
        <v>0</v>
      </c>
      <c r="AW49" s="369">
        <v>-57</v>
      </c>
      <c r="AY49" s="369">
        <v>0</v>
      </c>
      <c r="AZ49" s="364">
        <v>0</v>
      </c>
      <c r="BA49" s="369">
        <v>0</v>
      </c>
      <c r="BB49" s="364">
        <v>0</v>
      </c>
      <c r="BD49" s="364">
        <v>0</v>
      </c>
      <c r="BE49" s="364">
        <v>0</v>
      </c>
      <c r="BF49" s="364">
        <v>0</v>
      </c>
      <c r="BG49" s="364">
        <v>0</v>
      </c>
      <c r="BI49" s="364"/>
    </row>
    <row r="50" spans="2:61" ht="11.4" customHeight="1" x14ac:dyDescent="0.25">
      <c r="B50" s="381" t="s">
        <v>191</v>
      </c>
      <c r="C50" s="341"/>
      <c r="D50" s="384">
        <v>183</v>
      </c>
      <c r="F50" s="369" t="s">
        <v>98</v>
      </c>
      <c r="G50" s="369" t="s">
        <v>98</v>
      </c>
      <c r="H50" s="369" t="s">
        <v>98</v>
      </c>
      <c r="I50" s="369" t="s">
        <v>98</v>
      </c>
      <c r="K50" s="369" t="s">
        <v>98</v>
      </c>
      <c r="L50" s="369" t="s">
        <v>98</v>
      </c>
      <c r="M50" s="369" t="s">
        <v>98</v>
      </c>
      <c r="N50" s="369" t="s">
        <v>98</v>
      </c>
      <c r="O50" s="343"/>
      <c r="P50" s="369">
        <v>0</v>
      </c>
      <c r="Q50" s="369">
        <v>0</v>
      </c>
      <c r="R50" s="369">
        <v>0</v>
      </c>
      <c r="S50" s="369">
        <v>0</v>
      </c>
      <c r="T50" s="343"/>
      <c r="U50" s="369">
        <v>0</v>
      </c>
      <c r="V50" s="369">
        <v>0</v>
      </c>
      <c r="W50" s="369">
        <v>0</v>
      </c>
      <c r="X50" s="369">
        <v>0</v>
      </c>
      <c r="Z50" s="369">
        <v>0</v>
      </c>
      <c r="AA50" s="369">
        <v>0</v>
      </c>
      <c r="AB50" s="369">
        <v>0</v>
      </c>
      <c r="AC50" s="369">
        <v>0</v>
      </c>
      <c r="AE50" s="369">
        <v>0</v>
      </c>
      <c r="AF50" s="369">
        <v>0</v>
      </c>
      <c r="AG50" s="369">
        <v>0</v>
      </c>
      <c r="AH50" s="369">
        <v>0</v>
      </c>
      <c r="AJ50" s="369">
        <v>0</v>
      </c>
      <c r="AK50" s="369">
        <v>0</v>
      </c>
      <c r="AL50" s="369">
        <v>0</v>
      </c>
      <c r="AM50" s="369">
        <v>0</v>
      </c>
      <c r="AO50" s="369">
        <v>0</v>
      </c>
      <c r="AP50" s="369">
        <v>0</v>
      </c>
      <c r="AQ50" s="369">
        <v>0</v>
      </c>
      <c r="AR50" s="369">
        <v>0</v>
      </c>
      <c r="AT50" s="369">
        <v>0</v>
      </c>
      <c r="AU50" s="369">
        <v>0</v>
      </c>
      <c r="AV50" s="369">
        <v>0</v>
      </c>
      <c r="AW50" s="369">
        <v>0</v>
      </c>
      <c r="AY50" s="369">
        <v>0</v>
      </c>
      <c r="AZ50" s="364">
        <v>0</v>
      </c>
      <c r="BA50" s="369">
        <v>0</v>
      </c>
      <c r="BB50" s="364">
        <v>0</v>
      </c>
      <c r="BD50" s="364">
        <v>0</v>
      </c>
      <c r="BE50" s="364">
        <v>0</v>
      </c>
      <c r="BF50" s="364">
        <v>0</v>
      </c>
      <c r="BG50" s="364">
        <v>0</v>
      </c>
      <c r="BI50" s="364"/>
    </row>
    <row r="51" spans="2:61" ht="11.4" customHeight="1" x14ac:dyDescent="0.25">
      <c r="B51" s="381" t="s">
        <v>192</v>
      </c>
      <c r="C51" s="341"/>
      <c r="D51" s="383">
        <v>-3284</v>
      </c>
      <c r="F51" s="383">
        <v>-1497</v>
      </c>
      <c r="G51" s="383">
        <v>-5330</v>
      </c>
      <c r="H51" s="383">
        <v>-3150</v>
      </c>
      <c r="I51" s="383">
        <v>-5500</v>
      </c>
      <c r="K51" s="383">
        <v>-5631</v>
      </c>
      <c r="L51" s="383">
        <v>-9580</v>
      </c>
      <c r="M51" s="383">
        <v>-9390</v>
      </c>
      <c r="N51" s="383">
        <v>-7447</v>
      </c>
      <c r="O51" s="343"/>
      <c r="P51" s="383">
        <v>-6814</v>
      </c>
      <c r="Q51" s="383">
        <v>-8717</v>
      </c>
      <c r="R51" s="383">
        <v>-8548</v>
      </c>
      <c r="S51" s="383">
        <v>-13142</v>
      </c>
      <c r="T51" s="343"/>
      <c r="U51" s="383">
        <v>-15550</v>
      </c>
      <c r="V51" s="383">
        <v>-9700</v>
      </c>
      <c r="W51" s="383">
        <v>-10415</v>
      </c>
      <c r="X51" s="383">
        <v>-6318</v>
      </c>
      <c r="Z51" s="383">
        <v>-16522</v>
      </c>
      <c r="AA51" s="383">
        <v>-9716</v>
      </c>
      <c r="AB51" s="383">
        <v>-8974</v>
      </c>
      <c r="AC51" s="383">
        <v>-7487</v>
      </c>
      <c r="AE51" s="383">
        <v>-18197</v>
      </c>
      <c r="AF51" s="383">
        <v>-13021</v>
      </c>
      <c r="AG51" s="383">
        <v>-11967</v>
      </c>
      <c r="AH51" s="383">
        <v>-15294</v>
      </c>
      <c r="AJ51" s="383">
        <v>-20744</v>
      </c>
      <c r="AK51" s="383">
        <v>-14358</v>
      </c>
      <c r="AL51" s="383">
        <v>-12867</v>
      </c>
      <c r="AM51" s="383">
        <v>-13245</v>
      </c>
      <c r="AO51" s="383">
        <v>-15824</v>
      </c>
      <c r="AP51" s="383">
        <v>-15255</v>
      </c>
      <c r="AQ51" s="383">
        <v>-27229</v>
      </c>
      <c r="AR51" s="383">
        <v>-19669</v>
      </c>
      <c r="AT51" s="383">
        <v>-20506</v>
      </c>
      <c r="AU51" s="369">
        <v>-19928</v>
      </c>
      <c r="AV51" s="369">
        <v>-23063</v>
      </c>
      <c r="AW51" s="369">
        <v>-33568</v>
      </c>
      <c r="AY51" s="383">
        <v>-29697</v>
      </c>
      <c r="AZ51" s="364">
        <v>-31169</v>
      </c>
      <c r="BA51" s="369">
        <v>-30470</v>
      </c>
      <c r="BB51" s="364">
        <v>-32367</v>
      </c>
      <c r="BD51" s="364">
        <v>-35352</v>
      </c>
      <c r="BE51" s="364">
        <v>-34642</v>
      </c>
      <c r="BF51" s="364">
        <v>-37142</v>
      </c>
      <c r="BG51" s="364">
        <v>-38517</v>
      </c>
      <c r="BI51" s="364">
        <v>-38961</v>
      </c>
    </row>
    <row r="52" spans="2:61" ht="11.4" customHeight="1" x14ac:dyDescent="0.25">
      <c r="B52" s="381" t="s">
        <v>193</v>
      </c>
      <c r="C52" s="341"/>
      <c r="D52" s="383"/>
      <c r="F52" s="383"/>
      <c r="G52" s="383"/>
      <c r="H52" s="383"/>
      <c r="I52" s="383"/>
      <c r="K52" s="383"/>
      <c r="L52" s="383"/>
      <c r="M52" s="383"/>
      <c r="N52" s="383"/>
      <c r="O52" s="343"/>
      <c r="P52" s="383"/>
      <c r="Q52" s="383"/>
      <c r="R52" s="383"/>
      <c r="S52" s="383"/>
      <c r="T52" s="343"/>
      <c r="U52" s="383"/>
      <c r="V52" s="383"/>
      <c r="W52" s="383"/>
      <c r="X52" s="383"/>
      <c r="Z52" s="383"/>
      <c r="AA52" s="383"/>
      <c r="AB52" s="383"/>
      <c r="AC52" s="383"/>
      <c r="AE52" s="383"/>
      <c r="AF52" s="383"/>
      <c r="AG52" s="383"/>
      <c r="AH52" s="383"/>
      <c r="AJ52" s="383"/>
      <c r="AK52" s="383"/>
      <c r="AL52" s="383"/>
      <c r="AM52" s="383"/>
      <c r="AO52" s="383">
        <v>0</v>
      </c>
      <c r="AP52" s="383">
        <v>0</v>
      </c>
      <c r="AQ52" s="383">
        <v>0</v>
      </c>
      <c r="AR52" s="383">
        <v>0</v>
      </c>
      <c r="AT52" s="383">
        <v>0</v>
      </c>
      <c r="AU52" s="369">
        <v>0</v>
      </c>
      <c r="AV52" s="369">
        <v>0</v>
      </c>
      <c r="AW52" s="369">
        <v>-5430</v>
      </c>
      <c r="AY52" s="383">
        <v>0</v>
      </c>
      <c r="AZ52" s="364">
        <v>0</v>
      </c>
      <c r="BA52" s="369">
        <v>0</v>
      </c>
      <c r="BB52" s="364">
        <v>0</v>
      </c>
      <c r="BD52" s="364">
        <v>0</v>
      </c>
      <c r="BE52" s="364">
        <v>0</v>
      </c>
      <c r="BF52" s="364">
        <v>0</v>
      </c>
      <c r="BG52" s="364">
        <v>-3105</v>
      </c>
      <c r="BI52" s="364">
        <v>0</v>
      </c>
    </row>
    <row r="53" spans="2:61" ht="11.4" customHeight="1" x14ac:dyDescent="0.25">
      <c r="B53" s="381" t="s">
        <v>194</v>
      </c>
      <c r="C53" s="341"/>
      <c r="D53" s="383"/>
      <c r="F53" s="383"/>
      <c r="G53" s="383"/>
      <c r="H53" s="383"/>
      <c r="I53" s="383"/>
      <c r="K53" s="383"/>
      <c r="L53" s="383"/>
      <c r="M53" s="383"/>
      <c r="N53" s="383"/>
      <c r="O53" s="343"/>
      <c r="P53" s="383"/>
      <c r="Q53" s="383"/>
      <c r="R53" s="383"/>
      <c r="S53" s="383"/>
      <c r="T53" s="343"/>
      <c r="U53" s="383"/>
      <c r="V53" s="383"/>
      <c r="W53" s="383"/>
      <c r="X53" s="383"/>
      <c r="Z53" s="383"/>
      <c r="AA53" s="383"/>
      <c r="AB53" s="383"/>
      <c r="AC53" s="383"/>
      <c r="AE53" s="383"/>
      <c r="AF53" s="383"/>
      <c r="AG53" s="383"/>
      <c r="AH53" s="383"/>
      <c r="AJ53" s="383">
        <v>-3800</v>
      </c>
      <c r="AK53" s="383">
        <v>0</v>
      </c>
      <c r="AL53" s="383">
        <v>0</v>
      </c>
      <c r="AM53" s="383">
        <v>0</v>
      </c>
      <c r="AO53" s="383">
        <v>0</v>
      </c>
      <c r="AP53" s="383">
        <v>0</v>
      </c>
      <c r="AQ53" s="383">
        <v>0</v>
      </c>
      <c r="AR53" s="383">
        <v>0</v>
      </c>
      <c r="AT53" s="383">
        <v>0</v>
      </c>
      <c r="AU53" s="369">
        <v>0</v>
      </c>
      <c r="AV53" s="369">
        <v>0</v>
      </c>
      <c r="AW53" s="369">
        <v>0</v>
      </c>
      <c r="AY53" s="383">
        <v>0</v>
      </c>
      <c r="AZ53" s="364">
        <v>0</v>
      </c>
      <c r="BA53" s="369">
        <v>0</v>
      </c>
      <c r="BB53" s="364">
        <v>0</v>
      </c>
      <c r="BD53" s="364">
        <v>0</v>
      </c>
      <c r="BE53" s="364">
        <v>0</v>
      </c>
      <c r="BF53" s="364">
        <v>0</v>
      </c>
      <c r="BG53" s="364">
        <v>0</v>
      </c>
      <c r="BI53" s="364"/>
    </row>
    <row r="54" spans="2:61" ht="11.4" customHeight="1" x14ac:dyDescent="0.25">
      <c r="B54" s="381" t="s">
        <v>195</v>
      </c>
      <c r="C54" s="341"/>
      <c r="D54" s="383" t="s">
        <v>98</v>
      </c>
      <c r="F54" s="383" t="s">
        <v>98</v>
      </c>
      <c r="G54" s="383" t="s">
        <v>98</v>
      </c>
      <c r="H54" s="383" t="s">
        <v>98</v>
      </c>
      <c r="I54" s="383" t="s">
        <v>98</v>
      </c>
      <c r="K54" s="383" t="s">
        <v>98</v>
      </c>
      <c r="L54" s="383" t="s">
        <v>98</v>
      </c>
      <c r="M54" s="383" t="s">
        <v>98</v>
      </c>
      <c r="N54" s="383">
        <v>-5344</v>
      </c>
      <c r="O54" s="343"/>
      <c r="P54" s="383">
        <v>-336</v>
      </c>
      <c r="Q54" s="383">
        <v>-2785</v>
      </c>
      <c r="R54" s="383">
        <v>0</v>
      </c>
      <c r="S54" s="383">
        <v>-15992</v>
      </c>
      <c r="T54" s="343"/>
      <c r="U54" s="383">
        <v>0</v>
      </c>
      <c r="V54" s="383">
        <v>0</v>
      </c>
      <c r="W54" s="383">
        <v>0</v>
      </c>
      <c r="X54" s="383">
        <v>0</v>
      </c>
      <c r="Z54" s="383">
        <v>-3998</v>
      </c>
      <c r="AA54" s="383">
        <v>-2486</v>
      </c>
      <c r="AB54" s="383">
        <v>-4018</v>
      </c>
      <c r="AC54" s="383">
        <v>-323</v>
      </c>
      <c r="AE54" s="383">
        <v>-18266</v>
      </c>
      <c r="AF54" s="383">
        <v>-608</v>
      </c>
      <c r="AG54" s="383">
        <v>-4266</v>
      </c>
      <c r="AH54" s="383">
        <v>0</v>
      </c>
      <c r="AJ54" s="383">
        <v>-2558</v>
      </c>
      <c r="AK54" s="383">
        <v>0</v>
      </c>
      <c r="AL54" s="383">
        <v>-72</v>
      </c>
      <c r="AM54" s="383">
        <v>-3000</v>
      </c>
      <c r="AO54" s="383">
        <v>-5450</v>
      </c>
      <c r="AP54" s="383">
        <v>0</v>
      </c>
      <c r="AQ54" s="383">
        <v>-4100</v>
      </c>
      <c r="AR54" s="383">
        <v>0</v>
      </c>
      <c r="AT54" s="383">
        <v>-2879</v>
      </c>
      <c r="AU54" s="369">
        <v>0</v>
      </c>
      <c r="AV54" s="369">
        <v>0</v>
      </c>
      <c r="AW54" s="369">
        <v>0</v>
      </c>
      <c r="AY54" s="383">
        <v>-7922</v>
      </c>
      <c r="AZ54" s="364">
        <v>-1933</v>
      </c>
      <c r="BA54" s="369">
        <v>0</v>
      </c>
      <c r="BB54" s="364">
        <v>0</v>
      </c>
      <c r="BD54" s="364">
        <v>-2515</v>
      </c>
      <c r="BE54" s="364">
        <v>0</v>
      </c>
      <c r="BF54" s="364">
        <v>0</v>
      </c>
      <c r="BG54" s="364">
        <v>0</v>
      </c>
      <c r="BI54" s="364">
        <v>-22099</v>
      </c>
    </row>
    <row r="55" spans="2:61" ht="11.4" customHeight="1" x14ac:dyDescent="0.25">
      <c r="B55" s="381" t="s">
        <v>196</v>
      </c>
      <c r="C55" s="341"/>
      <c r="D55" s="383"/>
      <c r="F55" s="383"/>
      <c r="G55" s="383"/>
      <c r="H55" s="383"/>
      <c r="I55" s="383"/>
      <c r="K55" s="383"/>
      <c r="L55" s="383"/>
      <c r="M55" s="383"/>
      <c r="N55" s="383"/>
      <c r="O55" s="343"/>
      <c r="P55" s="383"/>
      <c r="Q55" s="383"/>
      <c r="R55" s="383"/>
      <c r="S55" s="383"/>
      <c r="T55" s="343"/>
      <c r="U55" s="383"/>
      <c r="V55" s="383"/>
      <c r="W55" s="383"/>
      <c r="X55" s="383"/>
      <c r="Z55" s="383"/>
      <c r="AA55" s="383"/>
      <c r="AB55" s="383"/>
      <c r="AC55" s="383"/>
      <c r="AE55" s="383"/>
      <c r="AF55" s="383"/>
      <c r="AG55" s="383"/>
      <c r="AH55" s="383"/>
      <c r="AJ55" s="383"/>
      <c r="AK55" s="383"/>
      <c r="AL55" s="383"/>
      <c r="AM55" s="383"/>
      <c r="AO55" s="383">
        <v>0</v>
      </c>
      <c r="AP55" s="383">
        <v>-5940</v>
      </c>
      <c r="AQ55" s="383">
        <v>0</v>
      </c>
      <c r="AR55" s="383">
        <v>0</v>
      </c>
      <c r="AT55" s="383">
        <v>0</v>
      </c>
      <c r="AU55" s="369">
        <v>0</v>
      </c>
      <c r="AV55" s="369">
        <v>0</v>
      </c>
      <c r="AW55" s="369">
        <v>0</v>
      </c>
      <c r="AY55" s="383">
        <v>0</v>
      </c>
      <c r="AZ55" s="364">
        <v>-1834</v>
      </c>
      <c r="BA55" s="369">
        <v>0</v>
      </c>
      <c r="BB55" s="364">
        <v>0</v>
      </c>
      <c r="BD55" s="364">
        <v>0</v>
      </c>
      <c r="BE55" s="364">
        <v>0</v>
      </c>
      <c r="BF55" s="364">
        <v>0</v>
      </c>
      <c r="BG55" s="364">
        <v>0</v>
      </c>
      <c r="BI55" s="364"/>
    </row>
    <row r="56" spans="2:61" ht="11.4" customHeight="1" x14ac:dyDescent="0.25">
      <c r="B56" s="381" t="s">
        <v>197</v>
      </c>
      <c r="C56" s="341"/>
      <c r="D56" s="383">
        <v>-5903</v>
      </c>
      <c r="F56" s="383">
        <v>-350467</v>
      </c>
      <c r="G56" s="383" t="s">
        <v>98</v>
      </c>
      <c r="H56" s="383">
        <v>-7088</v>
      </c>
      <c r="I56" s="383">
        <v>-42676</v>
      </c>
      <c r="K56" s="369" t="s">
        <v>98</v>
      </c>
      <c r="L56" s="383">
        <v>-20471</v>
      </c>
      <c r="M56" s="383">
        <v>-12143</v>
      </c>
      <c r="N56" s="383">
        <v>-90757</v>
      </c>
      <c r="O56" s="343"/>
      <c r="P56" s="369">
        <v>-14676</v>
      </c>
      <c r="Q56" s="383">
        <v>-21214</v>
      </c>
      <c r="R56" s="383">
        <v>0</v>
      </c>
      <c r="S56" s="383">
        <v>-495</v>
      </c>
      <c r="T56" s="343"/>
      <c r="U56" s="383">
        <v>0</v>
      </c>
      <c r="V56" s="383">
        <v>0</v>
      </c>
      <c r="W56" s="383">
        <v>0</v>
      </c>
      <c r="X56" s="383">
        <v>-10403</v>
      </c>
      <c r="Z56" s="383">
        <v>-1102</v>
      </c>
      <c r="AA56" s="383">
        <v>-6859</v>
      </c>
      <c r="AB56" s="383">
        <v>0</v>
      </c>
      <c r="AC56" s="383">
        <v>-59100</v>
      </c>
      <c r="AE56" s="383">
        <v>-6715</v>
      </c>
      <c r="AF56" s="383">
        <v>0</v>
      </c>
      <c r="AG56" s="383">
        <v>0</v>
      </c>
      <c r="AH56" s="383">
        <v>-8159</v>
      </c>
      <c r="AJ56" s="383">
        <v>0</v>
      </c>
      <c r="AK56" s="383">
        <v>0</v>
      </c>
      <c r="AL56" s="383">
        <v>0</v>
      </c>
      <c r="AM56" s="383">
        <v>0</v>
      </c>
      <c r="AO56" s="383">
        <v>0</v>
      </c>
      <c r="AP56" s="383">
        <v>0</v>
      </c>
      <c r="AQ56" s="383">
        <v>0</v>
      </c>
      <c r="AR56" s="383">
        <v>0</v>
      </c>
      <c r="AT56" s="383">
        <v>0</v>
      </c>
      <c r="AU56" s="369">
        <v>0</v>
      </c>
      <c r="AV56" s="369">
        <v>-14101</v>
      </c>
      <c r="AW56" s="369">
        <v>-428754</v>
      </c>
      <c r="AY56" s="383">
        <v>0</v>
      </c>
      <c r="AZ56" s="364">
        <v>0</v>
      </c>
      <c r="BA56" s="369">
        <v>-74644</v>
      </c>
      <c r="BB56" s="364">
        <v>0</v>
      </c>
      <c r="BD56" s="364">
        <v>-14444</v>
      </c>
      <c r="BE56" s="364">
        <v>-793</v>
      </c>
      <c r="BF56" s="364">
        <v>-44620</v>
      </c>
      <c r="BG56" s="364">
        <v>0</v>
      </c>
      <c r="BI56" s="364">
        <v>0</v>
      </c>
    </row>
    <row r="57" spans="2:61" ht="11.4" customHeight="1" x14ac:dyDescent="0.25">
      <c r="B57" s="381" t="s">
        <v>198</v>
      </c>
      <c r="C57" s="341"/>
      <c r="D57" s="383"/>
      <c r="F57" s="383"/>
      <c r="G57" s="383"/>
      <c r="H57" s="383"/>
      <c r="I57" s="383"/>
      <c r="K57" s="369"/>
      <c r="L57" s="383"/>
      <c r="M57" s="383"/>
      <c r="N57" s="383"/>
      <c r="O57" s="343"/>
      <c r="P57" s="369"/>
      <c r="Q57" s="383"/>
      <c r="R57" s="383"/>
      <c r="S57" s="383"/>
      <c r="T57" s="343"/>
      <c r="U57" s="383"/>
      <c r="V57" s="383"/>
      <c r="W57" s="383"/>
      <c r="X57" s="383"/>
      <c r="Z57" s="383"/>
      <c r="AA57" s="383"/>
      <c r="AB57" s="383"/>
      <c r="AC57" s="383"/>
      <c r="AE57" s="383"/>
      <c r="AF57" s="383"/>
      <c r="AG57" s="383"/>
      <c r="AH57" s="383"/>
      <c r="AJ57" s="383"/>
      <c r="AK57" s="383"/>
      <c r="AL57" s="383"/>
      <c r="AM57" s="383"/>
      <c r="AO57" s="383">
        <v>0</v>
      </c>
      <c r="AP57" s="383">
        <v>0</v>
      </c>
      <c r="AQ57" s="383">
        <v>0</v>
      </c>
      <c r="AR57" s="383">
        <v>0</v>
      </c>
      <c r="AT57" s="383">
        <v>0</v>
      </c>
      <c r="AU57" s="369">
        <v>0</v>
      </c>
      <c r="AV57" s="369">
        <v>31526</v>
      </c>
      <c r="AW57" s="369">
        <v>-31526</v>
      </c>
      <c r="AY57" s="383">
        <v>0</v>
      </c>
      <c r="AZ57" s="364">
        <v>0</v>
      </c>
      <c r="BA57" s="369">
        <v>0</v>
      </c>
      <c r="BB57" s="364">
        <v>0</v>
      </c>
      <c r="BD57" s="364">
        <v>0</v>
      </c>
      <c r="BE57" s="364">
        <v>0</v>
      </c>
      <c r="BF57" s="364">
        <v>0</v>
      </c>
      <c r="BG57" s="364">
        <v>0</v>
      </c>
      <c r="BI57" s="364"/>
    </row>
    <row r="58" spans="2:61" ht="11.4" customHeight="1" x14ac:dyDescent="0.25">
      <c r="B58" s="385" t="s">
        <v>200</v>
      </c>
      <c r="C58" s="341"/>
      <c r="D58" s="383"/>
      <c r="F58" s="383"/>
      <c r="G58" s="383"/>
      <c r="H58" s="383"/>
      <c r="I58" s="383"/>
      <c r="K58" s="369"/>
      <c r="L58" s="383"/>
      <c r="M58" s="383"/>
      <c r="N58" s="383"/>
      <c r="O58" s="343"/>
      <c r="P58" s="369"/>
      <c r="Q58" s="383"/>
      <c r="R58" s="383"/>
      <c r="S58" s="383"/>
      <c r="T58" s="343"/>
      <c r="U58" s="383"/>
      <c r="V58" s="383"/>
      <c r="W58" s="383"/>
      <c r="X58" s="383"/>
      <c r="Z58" s="383"/>
      <c r="AA58" s="383"/>
      <c r="AB58" s="383"/>
      <c r="AC58" s="383"/>
      <c r="AF58" s="383"/>
      <c r="AG58" s="383"/>
      <c r="AH58" s="383"/>
      <c r="AU58" s="369"/>
      <c r="AV58" s="369"/>
      <c r="AW58" s="369"/>
      <c r="AY58" s="340">
        <v>0</v>
      </c>
      <c r="AZ58" s="364">
        <v>395</v>
      </c>
      <c r="BA58" s="369">
        <v>-157</v>
      </c>
      <c r="BB58" s="364">
        <v>-238</v>
      </c>
      <c r="BD58" s="364">
        <v>0</v>
      </c>
      <c r="BE58" s="364">
        <v>726</v>
      </c>
      <c r="BF58" s="364">
        <v>0</v>
      </c>
      <c r="BG58" s="364">
        <v>-726</v>
      </c>
      <c r="BI58" s="364"/>
    </row>
    <row r="59" spans="2:61" ht="11.4" customHeight="1" x14ac:dyDescent="0.25">
      <c r="B59" s="385" t="s">
        <v>200</v>
      </c>
      <c r="C59" s="341"/>
      <c r="D59" s="383"/>
      <c r="F59" s="383"/>
      <c r="G59" s="383"/>
      <c r="H59" s="383"/>
      <c r="I59" s="383"/>
      <c r="K59" s="369"/>
      <c r="L59" s="383"/>
      <c r="M59" s="383"/>
      <c r="N59" s="383"/>
      <c r="O59" s="343"/>
      <c r="P59" s="369"/>
      <c r="Q59" s="383"/>
      <c r="R59" s="383"/>
      <c r="S59" s="383"/>
      <c r="T59" s="343"/>
      <c r="U59" s="383"/>
      <c r="V59" s="383"/>
      <c r="W59" s="383"/>
      <c r="X59" s="383"/>
      <c r="Z59" s="383"/>
      <c r="AA59" s="383"/>
      <c r="AB59" s="383"/>
      <c r="AC59" s="383"/>
      <c r="AE59" s="340">
        <v>0</v>
      </c>
      <c r="AF59" s="383">
        <v>0</v>
      </c>
      <c r="AG59" s="383">
        <v>0</v>
      </c>
      <c r="AH59" s="383"/>
      <c r="AJ59" s="340">
        <v>0</v>
      </c>
      <c r="AK59" s="340">
        <v>0</v>
      </c>
      <c r="AL59" s="340">
        <v>28</v>
      </c>
      <c r="AM59" s="340">
        <v>4037</v>
      </c>
      <c r="AO59" s="340">
        <v>92</v>
      </c>
      <c r="AP59" s="340">
        <v>36</v>
      </c>
      <c r="AQ59" s="340">
        <v>65</v>
      </c>
      <c r="AR59" s="340">
        <v>83</v>
      </c>
      <c r="AT59" s="340">
        <v>123</v>
      </c>
      <c r="AU59" s="369">
        <v>73</v>
      </c>
      <c r="AV59" s="369">
        <v>132</v>
      </c>
      <c r="AW59" s="369">
        <v>-328</v>
      </c>
      <c r="AY59" s="340">
        <v>0</v>
      </c>
      <c r="AZ59" s="364">
        <v>759</v>
      </c>
      <c r="BA59" s="369">
        <v>276</v>
      </c>
      <c r="BB59" s="364">
        <v>715</v>
      </c>
      <c r="BD59" s="364">
        <v>360</v>
      </c>
      <c r="BE59" s="364">
        <v>6195</v>
      </c>
      <c r="BF59" s="364">
        <v>344</v>
      </c>
      <c r="BG59" s="364">
        <v>1530</v>
      </c>
      <c r="BI59" s="364">
        <v>440</v>
      </c>
    </row>
    <row r="60" spans="2:61" ht="11.4" customHeight="1" x14ac:dyDescent="0.25">
      <c r="B60" s="381" t="s">
        <v>201</v>
      </c>
      <c r="C60" s="341"/>
      <c r="D60" s="383"/>
      <c r="F60" s="383"/>
      <c r="G60" s="383"/>
      <c r="H60" s="383"/>
      <c r="I60" s="383"/>
      <c r="K60" s="369"/>
      <c r="L60" s="383"/>
      <c r="M60" s="383"/>
      <c r="N60" s="383"/>
      <c r="O60" s="343"/>
      <c r="P60" s="369"/>
      <c r="Q60" s="383"/>
      <c r="R60" s="383"/>
      <c r="S60" s="383"/>
      <c r="T60" s="343"/>
      <c r="U60" s="383"/>
      <c r="V60" s="383"/>
      <c r="W60" s="383"/>
      <c r="X60" s="383"/>
      <c r="Z60" s="383">
        <v>-85484</v>
      </c>
      <c r="AA60" s="383">
        <v>0</v>
      </c>
      <c r="AB60" s="383">
        <v>-33397</v>
      </c>
      <c r="AC60" s="383"/>
      <c r="AE60" s="383">
        <v>0</v>
      </c>
      <c r="AF60" s="383">
        <v>0</v>
      </c>
      <c r="AG60" s="383">
        <v>0</v>
      </c>
      <c r="AH60" s="383"/>
      <c r="AJ60" s="383">
        <v>0</v>
      </c>
      <c r="AK60" s="383">
        <v>0</v>
      </c>
      <c r="AL60" s="383">
        <v>0</v>
      </c>
      <c r="AM60" s="383">
        <v>0</v>
      </c>
      <c r="AO60" s="383">
        <v>0</v>
      </c>
      <c r="AP60" s="383">
        <v>0</v>
      </c>
      <c r="AQ60" s="383">
        <v>0</v>
      </c>
      <c r="AR60" s="383">
        <v>0</v>
      </c>
      <c r="AT60" s="383">
        <v>0</v>
      </c>
      <c r="AU60" s="369">
        <v>0</v>
      </c>
      <c r="AV60" s="369">
        <v>0</v>
      </c>
      <c r="AW60" s="369">
        <v>0</v>
      </c>
      <c r="AY60" s="383">
        <v>0</v>
      </c>
      <c r="AZ60" s="364">
        <v>0</v>
      </c>
      <c r="BA60" s="369">
        <v>0</v>
      </c>
      <c r="BB60" s="364">
        <v>0</v>
      </c>
      <c r="BD60" s="364">
        <v>0</v>
      </c>
      <c r="BE60" s="364">
        <v>0</v>
      </c>
      <c r="BF60" s="364">
        <v>0</v>
      </c>
      <c r="BG60" s="364">
        <v>0</v>
      </c>
      <c r="BI60" s="364"/>
    </row>
    <row r="61" spans="2:61" ht="11.4" customHeight="1" x14ac:dyDescent="0.25">
      <c r="B61" s="381" t="s">
        <v>202</v>
      </c>
      <c r="C61" s="341"/>
      <c r="D61" s="383" t="s">
        <v>98</v>
      </c>
      <c r="F61" s="383">
        <v>-250</v>
      </c>
      <c r="G61" s="383">
        <v>-250</v>
      </c>
      <c r="H61" s="383" t="s">
        <v>98</v>
      </c>
      <c r="I61" s="383" t="s">
        <v>98</v>
      </c>
      <c r="K61" s="369" t="s">
        <v>98</v>
      </c>
      <c r="L61" s="369" t="s">
        <v>98</v>
      </c>
      <c r="M61" s="369" t="s">
        <v>98</v>
      </c>
      <c r="N61" s="369" t="s">
        <v>98</v>
      </c>
      <c r="O61" s="343"/>
      <c r="P61" s="369">
        <v>0</v>
      </c>
      <c r="Q61" s="369"/>
      <c r="R61" s="369"/>
      <c r="S61" s="369">
        <v>0</v>
      </c>
      <c r="T61" s="343"/>
      <c r="U61" s="369">
        <v>0</v>
      </c>
      <c r="V61" s="383">
        <v>-15625</v>
      </c>
      <c r="W61" s="383">
        <v>0</v>
      </c>
      <c r="X61" s="383">
        <v>0</v>
      </c>
      <c r="Z61" s="369">
        <v>0</v>
      </c>
      <c r="AA61" s="383">
        <v>0</v>
      </c>
      <c r="AB61" s="383">
        <v>0</v>
      </c>
      <c r="AC61" s="383">
        <v>0</v>
      </c>
      <c r="AE61" s="383">
        <v>-7754</v>
      </c>
      <c r="AF61" s="383">
        <v>12</v>
      </c>
      <c r="AG61" s="383">
        <v>0</v>
      </c>
      <c r="AH61" s="383">
        <v>0</v>
      </c>
      <c r="AJ61" s="383">
        <v>0</v>
      </c>
      <c r="AK61" s="383">
        <v>0</v>
      </c>
      <c r="AL61" s="383">
        <v>0</v>
      </c>
      <c r="AM61" s="383">
        <v>0</v>
      </c>
      <c r="AO61" s="383">
        <v>0</v>
      </c>
      <c r="AP61" s="383">
        <v>-9404</v>
      </c>
      <c r="AQ61" s="383">
        <v>-10000</v>
      </c>
      <c r="AR61" s="383">
        <v>-2000</v>
      </c>
      <c r="AT61" s="383">
        <v>-3105</v>
      </c>
      <c r="AU61" s="369">
        <v>0</v>
      </c>
      <c r="AV61" s="369">
        <v>0</v>
      </c>
      <c r="AW61" s="369">
        <v>3105</v>
      </c>
      <c r="AY61" s="383">
        <v>0</v>
      </c>
      <c r="AZ61" s="364">
        <v>0</v>
      </c>
      <c r="BA61" s="369">
        <v>-5443</v>
      </c>
      <c r="BB61" s="364">
        <v>0</v>
      </c>
      <c r="BD61" s="364">
        <v>0</v>
      </c>
      <c r="BE61" s="364">
        <v>0</v>
      </c>
      <c r="BF61" s="364">
        <v>0</v>
      </c>
      <c r="BG61" s="364">
        <v>0</v>
      </c>
      <c r="BI61" s="364">
        <v>-4272</v>
      </c>
    </row>
    <row r="62" spans="2:61" ht="11.4" customHeight="1" x14ac:dyDescent="0.25">
      <c r="B62" s="381" t="s">
        <v>203</v>
      </c>
      <c r="C62" s="341"/>
      <c r="D62" s="383"/>
      <c r="F62" s="383"/>
      <c r="G62" s="383"/>
      <c r="H62" s="383"/>
      <c r="I62" s="383"/>
      <c r="K62" s="369"/>
      <c r="L62" s="369"/>
      <c r="M62" s="369"/>
      <c r="N62" s="369"/>
      <c r="O62" s="343"/>
      <c r="P62" s="369"/>
      <c r="Q62" s="369"/>
      <c r="R62" s="369"/>
      <c r="S62" s="369"/>
      <c r="T62" s="343"/>
      <c r="U62" s="369"/>
      <c r="V62" s="383"/>
      <c r="W62" s="383"/>
      <c r="X62" s="383"/>
      <c r="Z62" s="369"/>
      <c r="AA62" s="383"/>
      <c r="AB62" s="383"/>
      <c r="AC62" s="383"/>
      <c r="AE62" s="383">
        <v>0</v>
      </c>
      <c r="AF62" s="383">
        <v>-5000</v>
      </c>
      <c r="AG62" s="383">
        <v>0</v>
      </c>
      <c r="AH62" s="383"/>
      <c r="AJ62" s="383">
        <v>0</v>
      </c>
      <c r="AK62" s="383">
        <v>0</v>
      </c>
      <c r="AL62" s="383">
        <v>0</v>
      </c>
      <c r="AM62" s="383">
        <v>0</v>
      </c>
      <c r="AO62" s="383">
        <v>0</v>
      </c>
      <c r="AP62" s="383">
        <v>0</v>
      </c>
      <c r="AQ62" s="383">
        <v>0</v>
      </c>
      <c r="AR62" s="383">
        <v>0</v>
      </c>
      <c r="AT62" s="383">
        <v>0</v>
      </c>
      <c r="AU62" s="369">
        <v>0</v>
      </c>
      <c r="AV62" s="369">
        <v>-31854</v>
      </c>
      <c r="AW62" s="369">
        <v>-20915</v>
      </c>
      <c r="AY62" s="383">
        <v>0</v>
      </c>
      <c r="AZ62" s="364">
        <v>0</v>
      </c>
      <c r="BA62" s="369">
        <v>0</v>
      </c>
      <c r="BB62" s="364">
        <v>-13961</v>
      </c>
      <c r="BD62" s="364">
        <v>0</v>
      </c>
      <c r="BE62" s="364">
        <v>0</v>
      </c>
      <c r="BF62" s="364">
        <v>0</v>
      </c>
      <c r="BG62" s="364">
        <v>0</v>
      </c>
      <c r="BI62" s="364"/>
    </row>
    <row r="63" spans="2:61" ht="11.4" customHeight="1" x14ac:dyDescent="0.25">
      <c r="B63" s="381" t="s">
        <v>69</v>
      </c>
      <c r="C63" s="341"/>
      <c r="D63" s="383"/>
      <c r="F63" s="383"/>
      <c r="G63" s="383"/>
      <c r="H63" s="383"/>
      <c r="I63" s="383"/>
      <c r="K63" s="369"/>
      <c r="L63" s="369"/>
      <c r="M63" s="369"/>
      <c r="N63" s="369"/>
      <c r="O63" s="343"/>
      <c r="P63" s="369"/>
      <c r="Q63" s="369"/>
      <c r="R63" s="369"/>
      <c r="S63" s="369"/>
      <c r="T63" s="343"/>
      <c r="U63" s="369"/>
      <c r="V63" s="383"/>
      <c r="W63" s="383"/>
      <c r="X63" s="383"/>
      <c r="Z63" s="369"/>
      <c r="AA63" s="383"/>
      <c r="AB63" s="383"/>
      <c r="AC63" s="383"/>
      <c r="AE63" s="369">
        <v>-238</v>
      </c>
      <c r="AF63" s="383">
        <v>-1</v>
      </c>
      <c r="AG63" s="383">
        <v>0</v>
      </c>
      <c r="AH63" s="383"/>
      <c r="AJ63" s="369">
        <v>0</v>
      </c>
      <c r="AK63" s="369">
        <v>0</v>
      </c>
      <c r="AL63" s="369">
        <v>0</v>
      </c>
      <c r="AM63" s="369">
        <v>0</v>
      </c>
      <c r="AO63" s="369">
        <v>0</v>
      </c>
      <c r="AP63" s="369">
        <v>0</v>
      </c>
      <c r="AQ63" s="369">
        <v>0</v>
      </c>
      <c r="AR63" s="369">
        <v>0</v>
      </c>
      <c r="AT63" s="369">
        <v>0</v>
      </c>
      <c r="AU63" s="369">
        <v>0</v>
      </c>
      <c r="AV63" s="369">
        <v>-376</v>
      </c>
      <c r="AW63" s="369">
        <v>141</v>
      </c>
      <c r="AY63" s="369">
        <v>0</v>
      </c>
      <c r="AZ63" s="364">
        <v>0</v>
      </c>
      <c r="BA63" s="369"/>
      <c r="BB63" s="357"/>
      <c r="BD63" s="364">
        <v>0</v>
      </c>
      <c r="BE63" s="364">
        <v>0</v>
      </c>
      <c r="BF63" s="364">
        <v>0</v>
      </c>
      <c r="BI63" s="364"/>
    </row>
    <row r="64" spans="2:61" ht="11.4" customHeight="1" x14ac:dyDescent="0.3">
      <c r="B64" s="376" t="s">
        <v>204</v>
      </c>
      <c r="C64" s="341"/>
      <c r="D64" s="377">
        <v>-8974</v>
      </c>
      <c r="E64" s="354"/>
      <c r="F64" s="377">
        <v>-343725</v>
      </c>
      <c r="G64" s="377">
        <v>-5580</v>
      </c>
      <c r="H64" s="377">
        <v>-10238</v>
      </c>
      <c r="I64" s="377">
        <v>-48176</v>
      </c>
      <c r="J64" s="354"/>
      <c r="K64" s="377">
        <v>-5631</v>
      </c>
      <c r="L64" s="377">
        <v>-30043</v>
      </c>
      <c r="M64" s="377">
        <v>-21533</v>
      </c>
      <c r="N64" s="377">
        <v>-103548</v>
      </c>
      <c r="O64" s="355"/>
      <c r="P64" s="377">
        <v>-21826</v>
      </c>
      <c r="Q64" s="377">
        <v>-32716</v>
      </c>
      <c r="R64" s="377">
        <v>-8496</v>
      </c>
      <c r="S64" s="377">
        <v>-29616</v>
      </c>
      <c r="T64" s="355"/>
      <c r="U64" s="377">
        <v>-15536</v>
      </c>
      <c r="V64" s="377">
        <v>-25256</v>
      </c>
      <c r="W64" s="377">
        <v>-10293</v>
      </c>
      <c r="X64" s="377">
        <v>-16710</v>
      </c>
      <c r="Y64" s="354"/>
      <c r="Z64" s="377">
        <v>-107093</v>
      </c>
      <c r="AA64" s="377">
        <v>-19033</v>
      </c>
      <c r="AB64" s="377">
        <v>-46282</v>
      </c>
      <c r="AC64" s="377">
        <v>-66942</v>
      </c>
      <c r="AD64" s="354"/>
      <c r="AE64" s="377">
        <v>-51061</v>
      </c>
      <c r="AF64" s="377">
        <v>-18607</v>
      </c>
      <c r="AG64" s="377">
        <v>-16027</v>
      </c>
      <c r="AH64" s="377">
        <v>-23452</v>
      </c>
      <c r="AI64" s="354"/>
      <c r="AJ64" s="377">
        <v>-27087</v>
      </c>
      <c r="AK64" s="377">
        <v>-14294</v>
      </c>
      <c r="AL64" s="377">
        <v>-12235</v>
      </c>
      <c r="AM64" s="377">
        <v>-12208</v>
      </c>
      <c r="AN64" s="354"/>
      <c r="AO64" s="377">
        <v>-21156</v>
      </c>
      <c r="AP64" s="377">
        <v>-30538</v>
      </c>
      <c r="AQ64" s="377">
        <v>-41256</v>
      </c>
      <c r="AR64" s="377">
        <v>-21339</v>
      </c>
      <c r="AT64" s="377">
        <v>-1646</v>
      </c>
      <c r="AU64" s="377">
        <v>-20075</v>
      </c>
      <c r="AV64" s="377">
        <v>-37623</v>
      </c>
      <c r="AW64" s="377">
        <v>-517099</v>
      </c>
      <c r="AY64" s="377">
        <v>-37392</v>
      </c>
      <c r="AZ64" s="377">
        <v>-33408</v>
      </c>
      <c r="BA64" s="377">
        <v>-109995</v>
      </c>
      <c r="BB64" s="377">
        <v>-45064</v>
      </c>
      <c r="BD64" s="377">
        <f>SUM(BD47:BD63)</f>
        <v>-50990</v>
      </c>
      <c r="BE64" s="377">
        <f>SUM(BE47:BE63)</f>
        <v>-28061</v>
      </c>
      <c r="BF64" s="377">
        <f>SUM(BF47:BF63)</f>
        <v>-80673</v>
      </c>
      <c r="BG64" s="377">
        <f>SUM(BG47:BG63)</f>
        <v>-38719</v>
      </c>
      <c r="BI64" s="377">
        <f>SUM(BI47:BI63)</f>
        <v>-64594</v>
      </c>
    </row>
    <row r="65" spans="2:61" ht="11.4" customHeight="1" x14ac:dyDescent="0.25">
      <c r="B65" s="356"/>
      <c r="C65" s="341"/>
      <c r="D65" s="386"/>
      <c r="F65" s="386"/>
      <c r="G65" s="386"/>
      <c r="H65" s="386"/>
      <c r="I65" s="386"/>
      <c r="K65" s="386"/>
      <c r="L65" s="386"/>
      <c r="M65" s="386"/>
      <c r="N65" s="386"/>
      <c r="O65" s="343"/>
      <c r="P65" s="386"/>
      <c r="Q65" s="386"/>
      <c r="R65" s="386"/>
      <c r="S65" s="386"/>
      <c r="T65" s="343"/>
      <c r="U65" s="386"/>
      <c r="V65" s="386"/>
      <c r="W65" s="386"/>
      <c r="X65" s="386"/>
      <c r="Z65" s="386"/>
      <c r="AA65" s="386"/>
      <c r="AB65" s="386"/>
      <c r="AC65" s="386"/>
      <c r="AE65" s="386"/>
      <c r="AF65" s="386"/>
      <c r="AG65" s="386"/>
      <c r="AH65" s="386"/>
      <c r="AJ65" s="386"/>
      <c r="AK65" s="386"/>
      <c r="AL65" s="386"/>
      <c r="AM65" s="386"/>
      <c r="AO65" s="386"/>
      <c r="AP65" s="386"/>
      <c r="AQ65" s="386"/>
      <c r="AR65" s="386"/>
      <c r="AT65" s="386"/>
      <c r="AU65" s="386"/>
      <c r="AV65" s="278"/>
      <c r="AY65" s="386"/>
      <c r="AZ65" s="364"/>
      <c r="BA65" s="278"/>
      <c r="BB65" s="342"/>
      <c r="BD65" s="364"/>
      <c r="BE65" s="364"/>
      <c r="BF65" s="364"/>
      <c r="BG65" s="364"/>
      <c r="BI65" s="364"/>
    </row>
    <row r="66" spans="2:61" ht="11.4" customHeight="1" x14ac:dyDescent="0.25">
      <c r="B66" s="370" t="s">
        <v>205</v>
      </c>
      <c r="C66" s="341"/>
      <c r="D66" s="387"/>
      <c r="F66" s="387"/>
      <c r="G66" s="387"/>
      <c r="H66" s="387"/>
      <c r="I66" s="387"/>
      <c r="K66" s="387"/>
      <c r="L66" s="387"/>
      <c r="M66" s="387"/>
      <c r="N66" s="387"/>
      <c r="O66" s="343"/>
      <c r="P66" s="387"/>
      <c r="Q66" s="387"/>
      <c r="R66" s="387"/>
      <c r="S66" s="387"/>
      <c r="T66" s="343"/>
      <c r="U66" s="387"/>
      <c r="V66" s="387"/>
      <c r="W66" s="387"/>
      <c r="X66" s="387"/>
      <c r="Z66" s="387"/>
      <c r="AA66" s="387"/>
      <c r="AB66" s="387"/>
      <c r="AC66" s="387"/>
      <c r="AE66" s="387"/>
      <c r="AF66" s="387"/>
      <c r="AG66" s="387"/>
      <c r="AH66" s="387"/>
      <c r="AJ66" s="387"/>
      <c r="AK66" s="387"/>
      <c r="AL66" s="387"/>
      <c r="AM66" s="387"/>
      <c r="AO66" s="387"/>
      <c r="AP66" s="387"/>
      <c r="AQ66" s="387"/>
      <c r="AR66" s="387"/>
      <c r="AT66" s="387"/>
      <c r="AU66" s="387"/>
      <c r="AV66" s="329"/>
      <c r="AY66" s="387"/>
      <c r="AZ66" s="364"/>
      <c r="BA66" s="329"/>
      <c r="BB66" s="342"/>
      <c r="BD66" s="364"/>
      <c r="BE66" s="364"/>
      <c r="BF66" s="364"/>
      <c r="BG66" s="364"/>
      <c r="BI66" s="364"/>
    </row>
    <row r="67" spans="2:61" ht="11.4" customHeight="1" x14ac:dyDescent="0.25">
      <c r="B67" s="388" t="s">
        <v>206</v>
      </c>
      <c r="C67" s="341"/>
      <c r="D67" s="369" t="s">
        <v>98</v>
      </c>
      <c r="F67" s="389">
        <v>203504</v>
      </c>
      <c r="G67" s="389" t="s">
        <v>98</v>
      </c>
      <c r="H67" s="389" t="s">
        <v>98</v>
      </c>
      <c r="I67" s="389" t="s">
        <v>98</v>
      </c>
      <c r="K67" s="389">
        <v>1907</v>
      </c>
      <c r="L67" s="389">
        <v>106872</v>
      </c>
      <c r="M67" s="389">
        <v>109</v>
      </c>
      <c r="N67" s="389" t="s">
        <v>98</v>
      </c>
      <c r="O67" s="343"/>
      <c r="P67" s="389">
        <v>0</v>
      </c>
      <c r="Q67" s="389">
        <v>0</v>
      </c>
      <c r="R67" s="389">
        <v>4723</v>
      </c>
      <c r="S67" s="389">
        <v>675</v>
      </c>
      <c r="T67" s="343"/>
      <c r="U67" s="389">
        <v>409</v>
      </c>
      <c r="V67" s="389">
        <v>1569</v>
      </c>
      <c r="W67" s="389">
        <v>559</v>
      </c>
      <c r="X67" s="389">
        <v>401</v>
      </c>
      <c r="Z67" s="389">
        <v>0</v>
      </c>
      <c r="AA67" s="389">
        <v>948</v>
      </c>
      <c r="AB67" s="389">
        <v>917</v>
      </c>
      <c r="AC67" s="389">
        <v>277</v>
      </c>
      <c r="AE67" s="389">
        <v>331</v>
      </c>
      <c r="AF67" s="389">
        <v>425</v>
      </c>
      <c r="AG67" s="389">
        <v>320</v>
      </c>
      <c r="AH67" s="389">
        <v>254</v>
      </c>
      <c r="AJ67" s="389">
        <v>525</v>
      </c>
      <c r="AK67" s="389">
        <v>713</v>
      </c>
      <c r="AL67" s="389">
        <v>716</v>
      </c>
      <c r="AM67" s="389">
        <v>314</v>
      </c>
      <c r="AO67" s="389">
        <v>1557</v>
      </c>
      <c r="AP67" s="389">
        <v>568</v>
      </c>
      <c r="AQ67" s="389">
        <v>277</v>
      </c>
      <c r="AR67" s="389">
        <v>203</v>
      </c>
      <c r="AT67" s="389">
        <v>246</v>
      </c>
      <c r="AU67" s="389">
        <v>217</v>
      </c>
      <c r="AV67" s="389">
        <v>217</v>
      </c>
      <c r="AW67" s="389">
        <v>209</v>
      </c>
      <c r="AY67" s="389">
        <v>132</v>
      </c>
      <c r="AZ67" s="364">
        <v>114</v>
      </c>
      <c r="BA67" s="389">
        <v>72</v>
      </c>
      <c r="BB67" s="389">
        <v>127</v>
      </c>
      <c r="BD67" s="364">
        <v>195</v>
      </c>
      <c r="BE67" s="364">
        <v>2633</v>
      </c>
      <c r="BF67" s="364">
        <v>6333</v>
      </c>
      <c r="BG67" s="364">
        <v>60</v>
      </c>
      <c r="BI67" s="364">
        <v>3061</v>
      </c>
    </row>
    <row r="68" spans="2:61" ht="11.4" customHeight="1" x14ac:dyDescent="0.25">
      <c r="B68" s="381" t="s">
        <v>207</v>
      </c>
      <c r="C68" s="341"/>
      <c r="D68" s="389">
        <v>100</v>
      </c>
      <c r="F68" s="389">
        <v>175000</v>
      </c>
      <c r="G68" s="389" t="s">
        <v>98</v>
      </c>
      <c r="H68" s="389">
        <v>1831</v>
      </c>
      <c r="I68" s="389">
        <v>50318</v>
      </c>
      <c r="K68" s="369" t="s">
        <v>98</v>
      </c>
      <c r="L68" s="389">
        <v>219500</v>
      </c>
      <c r="M68" s="389" t="s">
        <v>98</v>
      </c>
      <c r="N68" s="389">
        <v>54000</v>
      </c>
      <c r="O68" s="343"/>
      <c r="P68" s="369">
        <v>0</v>
      </c>
      <c r="Q68" s="389">
        <v>12000</v>
      </c>
      <c r="R68" s="389">
        <v>0</v>
      </c>
      <c r="S68" s="389">
        <v>0</v>
      </c>
      <c r="T68" s="343"/>
      <c r="U68" s="389">
        <v>0</v>
      </c>
      <c r="V68" s="389">
        <v>12940</v>
      </c>
      <c r="W68" s="389">
        <v>2071</v>
      </c>
      <c r="X68" s="389">
        <v>7100</v>
      </c>
      <c r="Z68" s="389">
        <v>85484</v>
      </c>
      <c r="AA68" s="389">
        <v>74</v>
      </c>
      <c r="AB68" s="389">
        <v>8346</v>
      </c>
      <c r="AC68" s="389">
        <v>59475</v>
      </c>
      <c r="AE68" s="389">
        <v>29</v>
      </c>
      <c r="AF68" s="389">
        <v>171</v>
      </c>
      <c r="AG68" s="389">
        <v>-200</v>
      </c>
      <c r="AH68" s="389">
        <v>104</v>
      </c>
      <c r="AJ68" s="389">
        <v>0</v>
      </c>
      <c r="AK68" s="389">
        <v>13479</v>
      </c>
      <c r="AL68" s="389">
        <v>-12</v>
      </c>
      <c r="AM68" s="389">
        <v>0</v>
      </c>
      <c r="AO68" s="389">
        <v>18822</v>
      </c>
      <c r="AP68" s="389">
        <v>16</v>
      </c>
      <c r="AQ68" s="389">
        <v>56</v>
      </c>
      <c r="AR68" s="389">
        <v>3280</v>
      </c>
      <c r="AT68" s="389">
        <v>719</v>
      </c>
      <c r="AU68" s="389">
        <v>10744</v>
      </c>
      <c r="AV68" s="331">
        <v>-4081</v>
      </c>
      <c r="AW68" s="389">
        <v>447031</v>
      </c>
      <c r="AY68" s="389">
        <v>67</v>
      </c>
      <c r="AZ68" s="364">
        <v>0</v>
      </c>
      <c r="BA68" s="331">
        <v>72183</v>
      </c>
      <c r="BB68" s="389">
        <v>0</v>
      </c>
      <c r="BD68" s="364">
        <v>28202</v>
      </c>
      <c r="BE68" s="364">
        <v>-1292</v>
      </c>
      <c r="BF68" s="364">
        <v>-307</v>
      </c>
      <c r="BG68" s="364">
        <v>1792</v>
      </c>
      <c r="BI68" s="364">
        <v>103821</v>
      </c>
    </row>
    <row r="69" spans="2:61" ht="11.4" customHeight="1" x14ac:dyDescent="0.25">
      <c r="B69" s="381" t="s">
        <v>208</v>
      </c>
      <c r="C69" s="341"/>
      <c r="D69" s="369" t="s">
        <v>98</v>
      </c>
      <c r="F69" s="369" t="s">
        <v>98</v>
      </c>
      <c r="G69" s="369" t="s">
        <v>98</v>
      </c>
      <c r="H69" s="369" t="s">
        <v>98</v>
      </c>
      <c r="I69" s="369" t="s">
        <v>98</v>
      </c>
      <c r="K69" s="369" t="s">
        <v>98</v>
      </c>
      <c r="L69" s="369" t="s">
        <v>98</v>
      </c>
      <c r="M69" s="369" t="s">
        <v>98</v>
      </c>
      <c r="N69" s="389">
        <v>960</v>
      </c>
      <c r="O69" s="343"/>
      <c r="P69" s="369">
        <v>0</v>
      </c>
      <c r="Q69" s="369">
        <v>0</v>
      </c>
      <c r="R69" s="369">
        <v>0</v>
      </c>
      <c r="S69" s="389">
        <v>0</v>
      </c>
      <c r="T69" s="343"/>
      <c r="U69" s="389"/>
      <c r="V69" s="389">
        <v>0</v>
      </c>
      <c r="W69" s="389">
        <v>0</v>
      </c>
      <c r="X69" s="389">
        <v>0</v>
      </c>
      <c r="Z69" s="389">
        <v>0</v>
      </c>
      <c r="AA69" s="389">
        <v>0</v>
      </c>
      <c r="AB69" s="389">
        <v>0</v>
      </c>
      <c r="AC69" s="389">
        <v>0</v>
      </c>
      <c r="AE69" s="389">
        <v>0</v>
      </c>
      <c r="AF69" s="389">
        <v>0</v>
      </c>
      <c r="AG69" s="389">
        <v>0</v>
      </c>
      <c r="AH69" s="389">
        <v>0</v>
      </c>
      <c r="AJ69" s="389">
        <v>0</v>
      </c>
      <c r="AK69" s="389">
        <v>0</v>
      </c>
      <c r="AL69" s="389">
        <v>0</v>
      </c>
      <c r="AM69" s="389">
        <v>0</v>
      </c>
      <c r="AO69" s="389">
        <v>0</v>
      </c>
      <c r="AP69" s="389">
        <v>0</v>
      </c>
      <c r="AQ69" s="389">
        <v>0</v>
      </c>
      <c r="AR69" s="389">
        <v>0</v>
      </c>
      <c r="AT69" s="389">
        <v>0</v>
      </c>
      <c r="AU69" s="389">
        <v>0</v>
      </c>
      <c r="AV69" s="331">
        <v>0</v>
      </c>
      <c r="AW69" s="389">
        <v>0</v>
      </c>
      <c r="AY69" s="389">
        <v>0</v>
      </c>
      <c r="AZ69" s="364">
        <v>0</v>
      </c>
      <c r="BA69" s="331">
        <v>0</v>
      </c>
      <c r="BB69" s="389">
        <v>0</v>
      </c>
      <c r="BD69" s="364">
        <v>0</v>
      </c>
      <c r="BE69" s="364">
        <v>0</v>
      </c>
      <c r="BF69" s="364">
        <v>0</v>
      </c>
      <c r="BG69" s="364">
        <v>0</v>
      </c>
      <c r="BI69" s="364"/>
    </row>
    <row r="70" spans="2:61" ht="11.4" customHeight="1" x14ac:dyDescent="0.25">
      <c r="B70" s="381" t="s">
        <v>209</v>
      </c>
      <c r="C70" s="341"/>
      <c r="D70" s="390">
        <v>-45</v>
      </c>
      <c r="F70" s="390">
        <v>-117</v>
      </c>
      <c r="G70" s="390">
        <v>-175</v>
      </c>
      <c r="H70" s="390">
        <v>-221</v>
      </c>
      <c r="I70" s="390">
        <v>-139</v>
      </c>
      <c r="K70" s="390">
        <v>-271</v>
      </c>
      <c r="L70" s="390">
        <v>-169</v>
      </c>
      <c r="M70" s="390">
        <v>-165</v>
      </c>
      <c r="N70" s="390">
        <v>-118</v>
      </c>
      <c r="O70" s="343"/>
      <c r="P70" s="390">
        <v>-101</v>
      </c>
      <c r="Q70" s="390">
        <v>-116</v>
      </c>
      <c r="R70" s="390">
        <v>-99</v>
      </c>
      <c r="S70" s="390">
        <v>-114</v>
      </c>
      <c r="T70" s="343"/>
      <c r="U70" s="390">
        <v>-97</v>
      </c>
      <c r="V70" s="390">
        <v>-118</v>
      </c>
      <c r="W70" s="390">
        <v>-451</v>
      </c>
      <c r="X70" s="390">
        <v>-227</v>
      </c>
      <c r="Z70" s="390">
        <v>-130</v>
      </c>
      <c r="AA70" s="390">
        <v>-292</v>
      </c>
      <c r="AB70" s="390">
        <v>-221</v>
      </c>
      <c r="AC70" s="390">
        <v>-8</v>
      </c>
      <c r="AE70" s="390">
        <v>-2336</v>
      </c>
      <c r="AF70" s="390">
        <v>-2291</v>
      </c>
      <c r="AG70" s="390">
        <v>-2388</v>
      </c>
      <c r="AH70" s="390">
        <v>-2713</v>
      </c>
      <c r="AJ70" s="390">
        <v>-4109</v>
      </c>
      <c r="AK70" s="389">
        <v>-3159</v>
      </c>
      <c r="AL70" s="389">
        <v>-3833</v>
      </c>
      <c r="AM70" s="389">
        <v>-3013</v>
      </c>
      <c r="AO70" s="389">
        <v>-2822</v>
      </c>
      <c r="AP70" s="389">
        <v>-3098</v>
      </c>
      <c r="AQ70" s="389">
        <v>-3086</v>
      </c>
      <c r="AR70" s="389">
        <v>-3405</v>
      </c>
      <c r="AT70" s="389">
        <v>-3287</v>
      </c>
      <c r="AU70" s="389">
        <v>-3762</v>
      </c>
      <c r="AV70" s="331">
        <v>-3401</v>
      </c>
      <c r="AW70" s="389">
        <v>-3245</v>
      </c>
      <c r="AY70" s="389">
        <v>-3657</v>
      </c>
      <c r="AZ70" s="364">
        <v>-3698</v>
      </c>
      <c r="BA70" s="331">
        <v>-3786</v>
      </c>
      <c r="BB70" s="389">
        <v>-4530</v>
      </c>
      <c r="BD70" s="364">
        <v>-4278</v>
      </c>
      <c r="BE70" s="364">
        <v>-5661</v>
      </c>
      <c r="BF70" s="364">
        <v>-5814</v>
      </c>
      <c r="BG70" s="364">
        <v>-7395</v>
      </c>
      <c r="BI70" s="364">
        <v>-5800</v>
      </c>
    </row>
    <row r="71" spans="2:61" ht="11.4" customHeight="1" x14ac:dyDescent="0.25">
      <c r="B71" s="381" t="s">
        <v>201</v>
      </c>
      <c r="C71" s="341"/>
      <c r="D71" s="390"/>
      <c r="F71" s="390"/>
      <c r="G71" s="390"/>
      <c r="H71" s="390"/>
      <c r="I71" s="390"/>
      <c r="K71" s="390"/>
      <c r="L71" s="390"/>
      <c r="M71" s="390"/>
      <c r="N71" s="390"/>
      <c r="O71" s="343"/>
      <c r="P71" s="390"/>
      <c r="Q71" s="390"/>
      <c r="R71" s="390"/>
      <c r="S71" s="390"/>
      <c r="T71" s="343"/>
      <c r="U71" s="390"/>
      <c r="V71" s="390"/>
      <c r="W71" s="390"/>
      <c r="X71" s="390"/>
      <c r="Z71" s="390"/>
      <c r="AA71" s="390"/>
      <c r="AB71" s="390"/>
      <c r="AC71" s="390"/>
      <c r="AE71" s="390"/>
      <c r="AF71" s="390"/>
      <c r="AG71" s="390"/>
      <c r="AH71" s="390"/>
      <c r="AJ71" s="390">
        <v>0</v>
      </c>
      <c r="AK71" s="383">
        <v>-13467</v>
      </c>
      <c r="AL71" s="383">
        <v>0</v>
      </c>
      <c r="AM71" s="383">
        <v>0</v>
      </c>
      <c r="AO71" s="390">
        <v>0</v>
      </c>
      <c r="AP71" s="389">
        <v>-9331</v>
      </c>
      <c r="AQ71" s="389">
        <v>-4265</v>
      </c>
      <c r="AR71" s="389">
        <v>0</v>
      </c>
      <c r="AT71" s="390">
        <v>0</v>
      </c>
      <c r="AU71" s="389">
        <v>0</v>
      </c>
      <c r="AV71" s="331">
        <v>0</v>
      </c>
      <c r="AW71" s="389">
        <v>0</v>
      </c>
      <c r="AY71" s="390">
        <v>0</v>
      </c>
      <c r="AZ71" s="364">
        <v>0</v>
      </c>
      <c r="BA71" s="331">
        <v>0</v>
      </c>
      <c r="BB71" s="389">
        <v>0</v>
      </c>
      <c r="BD71" s="364">
        <v>0</v>
      </c>
      <c r="BE71" s="364">
        <v>0</v>
      </c>
      <c r="BF71" s="364">
        <v>0</v>
      </c>
      <c r="BG71" s="364">
        <v>0</v>
      </c>
      <c r="BI71" s="364"/>
    </row>
    <row r="72" spans="2:61" ht="11.4" customHeight="1" x14ac:dyDescent="0.25">
      <c r="B72" s="381" t="s">
        <v>210</v>
      </c>
      <c r="C72" s="341"/>
      <c r="D72" s="389" t="s">
        <v>98</v>
      </c>
      <c r="F72" s="389">
        <v>-3755</v>
      </c>
      <c r="G72" s="389" t="s">
        <v>98</v>
      </c>
      <c r="H72" s="389" t="s">
        <v>98</v>
      </c>
      <c r="I72" s="389">
        <v>-1232</v>
      </c>
      <c r="K72" s="389">
        <v>-1264</v>
      </c>
      <c r="L72" s="389">
        <v>-4324</v>
      </c>
      <c r="M72" s="389">
        <v>-86</v>
      </c>
      <c r="N72" s="389">
        <v>-195</v>
      </c>
      <c r="O72" s="343"/>
      <c r="P72" s="389">
        <v>-618</v>
      </c>
      <c r="Q72" s="389">
        <v>-321</v>
      </c>
      <c r="R72" s="389">
        <v>-576</v>
      </c>
      <c r="S72" s="389">
        <v>-86</v>
      </c>
      <c r="T72" s="343"/>
      <c r="U72" s="389">
        <v>-343</v>
      </c>
      <c r="V72" s="389">
        <v>-53</v>
      </c>
      <c r="W72" s="389">
        <v>-321</v>
      </c>
      <c r="X72" s="389">
        <v>-3618</v>
      </c>
      <c r="Z72" s="389">
        <v>-585</v>
      </c>
      <c r="AA72" s="389">
        <v>-328</v>
      </c>
      <c r="AB72" s="389">
        <v>-393</v>
      </c>
      <c r="AC72" s="389">
        <v>-1343</v>
      </c>
      <c r="AE72" s="389">
        <v>-648</v>
      </c>
      <c r="AF72" s="389">
        <v>-584</v>
      </c>
      <c r="AG72" s="389">
        <v>-580</v>
      </c>
      <c r="AH72" s="389">
        <v>-586</v>
      </c>
      <c r="AJ72" s="389">
        <v>-588</v>
      </c>
      <c r="AK72" s="389">
        <v>-6067</v>
      </c>
      <c r="AL72" s="389">
        <v>-430</v>
      </c>
      <c r="AM72" s="389">
        <v>-681</v>
      </c>
      <c r="AO72" s="389">
        <v>-840</v>
      </c>
      <c r="AP72" s="389">
        <v>-583</v>
      </c>
      <c r="AQ72" s="389">
        <v>-579</v>
      </c>
      <c r="AR72" s="389">
        <v>-560</v>
      </c>
      <c r="AT72" s="389">
        <v>-709</v>
      </c>
      <c r="AU72" s="389">
        <v>-561</v>
      </c>
      <c r="AV72" s="331">
        <v>-547</v>
      </c>
      <c r="AW72" s="389">
        <v>-279</v>
      </c>
      <c r="AY72" s="389">
        <v>-568</v>
      </c>
      <c r="AZ72" s="364">
        <v>-427</v>
      </c>
      <c r="BA72" s="331">
        <v>-372</v>
      </c>
      <c r="BB72" s="389">
        <v>-400</v>
      </c>
      <c r="BD72" s="364">
        <v>-2848</v>
      </c>
      <c r="BE72" s="364">
        <v>-675</v>
      </c>
      <c r="BF72" s="364">
        <v>-618</v>
      </c>
      <c r="BG72" s="364">
        <v>-624</v>
      </c>
      <c r="BI72" s="364">
        <v>-1283</v>
      </c>
    </row>
    <row r="73" spans="2:61" ht="11.4" customHeight="1" x14ac:dyDescent="0.25">
      <c r="B73" s="381" t="s">
        <v>211</v>
      </c>
      <c r="C73" s="341"/>
      <c r="D73" s="389">
        <v>-16</v>
      </c>
      <c r="F73" s="369" t="s">
        <v>98</v>
      </c>
      <c r="G73" s="369" t="s">
        <v>98</v>
      </c>
      <c r="H73" s="389">
        <v>-5465</v>
      </c>
      <c r="I73" s="389">
        <v>0</v>
      </c>
      <c r="K73" s="389">
        <v>-5710</v>
      </c>
      <c r="L73" s="389">
        <v>-4106</v>
      </c>
      <c r="M73" s="389">
        <v>-2044</v>
      </c>
      <c r="N73" s="389">
        <v>-2144</v>
      </c>
      <c r="O73" s="343"/>
      <c r="P73" s="389">
        <v>-2408</v>
      </c>
      <c r="Q73" s="389">
        <v>-2337</v>
      </c>
      <c r="R73" s="389">
        <v>-2396</v>
      </c>
      <c r="S73" s="389">
        <v>-2293</v>
      </c>
      <c r="T73" s="343"/>
      <c r="U73" s="389">
        <v>-2230</v>
      </c>
      <c r="V73" s="389">
        <v>-1843</v>
      </c>
      <c r="W73" s="389">
        <v>-1938</v>
      </c>
      <c r="X73" s="389">
        <v>-1590</v>
      </c>
      <c r="Z73" s="389">
        <v>-2222</v>
      </c>
      <c r="AA73" s="389">
        <v>-2850</v>
      </c>
      <c r="AB73" s="389">
        <v>-2908</v>
      </c>
      <c r="AC73" s="389">
        <v>-3159</v>
      </c>
      <c r="AE73" s="389">
        <v>-3445</v>
      </c>
      <c r="AF73" s="389">
        <v>-3521</v>
      </c>
      <c r="AG73" s="389">
        <v>-3446</v>
      </c>
      <c r="AH73" s="389">
        <v>-3437</v>
      </c>
      <c r="AJ73" s="389">
        <v>-3443</v>
      </c>
      <c r="AK73" s="389">
        <v>-2569</v>
      </c>
      <c r="AL73" s="389">
        <v>-2101</v>
      </c>
      <c r="AM73" s="389">
        <v>-2031</v>
      </c>
      <c r="AO73" s="389">
        <v>-2025.0004288519274</v>
      </c>
      <c r="AP73" s="389">
        <v>-1964.9995711480726</v>
      </c>
      <c r="AQ73" s="389">
        <v>-1548</v>
      </c>
      <c r="AR73" s="389">
        <v>-1443</v>
      </c>
      <c r="AT73" s="389">
        <v>-2675</v>
      </c>
      <c r="AU73" s="389">
        <v>-4081</v>
      </c>
      <c r="AV73" s="331">
        <v>-5493</v>
      </c>
      <c r="AW73" s="389">
        <v>-12489</v>
      </c>
      <c r="AY73" s="389">
        <v>-14834</v>
      </c>
      <c r="AZ73" s="364">
        <v>-15175</v>
      </c>
      <c r="BA73" s="331">
        <v>-16030</v>
      </c>
      <c r="BB73" s="389">
        <v>-14062</v>
      </c>
      <c r="BD73" s="364">
        <v>-14335</v>
      </c>
      <c r="BE73" s="364">
        <v>-14557</v>
      </c>
      <c r="BF73" s="364">
        <v>-14193</v>
      </c>
      <c r="BG73" s="364">
        <v>-13743</v>
      </c>
      <c r="BI73" s="364">
        <v>-13502</v>
      </c>
    </row>
    <row r="74" spans="2:61" ht="11.4" customHeight="1" x14ac:dyDescent="0.25">
      <c r="B74" s="381" t="s">
        <v>212</v>
      </c>
      <c r="C74" s="341"/>
      <c r="D74" s="389"/>
      <c r="F74" s="389" t="s">
        <v>98</v>
      </c>
      <c r="G74" s="389" t="s">
        <v>98</v>
      </c>
      <c r="H74" s="389" t="s">
        <v>98</v>
      </c>
      <c r="I74" s="389">
        <v>-8000</v>
      </c>
      <c r="K74" s="389" t="s">
        <v>98</v>
      </c>
      <c r="L74" s="389">
        <v>-5995</v>
      </c>
      <c r="M74" s="389" t="s">
        <v>98</v>
      </c>
      <c r="N74" s="389" t="s">
        <v>98</v>
      </c>
      <c r="O74" s="343"/>
      <c r="P74" s="389">
        <v>0</v>
      </c>
      <c r="Q74" s="389">
        <v>0</v>
      </c>
      <c r="R74" s="389">
        <v>0</v>
      </c>
      <c r="S74" s="389">
        <v>0</v>
      </c>
      <c r="T74" s="343"/>
      <c r="U74" s="389">
        <v>0</v>
      </c>
      <c r="V74" s="389">
        <v>0</v>
      </c>
      <c r="W74" s="389">
        <v>0</v>
      </c>
      <c r="X74" s="389">
        <v>-1496</v>
      </c>
      <c r="Z74" s="389">
        <v>0</v>
      </c>
      <c r="AA74" s="389">
        <v>0</v>
      </c>
      <c r="AB74" s="389">
        <v>0</v>
      </c>
      <c r="AC74" s="389">
        <v>0</v>
      </c>
      <c r="AE74" s="389">
        <v>0</v>
      </c>
      <c r="AF74" s="389">
        <v>0</v>
      </c>
      <c r="AG74" s="389">
        <v>0</v>
      </c>
      <c r="AH74" s="389">
        <v>0</v>
      </c>
      <c r="AJ74" s="389">
        <v>0</v>
      </c>
      <c r="AK74" s="389">
        <v>0</v>
      </c>
      <c r="AL74" s="389">
        <v>0</v>
      </c>
      <c r="AM74" s="389">
        <v>0</v>
      </c>
      <c r="AO74" s="389">
        <v>0</v>
      </c>
      <c r="AP74" s="389">
        <v>0</v>
      </c>
      <c r="AQ74" s="389">
        <v>0</v>
      </c>
      <c r="AR74" s="389">
        <v>0</v>
      </c>
      <c r="AT74" s="389">
        <v>0</v>
      </c>
      <c r="AU74" s="389">
        <v>0</v>
      </c>
      <c r="AV74" s="331">
        <v>0</v>
      </c>
      <c r="AW74" s="389">
        <v>0</v>
      </c>
      <c r="AY74" s="389">
        <v>0</v>
      </c>
      <c r="AZ74" s="364">
        <v>0</v>
      </c>
      <c r="BA74" s="331">
        <v>0</v>
      </c>
      <c r="BB74" s="389">
        <v>0</v>
      </c>
      <c r="BD74" s="364">
        <v>0</v>
      </c>
      <c r="BE74" s="364">
        <v>0</v>
      </c>
      <c r="BF74" s="364">
        <v>0</v>
      </c>
      <c r="BG74" s="364">
        <v>0</v>
      </c>
      <c r="BI74" s="364"/>
    </row>
    <row r="75" spans="2:61" ht="11.4" customHeight="1" x14ac:dyDescent="0.25">
      <c r="B75" s="381" t="s">
        <v>213</v>
      </c>
      <c r="C75" s="341"/>
      <c r="D75" s="389">
        <v>-100</v>
      </c>
      <c r="F75" s="369" t="s">
        <v>98</v>
      </c>
      <c r="G75" s="389">
        <v>-159</v>
      </c>
      <c r="H75" s="389" t="s">
        <v>98</v>
      </c>
      <c r="I75" s="389" t="s">
        <v>98</v>
      </c>
      <c r="K75" s="389">
        <v>-10000</v>
      </c>
      <c r="L75" s="389">
        <v>-235880</v>
      </c>
      <c r="M75" s="389">
        <v>-6725</v>
      </c>
      <c r="N75" s="389">
        <v>-12925</v>
      </c>
      <c r="O75" s="343"/>
      <c r="P75" s="389">
        <v>-7425</v>
      </c>
      <c r="Q75" s="389">
        <v>-7425</v>
      </c>
      <c r="R75" s="389">
        <v>-7125</v>
      </c>
      <c r="S75" s="389">
        <v>-7725</v>
      </c>
      <c r="T75" s="343"/>
      <c r="U75" s="389">
        <v>-6725</v>
      </c>
      <c r="V75" s="389">
        <v>-6752</v>
      </c>
      <c r="W75" s="389">
        <v>-6699</v>
      </c>
      <c r="X75" s="389">
        <v>-23</v>
      </c>
      <c r="Z75" s="389">
        <v>0</v>
      </c>
      <c r="AA75" s="389">
        <v>0</v>
      </c>
      <c r="AB75" s="389">
        <v>0</v>
      </c>
      <c r="AC75" s="389">
        <v>-4838</v>
      </c>
      <c r="AE75" s="389">
        <v>-4588</v>
      </c>
      <c r="AF75" s="389">
        <v>-5088</v>
      </c>
      <c r="AG75" s="389">
        <v>-5001</v>
      </c>
      <c r="AH75" s="389">
        <v>-4338</v>
      </c>
      <c r="AJ75" s="389">
        <v>-55</v>
      </c>
      <c r="AK75" s="389">
        <v>55</v>
      </c>
      <c r="AL75" s="389">
        <v>-72</v>
      </c>
      <c r="AM75" s="389">
        <v>-67</v>
      </c>
      <c r="AO75" s="389">
        <v>-6857</v>
      </c>
      <c r="AP75" s="389">
        <v>-110804</v>
      </c>
      <c r="AQ75" s="389">
        <v>-5719</v>
      </c>
      <c r="AR75" s="389">
        <v>-4834</v>
      </c>
      <c r="AT75" s="389">
        <v>-5171</v>
      </c>
      <c r="AU75" s="389">
        <v>-5171</v>
      </c>
      <c r="AV75" s="331">
        <v>-5171</v>
      </c>
      <c r="AW75" s="389">
        <v>-5171</v>
      </c>
      <c r="AY75" s="389">
        <v>-5373</v>
      </c>
      <c r="AZ75" s="364">
        <v>-5246</v>
      </c>
      <c r="BA75" s="331">
        <v>-4842</v>
      </c>
      <c r="BB75" s="389">
        <v>-6132</v>
      </c>
      <c r="BD75" s="364">
        <v>-12259</v>
      </c>
      <c r="BE75" s="364">
        <v>-12302</v>
      </c>
      <c r="BF75" s="364">
        <v>-13821</v>
      </c>
      <c r="BG75" s="364">
        <v>-14448</v>
      </c>
      <c r="BI75" s="364">
        <v>-14054</v>
      </c>
    </row>
    <row r="76" spans="2:61" ht="11.4" customHeight="1" x14ac:dyDescent="0.25">
      <c r="B76" s="381" t="s">
        <v>214</v>
      </c>
      <c r="C76" s="341"/>
      <c r="D76" s="390" t="s">
        <v>98</v>
      </c>
      <c r="F76" s="390">
        <v>-14149</v>
      </c>
      <c r="G76" s="390" t="s">
        <v>98</v>
      </c>
      <c r="H76" s="390" t="s">
        <v>98</v>
      </c>
      <c r="I76" s="390" t="s">
        <v>98</v>
      </c>
      <c r="K76" s="369" t="s">
        <v>98</v>
      </c>
      <c r="L76" s="369" t="s">
        <v>98</v>
      </c>
      <c r="M76" s="369" t="s">
        <v>98</v>
      </c>
      <c r="N76" s="369" t="s">
        <v>98</v>
      </c>
      <c r="O76" s="343"/>
      <c r="P76" s="369">
        <v>0</v>
      </c>
      <c r="Q76" s="369">
        <v>0</v>
      </c>
      <c r="R76" s="369">
        <v>0</v>
      </c>
      <c r="S76" s="369">
        <v>0</v>
      </c>
      <c r="T76" s="343"/>
      <c r="U76" s="369">
        <v>0</v>
      </c>
      <c r="V76" s="369">
        <v>0</v>
      </c>
      <c r="W76" s="369">
        <v>-31691</v>
      </c>
      <c r="X76" s="369">
        <v>0</v>
      </c>
      <c r="Z76" s="369">
        <v>0</v>
      </c>
      <c r="AA76" s="369">
        <v>0</v>
      </c>
      <c r="AB76" s="389">
        <v>-27748</v>
      </c>
      <c r="AC76" s="389">
        <v>0</v>
      </c>
      <c r="AE76" s="369">
        <v>0</v>
      </c>
      <c r="AF76" s="369">
        <v>-28995</v>
      </c>
      <c r="AG76" s="389">
        <v>0</v>
      </c>
      <c r="AH76" s="389">
        <v>0</v>
      </c>
      <c r="AJ76" s="369">
        <v>0</v>
      </c>
      <c r="AK76" s="369">
        <v>0</v>
      </c>
      <c r="AL76" s="369">
        <v>0</v>
      </c>
      <c r="AM76" s="369">
        <v>0</v>
      </c>
      <c r="AO76" s="369">
        <v>0</v>
      </c>
      <c r="AP76" s="369">
        <v>-45300</v>
      </c>
      <c r="AQ76" s="369">
        <v>0</v>
      </c>
      <c r="AR76" s="369">
        <v>0</v>
      </c>
      <c r="AT76" s="369">
        <v>0</v>
      </c>
      <c r="AU76" s="369">
        <v>0</v>
      </c>
      <c r="AV76" s="323">
        <v>-35120</v>
      </c>
      <c r="AW76" s="389">
        <v>0</v>
      </c>
      <c r="AY76" s="369">
        <v>0</v>
      </c>
      <c r="AZ76" s="364">
        <v>0</v>
      </c>
      <c r="BA76" s="323">
        <v>-73238</v>
      </c>
      <c r="BB76" s="389">
        <v>0</v>
      </c>
      <c r="BD76" s="364">
        <v>0</v>
      </c>
      <c r="BE76" s="364">
        <v>0</v>
      </c>
      <c r="BF76" s="364">
        <v>-59229</v>
      </c>
      <c r="BG76" s="364">
        <v>0</v>
      </c>
      <c r="BI76" s="364">
        <v>0</v>
      </c>
    </row>
    <row r="77" spans="2:61" ht="11.4" customHeight="1" x14ac:dyDescent="0.25">
      <c r="B77" s="381" t="s">
        <v>215</v>
      </c>
      <c r="C77" s="341"/>
      <c r="D77" s="369" t="s">
        <v>98</v>
      </c>
      <c r="F77" s="369" t="s">
        <v>98</v>
      </c>
      <c r="G77" s="369" t="s">
        <v>98</v>
      </c>
      <c r="H77" s="369" t="s">
        <v>98</v>
      </c>
      <c r="I77" s="369" t="s">
        <v>98</v>
      </c>
      <c r="K77" s="369" t="s">
        <v>98</v>
      </c>
      <c r="L77" s="390">
        <v>-608</v>
      </c>
      <c r="M77" s="390">
        <v>-51</v>
      </c>
      <c r="N77" s="390" t="s">
        <v>98</v>
      </c>
      <c r="O77" s="343"/>
      <c r="P77" s="369">
        <v>0</v>
      </c>
      <c r="Q77" s="390">
        <v>0</v>
      </c>
      <c r="R77" s="389">
        <v>-1019</v>
      </c>
      <c r="S77" s="389">
        <v>-3</v>
      </c>
      <c r="T77" s="343"/>
      <c r="U77" s="389"/>
      <c r="V77" s="389">
        <v>-2168</v>
      </c>
      <c r="W77" s="389">
        <v>-423</v>
      </c>
      <c r="X77" s="389">
        <v>0</v>
      </c>
      <c r="Z77" s="389">
        <v>-4506</v>
      </c>
      <c r="AA77" s="389">
        <v>0</v>
      </c>
      <c r="AB77" s="389">
        <v>0</v>
      </c>
      <c r="AC77" s="389">
        <v>0</v>
      </c>
      <c r="AE77" s="389">
        <v>0</v>
      </c>
      <c r="AF77" s="389">
        <v>0</v>
      </c>
      <c r="AG77" s="389">
        <v>0</v>
      </c>
      <c r="AH77" s="389">
        <v>0</v>
      </c>
      <c r="AJ77" s="389">
        <v>0</v>
      </c>
      <c r="AK77" s="389">
        <v>0</v>
      </c>
      <c r="AL77" s="389">
        <v>0</v>
      </c>
      <c r="AM77" s="389">
        <v>-1735</v>
      </c>
      <c r="AO77" s="389">
        <v>0</v>
      </c>
      <c r="AP77" s="389">
        <v>0</v>
      </c>
      <c r="AQ77" s="389">
        <v>0</v>
      </c>
      <c r="AR77" s="389">
        <v>0</v>
      </c>
      <c r="AT77" s="389">
        <v>0</v>
      </c>
      <c r="AU77" s="369">
        <v>0</v>
      </c>
      <c r="AV77" s="323">
        <v>0</v>
      </c>
      <c r="AW77" s="389">
        <v>0</v>
      </c>
      <c r="AY77" s="389">
        <v>0</v>
      </c>
      <c r="AZ77" s="364">
        <v>0</v>
      </c>
      <c r="BA77" s="323">
        <v>0</v>
      </c>
      <c r="BB77" s="389">
        <v>0</v>
      </c>
      <c r="BD77" s="364">
        <v>0</v>
      </c>
      <c r="BE77" s="364">
        <v>0</v>
      </c>
      <c r="BF77" s="364">
        <v>0</v>
      </c>
      <c r="BG77" s="364">
        <v>-1967</v>
      </c>
      <c r="BI77" s="364">
        <v>0</v>
      </c>
    </row>
    <row r="78" spans="2:61" ht="11.4" customHeight="1" x14ac:dyDescent="0.3">
      <c r="B78" s="376" t="s">
        <v>205</v>
      </c>
      <c r="C78" s="341"/>
      <c r="D78" s="377">
        <v>-61</v>
      </c>
      <c r="E78" s="354"/>
      <c r="F78" s="377">
        <v>360483</v>
      </c>
      <c r="G78" s="377">
        <v>-334</v>
      </c>
      <c r="H78" s="377">
        <v>-3855</v>
      </c>
      <c r="I78" s="377">
        <v>40947</v>
      </c>
      <c r="J78" s="354"/>
      <c r="K78" s="377">
        <v>-15338</v>
      </c>
      <c r="L78" s="377">
        <v>75290</v>
      </c>
      <c r="M78" s="377">
        <v>-8962</v>
      </c>
      <c r="N78" s="377">
        <v>39578</v>
      </c>
      <c r="O78" s="355"/>
      <c r="P78" s="377">
        <v>-10552</v>
      </c>
      <c r="Q78" s="377">
        <v>1801</v>
      </c>
      <c r="R78" s="377">
        <v>-6492</v>
      </c>
      <c r="S78" s="377">
        <v>-9546</v>
      </c>
      <c r="T78" s="355"/>
      <c r="U78" s="377">
        <v>-8986</v>
      </c>
      <c r="V78" s="377">
        <v>3575</v>
      </c>
      <c r="W78" s="377">
        <v>-38893</v>
      </c>
      <c r="X78" s="377">
        <v>547</v>
      </c>
      <c r="Y78" s="354"/>
      <c r="Z78" s="377">
        <v>78041</v>
      </c>
      <c r="AA78" s="377">
        <v>-2448</v>
      </c>
      <c r="AB78" s="377">
        <v>-22007</v>
      </c>
      <c r="AC78" s="377">
        <v>50404</v>
      </c>
      <c r="AD78" s="354"/>
      <c r="AE78" s="377">
        <v>-10657</v>
      </c>
      <c r="AF78" s="377">
        <v>-39883</v>
      </c>
      <c r="AG78" s="377">
        <v>-11295</v>
      </c>
      <c r="AH78" s="377">
        <v>-10716</v>
      </c>
      <c r="AI78" s="354"/>
      <c r="AJ78" s="377">
        <v>-7670</v>
      </c>
      <c r="AK78" s="377">
        <v>-11015</v>
      </c>
      <c r="AL78" s="377">
        <v>-5732</v>
      </c>
      <c r="AM78" s="377">
        <v>-7213</v>
      </c>
      <c r="AN78" s="354"/>
      <c r="AO78" s="377">
        <v>7834.9995711480733</v>
      </c>
      <c r="AP78" s="377">
        <v>-170496.99957114807</v>
      </c>
      <c r="AQ78" s="377">
        <v>-14864</v>
      </c>
      <c r="AR78" s="377">
        <v>-6759</v>
      </c>
      <c r="AT78" s="377">
        <v>-10877</v>
      </c>
      <c r="AU78" s="377">
        <v>-2614</v>
      </c>
      <c r="AV78" s="377">
        <v>-53596</v>
      </c>
      <c r="AW78" s="377">
        <v>426056</v>
      </c>
      <c r="AY78" s="377">
        <v>-24233</v>
      </c>
      <c r="AZ78" s="377">
        <v>-24432</v>
      </c>
      <c r="BA78" s="377">
        <v>-26013</v>
      </c>
      <c r="BB78" s="377">
        <v>-24997</v>
      </c>
      <c r="BD78" s="377">
        <f>SUM(BD67:BD77)</f>
        <v>-5323</v>
      </c>
      <c r="BE78" s="377">
        <f>SUM(BE67:BE77)</f>
        <v>-31854</v>
      </c>
      <c r="BF78" s="377">
        <f>SUM(BF67:BF77)</f>
        <v>-87649</v>
      </c>
      <c r="BG78" s="377">
        <f>SUM(BG67:BG77)</f>
        <v>-36325</v>
      </c>
      <c r="BI78" s="377">
        <f>SUM(BI67:BI77)</f>
        <v>72243</v>
      </c>
    </row>
    <row r="79" spans="2:61" ht="11.4" customHeight="1" x14ac:dyDescent="0.25">
      <c r="B79" s="356"/>
      <c r="C79" s="341"/>
      <c r="D79" s="386"/>
      <c r="F79" s="386"/>
      <c r="G79" s="386"/>
      <c r="H79" s="386"/>
      <c r="I79" s="386"/>
      <c r="K79" s="386"/>
      <c r="L79" s="386"/>
      <c r="M79" s="386"/>
      <c r="N79" s="386"/>
      <c r="O79" s="343"/>
      <c r="P79" s="386"/>
      <c r="Q79" s="386"/>
      <c r="R79" s="386"/>
      <c r="S79" s="386"/>
      <c r="T79" s="343"/>
      <c r="U79" s="386"/>
      <c r="V79" s="386"/>
      <c r="W79" s="386"/>
      <c r="X79" s="386"/>
      <c r="Z79" s="386"/>
      <c r="AA79" s="386"/>
      <c r="AB79" s="386"/>
      <c r="AC79" s="386"/>
      <c r="AE79" s="386"/>
      <c r="AF79" s="386"/>
      <c r="AG79" s="386"/>
      <c r="AH79" s="386"/>
      <c r="AJ79" s="386"/>
      <c r="AK79" s="386"/>
      <c r="AL79" s="386"/>
      <c r="AM79" s="386"/>
      <c r="AO79" s="386"/>
      <c r="AP79" s="386"/>
      <c r="AQ79" s="386"/>
      <c r="AR79" s="386"/>
      <c r="AT79" s="386"/>
      <c r="AU79" s="386"/>
      <c r="AV79" s="278"/>
      <c r="AY79" s="386"/>
      <c r="AZ79" s="386"/>
      <c r="BA79" s="278"/>
      <c r="BD79" s="386"/>
      <c r="BE79" s="386"/>
      <c r="BF79" s="386"/>
      <c r="BG79" s="386"/>
      <c r="BI79" s="386"/>
    </row>
    <row r="80" spans="2:61" ht="11.4" customHeight="1" x14ac:dyDescent="0.25">
      <c r="B80" s="391" t="s">
        <v>216</v>
      </c>
      <c r="C80" s="341"/>
      <c r="D80" s="360">
        <v>2644</v>
      </c>
      <c r="F80" s="360">
        <v>17669</v>
      </c>
      <c r="G80" s="360">
        <v>-7893</v>
      </c>
      <c r="H80" s="360">
        <v>-1791</v>
      </c>
      <c r="I80" s="360">
        <v>19493</v>
      </c>
      <c r="K80" s="360">
        <v>-1778</v>
      </c>
      <c r="L80" s="360">
        <v>53146</v>
      </c>
      <c r="M80" s="360">
        <v>35</v>
      </c>
      <c r="N80" s="360">
        <v>-33590</v>
      </c>
      <c r="O80" s="343"/>
      <c r="P80" s="360">
        <v>-11304</v>
      </c>
      <c r="Q80" s="360">
        <v>-592</v>
      </c>
      <c r="R80" s="360">
        <v>15600</v>
      </c>
      <c r="S80" s="360">
        <v>-7556</v>
      </c>
      <c r="T80" s="343"/>
      <c r="U80" s="360">
        <v>7252</v>
      </c>
      <c r="V80" s="360">
        <v>-4078</v>
      </c>
      <c r="W80" s="360">
        <v>-18143</v>
      </c>
      <c r="X80" s="360">
        <v>17056</v>
      </c>
      <c r="Z80" s="360">
        <v>13095</v>
      </c>
      <c r="AA80" s="360">
        <v>15377</v>
      </c>
      <c r="AB80" s="360">
        <v>-17352</v>
      </c>
      <c r="AC80" s="360">
        <v>9234</v>
      </c>
      <c r="AE80" s="360">
        <v>-9088</v>
      </c>
      <c r="AF80" s="360">
        <v>-3290</v>
      </c>
      <c r="AG80" s="360">
        <v>23468</v>
      </c>
      <c r="AH80" s="360">
        <v>-3802</v>
      </c>
      <c r="AJ80" s="360">
        <v>24864</v>
      </c>
      <c r="AK80" s="360">
        <v>21903</v>
      </c>
      <c r="AL80" s="360">
        <v>29664</v>
      </c>
      <c r="AM80" s="360">
        <v>37139</v>
      </c>
      <c r="AO80" s="360">
        <v>60791.999571148073</v>
      </c>
      <c r="AP80" s="360">
        <v>-134575.99957114807</v>
      </c>
      <c r="AQ80" s="360">
        <v>-4281.0297281892854</v>
      </c>
      <c r="AR80" s="360">
        <v>24181.029728189285</v>
      </c>
      <c r="AT80" s="360">
        <v>46642</v>
      </c>
      <c r="AU80" s="360">
        <v>65356</v>
      </c>
      <c r="AV80" s="360">
        <v>-34472</v>
      </c>
      <c r="AW80" s="360">
        <v>-29232</v>
      </c>
      <c r="AY80" s="360">
        <v>46469</v>
      </c>
      <c r="AZ80" s="360">
        <v>78421</v>
      </c>
      <c r="BA80" s="360">
        <v>-62522</v>
      </c>
      <c r="BB80" s="360">
        <v>-3918</v>
      </c>
      <c r="BD80" s="360">
        <f>BD78+BD64+BD44</f>
        <v>58383</v>
      </c>
      <c r="BE80" s="360">
        <f>BE78+BE64+BE44</f>
        <v>71454</v>
      </c>
      <c r="BF80" s="360">
        <f>BF78+BF64+BF44</f>
        <v>-103661</v>
      </c>
      <c r="BG80" s="360">
        <f>BG78+BG64+BG44</f>
        <v>-7997</v>
      </c>
      <c r="BI80" s="360">
        <f>BI78+BI64+BI44</f>
        <v>138618</v>
      </c>
    </row>
    <row r="81" spans="2:61" ht="11.4" customHeight="1" x14ac:dyDescent="0.25">
      <c r="B81" s="356"/>
      <c r="C81" s="341"/>
      <c r="D81" s="392"/>
      <c r="F81" s="392"/>
      <c r="G81" s="392"/>
      <c r="H81" s="392"/>
      <c r="I81" s="392"/>
      <c r="K81" s="392"/>
      <c r="L81" s="392"/>
      <c r="M81" s="392"/>
      <c r="N81" s="392"/>
      <c r="O81" s="343"/>
      <c r="P81" s="392"/>
      <c r="Q81" s="392"/>
      <c r="R81" s="392"/>
      <c r="S81" s="392"/>
      <c r="T81" s="343"/>
      <c r="U81" s="392"/>
      <c r="V81" s="392"/>
      <c r="W81" s="392"/>
      <c r="X81" s="392"/>
      <c r="Z81" s="392"/>
      <c r="AA81" s="392"/>
      <c r="AB81" s="392"/>
      <c r="AC81" s="392"/>
      <c r="AE81" s="392"/>
      <c r="AF81" s="392"/>
      <c r="AG81" s="392"/>
      <c r="AH81" s="392"/>
      <c r="AJ81" s="392"/>
      <c r="AK81" s="392"/>
      <c r="AL81" s="392"/>
      <c r="AM81" s="392"/>
      <c r="AO81" s="392"/>
      <c r="AP81" s="392"/>
      <c r="AQ81" s="392"/>
      <c r="AR81" s="392"/>
      <c r="AT81" s="392"/>
      <c r="AU81" s="392"/>
      <c r="AV81" s="335"/>
      <c r="AY81" s="392"/>
      <c r="AZ81" s="392"/>
      <c r="BA81" s="335"/>
      <c r="BD81" s="392"/>
      <c r="BE81" s="392"/>
      <c r="BF81" s="392"/>
      <c r="BG81" s="392"/>
      <c r="BI81" s="392"/>
    </row>
    <row r="82" spans="2:61" ht="11.4" customHeight="1" x14ac:dyDescent="0.25">
      <c r="B82" s="370" t="s">
        <v>217</v>
      </c>
      <c r="C82" s="341"/>
      <c r="D82" s="393">
        <v>1026</v>
      </c>
      <c r="F82" s="393">
        <v>3670</v>
      </c>
      <c r="G82" s="393">
        <v>21339</v>
      </c>
      <c r="H82" s="393">
        <v>13446</v>
      </c>
      <c r="I82" s="393">
        <v>11655</v>
      </c>
      <c r="K82" s="393">
        <v>31148</v>
      </c>
      <c r="L82" s="393">
        <v>29370</v>
      </c>
      <c r="M82" s="393">
        <v>82515</v>
      </c>
      <c r="N82" s="393">
        <v>82551</v>
      </c>
      <c r="O82" s="343"/>
      <c r="P82" s="393">
        <v>48961</v>
      </c>
      <c r="Q82" s="393">
        <v>37657</v>
      </c>
      <c r="R82" s="393">
        <v>37106</v>
      </c>
      <c r="S82" s="393">
        <v>52706</v>
      </c>
      <c r="T82" s="343"/>
      <c r="U82" s="393">
        <v>45150</v>
      </c>
      <c r="V82" s="393">
        <v>52402</v>
      </c>
      <c r="W82" s="393">
        <v>48324</v>
      </c>
      <c r="X82" s="393">
        <v>30181</v>
      </c>
      <c r="Z82" s="393">
        <v>46442</v>
      </c>
      <c r="AA82" s="393">
        <v>59509</v>
      </c>
      <c r="AB82" s="393">
        <v>74863</v>
      </c>
      <c r="AC82" s="393">
        <v>57500</v>
      </c>
      <c r="AE82" s="393">
        <v>66663</v>
      </c>
      <c r="AF82" s="393">
        <v>57547.051899999999</v>
      </c>
      <c r="AG82" s="393">
        <v>54255</v>
      </c>
      <c r="AH82" s="393">
        <v>77728</v>
      </c>
      <c r="AJ82" s="393">
        <v>73929</v>
      </c>
      <c r="AK82" s="393">
        <v>100024</v>
      </c>
      <c r="AL82" s="393">
        <v>121421</v>
      </c>
      <c r="AM82" s="393">
        <v>151346</v>
      </c>
      <c r="AO82" s="393">
        <v>188255</v>
      </c>
      <c r="AP82" s="393">
        <v>249047</v>
      </c>
      <c r="AQ82" s="393">
        <v>114667</v>
      </c>
      <c r="AR82" s="393">
        <v>111203.52521000001</v>
      </c>
      <c r="AT82" s="393">
        <v>135364</v>
      </c>
      <c r="AU82" s="393">
        <v>182482</v>
      </c>
      <c r="AV82" s="393">
        <v>249102</v>
      </c>
      <c r="AW82" s="393">
        <v>218441</v>
      </c>
      <c r="AY82" s="393">
        <v>185429</v>
      </c>
      <c r="AZ82" s="393">
        <v>231384</v>
      </c>
      <c r="BA82" s="393">
        <v>308119</v>
      </c>
      <c r="BB82" s="393">
        <v>245758</v>
      </c>
      <c r="BD82" s="393">
        <f>BB84</f>
        <v>239456</v>
      </c>
      <c r="BE82" s="393">
        <f>BD84</f>
        <v>297630</v>
      </c>
      <c r="BF82" s="393">
        <f>BE84</f>
        <v>369420</v>
      </c>
      <c r="BG82" s="393">
        <f>BF84</f>
        <v>264098</v>
      </c>
      <c r="BI82" s="393">
        <f>BG84</f>
        <v>258178</v>
      </c>
    </row>
    <row r="83" spans="2:61" ht="11.4" customHeight="1" x14ac:dyDescent="0.25">
      <c r="B83" s="394" t="s">
        <v>218</v>
      </c>
      <c r="C83" s="341"/>
      <c r="D83" s="390"/>
      <c r="F83" s="390"/>
      <c r="G83" s="390"/>
      <c r="H83" s="390"/>
      <c r="I83" s="390"/>
      <c r="K83" s="369"/>
      <c r="L83" s="369"/>
      <c r="M83" s="369"/>
      <c r="N83" s="369"/>
      <c r="O83" s="343"/>
      <c r="P83" s="369"/>
      <c r="Q83" s="369"/>
      <c r="R83" s="369"/>
      <c r="S83" s="369"/>
      <c r="T83" s="343"/>
      <c r="U83" s="369">
        <v>0</v>
      </c>
      <c r="V83" s="369">
        <v>0</v>
      </c>
      <c r="W83" s="369">
        <v>0</v>
      </c>
      <c r="X83" s="369">
        <v>-795</v>
      </c>
      <c r="Z83" s="369">
        <v>-28</v>
      </c>
      <c r="AA83" s="369">
        <v>-23</v>
      </c>
      <c r="AB83" s="369">
        <v>-11</v>
      </c>
      <c r="AC83" s="369">
        <v>-71</v>
      </c>
      <c r="AE83" s="369">
        <v>-28</v>
      </c>
      <c r="AF83" s="369">
        <v>-2</v>
      </c>
      <c r="AG83" s="369">
        <v>5</v>
      </c>
      <c r="AH83" s="369">
        <v>3</v>
      </c>
      <c r="AJ83" s="369">
        <v>1231</v>
      </c>
      <c r="AK83" s="369">
        <v>-506</v>
      </c>
      <c r="AL83" s="369">
        <v>261</v>
      </c>
      <c r="AM83" s="369">
        <v>-230</v>
      </c>
      <c r="AO83" s="369">
        <v>0</v>
      </c>
      <c r="AP83" s="369">
        <v>196</v>
      </c>
      <c r="AQ83" s="369">
        <v>818</v>
      </c>
      <c r="AR83" s="369">
        <v>-21</v>
      </c>
      <c r="AT83" s="369">
        <v>476</v>
      </c>
      <c r="AU83" s="369">
        <v>1264</v>
      </c>
      <c r="AV83" s="369">
        <v>3811</v>
      </c>
      <c r="AW83" s="369">
        <v>-3780</v>
      </c>
      <c r="AY83" s="369">
        <v>-514</v>
      </c>
      <c r="AZ83" s="364">
        <v>-1686</v>
      </c>
      <c r="BA83" s="369">
        <v>161</v>
      </c>
      <c r="BB83" s="364">
        <v>-2384</v>
      </c>
      <c r="BD83" s="364">
        <v>-209</v>
      </c>
      <c r="BE83" s="364">
        <v>336</v>
      </c>
      <c r="BF83" s="364">
        <v>-1661</v>
      </c>
      <c r="BG83" s="364">
        <v>2077</v>
      </c>
      <c r="BI83" s="364">
        <v>-1239</v>
      </c>
    </row>
    <row r="84" spans="2:61" ht="11.4" customHeight="1" x14ac:dyDescent="0.3">
      <c r="B84" s="395" t="s">
        <v>219</v>
      </c>
      <c r="C84" s="341"/>
      <c r="D84" s="396">
        <v>3670</v>
      </c>
      <c r="E84" s="354"/>
      <c r="F84" s="396">
        <v>21339</v>
      </c>
      <c r="G84" s="396">
        <v>13446</v>
      </c>
      <c r="H84" s="396">
        <v>11655</v>
      </c>
      <c r="I84" s="396">
        <v>31148</v>
      </c>
      <c r="J84" s="354"/>
      <c r="K84" s="396">
        <v>29370</v>
      </c>
      <c r="L84" s="396">
        <v>82515</v>
      </c>
      <c r="M84" s="396">
        <v>82551</v>
      </c>
      <c r="N84" s="396">
        <v>48961</v>
      </c>
      <c r="O84" s="355"/>
      <c r="P84" s="396">
        <v>37657</v>
      </c>
      <c r="Q84" s="396">
        <v>37106</v>
      </c>
      <c r="R84" s="396">
        <v>52706</v>
      </c>
      <c r="S84" s="396">
        <v>45150</v>
      </c>
      <c r="T84" s="355"/>
      <c r="U84" s="396">
        <v>52402</v>
      </c>
      <c r="V84" s="396">
        <v>48324</v>
      </c>
      <c r="W84" s="396">
        <v>30181</v>
      </c>
      <c r="X84" s="396">
        <v>46442</v>
      </c>
      <c r="Y84" s="354"/>
      <c r="Z84" s="396">
        <v>59509</v>
      </c>
      <c r="AA84" s="396">
        <v>74863</v>
      </c>
      <c r="AB84" s="396">
        <v>57500</v>
      </c>
      <c r="AC84" s="396">
        <v>66663</v>
      </c>
      <c r="AD84" s="354"/>
      <c r="AE84" s="396">
        <v>57547.051899999999</v>
      </c>
      <c r="AF84" s="396">
        <v>54255</v>
      </c>
      <c r="AG84" s="396">
        <v>77728</v>
      </c>
      <c r="AH84" s="396">
        <v>73929</v>
      </c>
      <c r="AI84" s="354"/>
      <c r="AJ84" s="396">
        <v>100024</v>
      </c>
      <c r="AK84" s="396">
        <v>121421</v>
      </c>
      <c r="AL84" s="396">
        <v>151346</v>
      </c>
      <c r="AM84" s="396">
        <v>188255</v>
      </c>
      <c r="AN84" s="354"/>
      <c r="AO84" s="396">
        <v>249047</v>
      </c>
      <c r="AP84" s="396">
        <v>114667</v>
      </c>
      <c r="AQ84" s="396">
        <v>111203.52521000001</v>
      </c>
      <c r="AR84" s="396">
        <v>135364</v>
      </c>
      <c r="AT84" s="396">
        <v>182482</v>
      </c>
      <c r="AU84" s="396">
        <v>249102</v>
      </c>
      <c r="AV84" s="396">
        <v>218441</v>
      </c>
      <c r="AW84" s="396">
        <v>185429</v>
      </c>
      <c r="AY84" s="396">
        <v>231384</v>
      </c>
      <c r="AZ84" s="396">
        <v>308119</v>
      </c>
      <c r="BA84" s="396">
        <v>245758</v>
      </c>
      <c r="BB84" s="396">
        <v>239456</v>
      </c>
      <c r="BD84" s="396">
        <v>297630</v>
      </c>
      <c r="BE84" s="396">
        <f>SUM(BE82:BE83,BE80)</f>
        <v>369420</v>
      </c>
      <c r="BF84" s="396">
        <v>264098</v>
      </c>
      <c r="BG84" s="396">
        <v>258178</v>
      </c>
      <c r="BI84" s="396">
        <f>SUM(BI82:BI83,BI80)</f>
        <v>395557</v>
      </c>
    </row>
    <row r="85" spans="2:61" x14ac:dyDescent="0.25">
      <c r="C85" s="341"/>
      <c r="E85" s="342"/>
      <c r="J85" s="342"/>
      <c r="O85" s="343"/>
      <c r="T85" s="343"/>
      <c r="Y85" s="343"/>
      <c r="AT85" s="342"/>
      <c r="AY85" s="342"/>
    </row>
    <row r="86" spans="2:61" x14ac:dyDescent="0.25">
      <c r="C86" s="341"/>
      <c r="E86" s="342"/>
      <c r="J86" s="342"/>
      <c r="O86" s="343"/>
      <c r="T86" s="343"/>
      <c r="Y86" s="343"/>
      <c r="AL86" s="342"/>
      <c r="AM86" s="342"/>
    </row>
    <row r="87" spans="2:61" x14ac:dyDescent="0.25">
      <c r="C87" s="341"/>
      <c r="E87" s="342"/>
      <c r="J87" s="342"/>
      <c r="O87" s="343"/>
      <c r="T87" s="343"/>
      <c r="Y87" s="343"/>
      <c r="AR87" s="342"/>
    </row>
    <row r="88" spans="2:61" x14ac:dyDescent="0.25">
      <c r="C88" s="341"/>
      <c r="E88" s="342"/>
      <c r="J88" s="342"/>
      <c r="N88" s="342"/>
      <c r="O88" s="343"/>
      <c r="P88" s="342"/>
      <c r="R88" s="342"/>
      <c r="S88" s="342"/>
      <c r="T88" s="343"/>
      <c r="Y88" s="343"/>
    </row>
    <row r="89" spans="2:61" x14ac:dyDescent="0.25">
      <c r="C89" s="341"/>
      <c r="E89" s="342"/>
      <c r="J89" s="342"/>
      <c r="O89" s="343"/>
      <c r="T89" s="343"/>
      <c r="Y89" s="343"/>
    </row>
    <row r="90" spans="2:61" x14ac:dyDescent="0.25">
      <c r="C90" s="341"/>
      <c r="E90" s="342"/>
      <c r="J90" s="342"/>
      <c r="N90" s="342"/>
      <c r="O90" s="343"/>
      <c r="P90" s="342"/>
      <c r="Q90" s="342"/>
      <c r="R90" s="342"/>
      <c r="S90" s="342"/>
      <c r="T90" s="343"/>
      <c r="Y90" s="343"/>
    </row>
    <row r="91" spans="2:61" x14ac:dyDescent="0.25">
      <c r="C91" s="341"/>
      <c r="E91" s="342"/>
      <c r="J91" s="342"/>
      <c r="N91" s="342"/>
      <c r="O91" s="343"/>
      <c r="P91" s="342"/>
      <c r="Q91" s="342"/>
      <c r="R91" s="342"/>
      <c r="S91" s="342"/>
      <c r="T91" s="343"/>
      <c r="Y91" s="343"/>
    </row>
    <row r="92" spans="2:61" x14ac:dyDescent="0.25">
      <c r="C92" s="341"/>
      <c r="E92" s="342"/>
      <c r="J92" s="342"/>
      <c r="O92" s="343"/>
      <c r="T92" s="343"/>
      <c r="Y92" s="343"/>
    </row>
    <row r="93" spans="2:61" x14ac:dyDescent="0.25">
      <c r="C93" s="341"/>
      <c r="E93" s="342"/>
      <c r="J93" s="342"/>
      <c r="O93" s="343"/>
      <c r="T93" s="343"/>
      <c r="Y93" s="343"/>
    </row>
    <row r="94" spans="2:61" x14ac:dyDescent="0.25">
      <c r="C94" s="341"/>
      <c r="E94" s="342"/>
      <c r="J94" s="342"/>
      <c r="O94" s="343"/>
      <c r="T94" s="343"/>
      <c r="Y94" s="343"/>
    </row>
    <row r="95" spans="2:61" x14ac:dyDescent="0.25">
      <c r="C95" s="341"/>
      <c r="E95" s="342"/>
      <c r="J95" s="342"/>
      <c r="O95" s="397"/>
      <c r="T95" s="397"/>
      <c r="Y95" s="397"/>
    </row>
    <row r="96" spans="2:61" x14ac:dyDescent="0.25">
      <c r="C96" s="341"/>
      <c r="E96" s="342"/>
      <c r="J96" s="342"/>
      <c r="O96" s="343"/>
      <c r="T96" s="343"/>
      <c r="Y96" s="343"/>
    </row>
    <row r="97" spans="5:25" x14ac:dyDescent="0.25">
      <c r="E97" s="342"/>
      <c r="J97" s="342"/>
      <c r="O97" s="398"/>
      <c r="T97" s="398"/>
      <c r="Y97" s="398"/>
    </row>
    <row r="98" spans="5:25" x14ac:dyDescent="0.25">
      <c r="E98" s="342"/>
      <c r="O98" s="399"/>
      <c r="T98" s="399"/>
      <c r="Y98" s="399"/>
    </row>
    <row r="99" spans="5:25" x14ac:dyDescent="0.25">
      <c r="O99" s="373"/>
      <c r="T99" s="373"/>
      <c r="Y99" s="373"/>
    </row>
    <row r="100" spans="5:25" x14ac:dyDescent="0.25">
      <c r="O100" s="343"/>
      <c r="T100" s="343"/>
      <c r="Y100" s="343"/>
    </row>
    <row r="101" spans="5:25" x14ac:dyDescent="0.25">
      <c r="O101" s="343"/>
      <c r="T101" s="343"/>
      <c r="Y101" s="343"/>
    </row>
    <row r="102" spans="5:25" x14ac:dyDescent="0.25">
      <c r="O102" s="343"/>
      <c r="T102" s="343"/>
      <c r="Y102" s="343"/>
    </row>
    <row r="103" spans="5:25" x14ac:dyDescent="0.25">
      <c r="O103" s="343"/>
      <c r="T103" s="343"/>
      <c r="Y103" s="343"/>
    </row>
    <row r="104" spans="5:25" x14ac:dyDescent="0.25">
      <c r="O104" s="343"/>
      <c r="T104" s="343"/>
      <c r="Y104" s="343"/>
    </row>
    <row r="105" spans="5:25" x14ac:dyDescent="0.25">
      <c r="O105" s="343"/>
      <c r="T105" s="343"/>
      <c r="Y105" s="343"/>
    </row>
    <row r="106" spans="5:25" x14ac:dyDescent="0.25">
      <c r="O106" s="343"/>
      <c r="T106" s="343"/>
      <c r="Y106" s="343"/>
    </row>
    <row r="107" spans="5:25" x14ac:dyDescent="0.25">
      <c r="O107" s="343"/>
      <c r="T107" s="343"/>
      <c r="Y107" s="343"/>
    </row>
    <row r="108" spans="5:25" x14ac:dyDescent="0.25">
      <c r="O108" s="343"/>
      <c r="T108" s="343"/>
      <c r="Y108" s="343"/>
    </row>
    <row r="109" spans="5:25" x14ac:dyDescent="0.25">
      <c r="O109" s="343"/>
      <c r="T109" s="343"/>
      <c r="Y109" s="343"/>
    </row>
    <row r="110" spans="5:25" x14ac:dyDescent="0.25">
      <c r="O110" s="343"/>
      <c r="T110" s="343"/>
      <c r="Y110" s="343"/>
    </row>
    <row r="111" spans="5:25" x14ac:dyDescent="0.25">
      <c r="O111" s="343"/>
      <c r="T111" s="343"/>
      <c r="Y111" s="343"/>
    </row>
    <row r="112" spans="5:25" x14ac:dyDescent="0.25">
      <c r="O112" s="343"/>
      <c r="T112" s="343"/>
      <c r="Y112" s="343"/>
    </row>
    <row r="113" spans="15:25" x14ac:dyDescent="0.25">
      <c r="O113" s="343"/>
      <c r="T113" s="343"/>
      <c r="Y113" s="343"/>
    </row>
    <row r="114" spans="15:25" x14ac:dyDescent="0.25">
      <c r="O114" s="343"/>
      <c r="T114" s="343"/>
      <c r="Y114" s="343"/>
    </row>
    <row r="115" spans="15:25" x14ac:dyDescent="0.25">
      <c r="O115" s="343"/>
      <c r="T115" s="343"/>
      <c r="Y115" s="343"/>
    </row>
    <row r="116" spans="15:25" x14ac:dyDescent="0.25">
      <c r="O116" s="343"/>
      <c r="T116" s="343"/>
      <c r="Y116" s="343"/>
    </row>
    <row r="117" spans="15:25" x14ac:dyDescent="0.25">
      <c r="O117" s="343"/>
      <c r="T117" s="343"/>
      <c r="Y117" s="343"/>
    </row>
    <row r="118" spans="15:25" x14ac:dyDescent="0.25">
      <c r="O118" s="343"/>
      <c r="T118" s="343"/>
      <c r="Y118" s="343"/>
    </row>
    <row r="119" spans="15:25" x14ac:dyDescent="0.25">
      <c r="O119" s="343"/>
      <c r="T119" s="343"/>
      <c r="Y119" s="343"/>
    </row>
    <row r="120" spans="15:25" x14ac:dyDescent="0.25">
      <c r="O120" s="343"/>
      <c r="T120" s="343"/>
      <c r="Y120" s="343"/>
    </row>
    <row r="121" spans="15:25" x14ac:dyDescent="0.25">
      <c r="O121" s="343"/>
      <c r="T121" s="343"/>
      <c r="Y121" s="343"/>
    </row>
    <row r="122" spans="15:25" x14ac:dyDescent="0.25">
      <c r="O122" s="343"/>
      <c r="T122" s="343"/>
      <c r="Y122" s="343"/>
    </row>
  </sheetData>
  <mergeCells count="7">
    <mergeCell ref="BD6:BG6"/>
    <mergeCell ref="Z6:AC6"/>
    <mergeCell ref="AE6:AH6"/>
    <mergeCell ref="AJ6:AM6"/>
    <mergeCell ref="AO6:AR6"/>
    <mergeCell ref="AT6:AW6"/>
    <mergeCell ref="AY6:BB6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ignoredErrors>
    <ignoredError sqref="BE44:BG4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P&amp;L YTD_new</vt:lpstr>
      <vt:lpstr>P&amp;L QRT_new</vt:lpstr>
      <vt:lpstr>BS </vt:lpstr>
      <vt:lpstr>CF YTD </vt:lpstr>
      <vt:lpstr>CF QRT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Komarowski Patryk</dc:creator>
  <cp:keywords/>
  <dc:description/>
  <cp:lastModifiedBy>Żelazko Małgorzata</cp:lastModifiedBy>
  <cp:revision/>
  <dcterms:created xsi:type="dcterms:W3CDTF">2023-04-05T12:46:05Z</dcterms:created>
  <dcterms:modified xsi:type="dcterms:W3CDTF">2025-05-26T15:03:04Z</dcterms:modified>
  <cp:category/>
  <cp:contentStatus/>
</cp:coreProperties>
</file>