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rupawppl-my.sharepoint.com/personal/joanna_pilipczuk_grupawp_pl/Documents/Dokumenty/AP Dokumenty/Sprawozdania/2025_12_Konsolidacja/FINAL/"/>
    </mc:Choice>
  </mc:AlternateContent>
  <xr:revisionPtr revIDLastSave="62" documentId="8_{19C719F5-0572-4432-A369-35923A93E4D1}" xr6:coauthVersionLast="47" xr6:coauthVersionMax="47" xr10:uidLastSave="{960DE739-4095-41F8-BD2B-C5BFFAA83CEC}"/>
  <bookViews>
    <workbookView xWindow="28680" yWindow="-120" windowWidth="29040" windowHeight="15720" xr2:uid="{99D8A71B-1428-4150-A894-CA8659EBDC8A}"/>
  </bookViews>
  <sheets>
    <sheet name="P&amp;L QRT_new" sheetId="11" r:id="rId1"/>
    <sheet name="P&amp;L YTD_new" sheetId="10" r:id="rId2"/>
    <sheet name="BS " sheetId="12" r:id="rId3"/>
    <sheet name="CF YTD " sheetId="17" r:id="rId4"/>
    <sheet name="CF QRT" sheetId="18" r:id="rId5"/>
  </sheets>
  <definedNames>
    <definedName name="\">#REF!</definedName>
    <definedName name="\ab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\ab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\ab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\ab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\ab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\ab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" localSheetId="2" hidden="1">#REF!</definedName>
    <definedName name="__" localSheetId="4" hidden="1">#REF!</definedName>
    <definedName name="__" localSheetId="3" hidden="1">#REF!</definedName>
    <definedName name="__" localSheetId="0" hidden="1">#REF!</definedName>
    <definedName name="__" localSheetId="1" hidden="1">#REF!</definedName>
    <definedName name="__" hidden="1">#REF!</definedName>
    <definedName name="____" localSheetId="2" hidden="1">#REF!</definedName>
    <definedName name="____" localSheetId="4" hidden="1">#REF!</definedName>
    <definedName name="____" localSheetId="3" hidden="1">#REF!</definedName>
    <definedName name="____" localSheetId="0" hidden="1">#REF!</definedName>
    <definedName name="____" localSheetId="1" hidden="1">#REF!</definedName>
    <definedName name="____" hidden="1">#REF!</definedName>
    <definedName name="_____" localSheetId="2" hidden="1">#REF!</definedName>
    <definedName name="_____" localSheetId="4" hidden="1">#REF!</definedName>
    <definedName name="_____" localSheetId="3" hidden="1">#REF!</definedName>
    <definedName name="_____" localSheetId="0" hidden="1">#REF!</definedName>
    <definedName name="_____" localSheetId="1" hidden="1">#REF!</definedName>
    <definedName name="_____" hidden="1">#REF!</definedName>
    <definedName name="_________r" localSheetId="2" hidden="1">{#N/A,#N/A,FALSE,"F-01";#N/A,#N/A,FALSE,"F-01";#N/A,#N/A,FALSE,"F-01"}</definedName>
    <definedName name="_________r" localSheetId="4" hidden="1">{#N/A,#N/A,FALSE,"F-01";#N/A,#N/A,FALSE,"F-01";#N/A,#N/A,FALSE,"F-01"}</definedName>
    <definedName name="_________r" localSheetId="3" hidden="1">{#N/A,#N/A,FALSE,"F-01";#N/A,#N/A,FALSE,"F-01";#N/A,#N/A,FALSE,"F-01"}</definedName>
    <definedName name="_________r" localSheetId="0" hidden="1">{#N/A,#N/A,FALSE,"F-01";#N/A,#N/A,FALSE,"F-01";#N/A,#N/A,FALSE,"F-01"}</definedName>
    <definedName name="_________r" localSheetId="1" hidden="1">{#N/A,#N/A,FALSE,"F-01";#N/A,#N/A,FALSE,"F-01";#N/A,#N/A,FALSE,"F-01"}</definedName>
    <definedName name="_________r" hidden="1">{#N/A,#N/A,FALSE,"F-01";#N/A,#N/A,FALSE,"F-01";#N/A,#N/A,FALSE,"F-01"}</definedName>
    <definedName name="________r" localSheetId="2" hidden="1">{#N/A,#N/A,FALSE,"F-01";#N/A,#N/A,FALSE,"F-01";#N/A,#N/A,FALSE,"F-01"}</definedName>
    <definedName name="________r" localSheetId="4" hidden="1">{#N/A,#N/A,FALSE,"F-01";#N/A,#N/A,FALSE,"F-01";#N/A,#N/A,FALSE,"F-01"}</definedName>
    <definedName name="________r" localSheetId="3" hidden="1">{#N/A,#N/A,FALSE,"F-01";#N/A,#N/A,FALSE,"F-01";#N/A,#N/A,FALSE,"F-01"}</definedName>
    <definedName name="________r" localSheetId="0" hidden="1">{#N/A,#N/A,FALSE,"F-01";#N/A,#N/A,FALSE,"F-01";#N/A,#N/A,FALSE,"F-01"}</definedName>
    <definedName name="________r" localSheetId="1" hidden="1">{#N/A,#N/A,FALSE,"F-01";#N/A,#N/A,FALSE,"F-01";#N/A,#N/A,FALSE,"F-01"}</definedName>
    <definedName name="________r" hidden="1">{#N/A,#N/A,FALSE,"F-01";#N/A,#N/A,FALSE,"F-01";#N/A,#N/A,FALSE,"F-01"}</definedName>
    <definedName name="_______r" localSheetId="2" hidden="1">{#N/A,#N/A,FALSE,"F-01";#N/A,#N/A,FALSE,"F-01";#N/A,#N/A,FALSE,"F-01"}</definedName>
    <definedName name="_______r" localSheetId="4" hidden="1">{#N/A,#N/A,FALSE,"F-01";#N/A,#N/A,FALSE,"F-01";#N/A,#N/A,FALSE,"F-01"}</definedName>
    <definedName name="_______r" localSheetId="3" hidden="1">{#N/A,#N/A,FALSE,"F-01";#N/A,#N/A,FALSE,"F-01";#N/A,#N/A,FALSE,"F-01"}</definedName>
    <definedName name="_______r" localSheetId="0" hidden="1">{#N/A,#N/A,FALSE,"F-01";#N/A,#N/A,FALSE,"F-01";#N/A,#N/A,FALSE,"F-01"}</definedName>
    <definedName name="_______r" localSheetId="1" hidden="1">{#N/A,#N/A,FALSE,"F-01";#N/A,#N/A,FALSE,"F-01";#N/A,#N/A,FALSE,"F-01"}</definedName>
    <definedName name="_______r" hidden="1">{#N/A,#N/A,FALSE,"F-01";#N/A,#N/A,FALSE,"F-01";#N/A,#N/A,FALSE,"F-01"}</definedName>
    <definedName name="______r" localSheetId="2" hidden="1">{#N/A,#N/A,FALSE,"F-01";#N/A,#N/A,FALSE,"F-01";#N/A,#N/A,FALSE,"F-01"}</definedName>
    <definedName name="______r" localSheetId="4" hidden="1">{#N/A,#N/A,FALSE,"F-01";#N/A,#N/A,FALSE,"F-01";#N/A,#N/A,FALSE,"F-01"}</definedName>
    <definedName name="______r" localSheetId="3" hidden="1">{#N/A,#N/A,FALSE,"F-01";#N/A,#N/A,FALSE,"F-01";#N/A,#N/A,FALSE,"F-01"}</definedName>
    <definedName name="______r" localSheetId="0" hidden="1">{#N/A,#N/A,FALSE,"F-01";#N/A,#N/A,FALSE,"F-01";#N/A,#N/A,FALSE,"F-01"}</definedName>
    <definedName name="______r" localSheetId="1" hidden="1">{#N/A,#N/A,FALSE,"F-01";#N/A,#N/A,FALSE,"F-01";#N/A,#N/A,FALSE,"F-01"}</definedName>
    <definedName name="______r" hidden="1">{#N/A,#N/A,FALSE,"F-01";#N/A,#N/A,FALSE,"F-01";#N/A,#N/A,FALSE,"F-01"}</definedName>
    <definedName name="_____r" localSheetId="2" hidden="1">{#N/A,#N/A,FALSE,"F-01";#N/A,#N/A,FALSE,"F-01";#N/A,#N/A,FALSE,"F-01"}</definedName>
    <definedName name="_____r" localSheetId="4" hidden="1">{#N/A,#N/A,FALSE,"F-01";#N/A,#N/A,FALSE,"F-01";#N/A,#N/A,FALSE,"F-01"}</definedName>
    <definedName name="_____r" localSheetId="3" hidden="1">{#N/A,#N/A,FALSE,"F-01";#N/A,#N/A,FALSE,"F-01";#N/A,#N/A,FALSE,"F-01"}</definedName>
    <definedName name="_____r" localSheetId="0" hidden="1">{#N/A,#N/A,FALSE,"F-01";#N/A,#N/A,FALSE,"F-01";#N/A,#N/A,FALSE,"F-01"}</definedName>
    <definedName name="_____r" localSheetId="1" hidden="1">{#N/A,#N/A,FALSE,"F-01";#N/A,#N/A,FALSE,"F-01";#N/A,#N/A,FALSE,"F-01"}</definedName>
    <definedName name="_____r" hidden="1">{#N/A,#N/A,FALSE,"F-01";#N/A,#N/A,FALSE,"F-01";#N/A,#N/A,FALSE,"F-01"}</definedName>
    <definedName name="____r" localSheetId="2" hidden="1">{#N/A,#N/A,FALSE,"F-01";#N/A,#N/A,FALSE,"F-01";#N/A,#N/A,FALSE,"F-01"}</definedName>
    <definedName name="____r" localSheetId="4" hidden="1">{#N/A,#N/A,FALSE,"F-01";#N/A,#N/A,FALSE,"F-01";#N/A,#N/A,FALSE,"F-01"}</definedName>
    <definedName name="____r" localSheetId="3" hidden="1">{#N/A,#N/A,FALSE,"F-01";#N/A,#N/A,FALSE,"F-01";#N/A,#N/A,FALSE,"F-01"}</definedName>
    <definedName name="____r" localSheetId="0" hidden="1">{#N/A,#N/A,FALSE,"F-01";#N/A,#N/A,FALSE,"F-01";#N/A,#N/A,FALSE,"F-01"}</definedName>
    <definedName name="____r" localSheetId="1" hidden="1">{#N/A,#N/A,FALSE,"F-01";#N/A,#N/A,FALSE,"F-01";#N/A,#N/A,FALSE,"F-01"}</definedName>
    <definedName name="____r" hidden="1">{#N/A,#N/A,FALSE,"F-01";#N/A,#N/A,FALSE,"F-01";#N/A,#N/A,FALSE,"F-01"}</definedName>
    <definedName name="___r" localSheetId="2" hidden="1">{#N/A,#N/A,FALSE,"F-01";#N/A,#N/A,FALSE,"F-01";#N/A,#N/A,FALSE,"F-01"}</definedName>
    <definedName name="___r" localSheetId="4" hidden="1">{#N/A,#N/A,FALSE,"F-01";#N/A,#N/A,FALSE,"F-01";#N/A,#N/A,FALSE,"F-01"}</definedName>
    <definedName name="___r" localSheetId="3" hidden="1">{#N/A,#N/A,FALSE,"F-01";#N/A,#N/A,FALSE,"F-01";#N/A,#N/A,FALSE,"F-01"}</definedName>
    <definedName name="___r" localSheetId="0" hidden="1">{#N/A,#N/A,FALSE,"F-01";#N/A,#N/A,FALSE,"F-01";#N/A,#N/A,FALSE,"F-01"}</definedName>
    <definedName name="___r" localSheetId="1" hidden="1">{#N/A,#N/A,FALSE,"F-01";#N/A,#N/A,FALSE,"F-01";#N/A,#N/A,FALSE,"F-01"}</definedName>
    <definedName name="___r" hidden="1">{#N/A,#N/A,FALSE,"F-01";#N/A,#N/A,FALSE,"F-01";#N/A,#N/A,FALSE,"F-01"}</definedName>
    <definedName name="___SBU2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_SBU2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_SBU2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_SBU2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_SBU2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_SBU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1__123Graph_ACHART_1" hidden="1">#REF!</definedName>
    <definedName name="__123Graph_A" localSheetId="2" hidden="1">#REF!</definedName>
    <definedName name="__123Graph_A" localSheetId="4" hidden="1">#REF!</definedName>
    <definedName name="__123Graph_A" localSheetId="3" hidden="1">#REF!</definedName>
    <definedName name="__123Graph_A" localSheetId="0" hidden="1">#REF!</definedName>
    <definedName name="__123Graph_A" localSheetId="1" hidden="1">#REF!</definedName>
    <definedName name="__123Graph_A" hidden="1">#REF!</definedName>
    <definedName name="__123Graph_ACURRENT" localSheetId="2" hidden="1">#REF!</definedName>
    <definedName name="__123Graph_ACURRENT" localSheetId="4" hidden="1">#REF!</definedName>
    <definedName name="__123Graph_ACURRENT" localSheetId="3" hidden="1">#REF!</definedName>
    <definedName name="__123Graph_ACURRENT" localSheetId="0" hidden="1">#REF!</definedName>
    <definedName name="__123Graph_ACURRENT" localSheetId="1" hidden="1">#REF!</definedName>
    <definedName name="__123Graph_ACURRENT" hidden="1">#REF!</definedName>
    <definedName name="__123Graph_AGRAPH1" localSheetId="2" hidden="1">#REF!</definedName>
    <definedName name="__123Graph_AGRAPH1" localSheetId="4" hidden="1">#REF!</definedName>
    <definedName name="__123Graph_AGRAPH1" localSheetId="3" hidden="1">#REF!</definedName>
    <definedName name="__123Graph_AGRAPH1" localSheetId="0" hidden="1">#REF!</definedName>
    <definedName name="__123Graph_AGRAPH1" localSheetId="1" hidden="1">#REF!</definedName>
    <definedName name="__123Graph_AGRAPH1" hidden="1">#REF!</definedName>
    <definedName name="__123Graph_ALF" localSheetId="2" hidden="1">#REF!</definedName>
    <definedName name="__123Graph_ALF" localSheetId="4" hidden="1">#REF!</definedName>
    <definedName name="__123Graph_ALF" localSheetId="3" hidden="1">#REF!</definedName>
    <definedName name="__123Graph_ALF" localSheetId="0" hidden="1">#REF!</definedName>
    <definedName name="__123Graph_ALF" localSheetId="1" hidden="1">#REF!</definedName>
    <definedName name="__123Graph_ALF" hidden="1">#REF!</definedName>
    <definedName name="__123Graph_APOT" localSheetId="2" hidden="1">#REF!</definedName>
    <definedName name="__123Graph_APOT" localSheetId="4" hidden="1">#REF!</definedName>
    <definedName name="__123Graph_APOT" localSheetId="3" hidden="1">#REF!</definedName>
    <definedName name="__123Graph_APOT" localSheetId="0" hidden="1">#REF!</definedName>
    <definedName name="__123Graph_APOT" localSheetId="1" hidden="1">#REF!</definedName>
    <definedName name="__123Graph_APOT" hidden="1">#REF!</definedName>
    <definedName name="__123Graph_AURE" localSheetId="2" hidden="1">#REF!</definedName>
    <definedName name="__123Graph_AURE" localSheetId="4" hidden="1">#REF!</definedName>
    <definedName name="__123Graph_AURE" localSheetId="3" hidden="1">#REF!</definedName>
    <definedName name="__123Graph_AURE" localSheetId="0" hidden="1">#REF!</definedName>
    <definedName name="__123Graph_AURE" localSheetId="1" hidden="1">#REF!</definedName>
    <definedName name="__123Graph_AURE" hidden="1">#REF!</definedName>
    <definedName name="__123Graph_B" localSheetId="2" hidden="1">#REF!</definedName>
    <definedName name="__123Graph_B" localSheetId="4" hidden="1">#REF!</definedName>
    <definedName name="__123Graph_B" localSheetId="3" hidden="1">#REF!</definedName>
    <definedName name="__123Graph_B" localSheetId="0" hidden="1">#REF!</definedName>
    <definedName name="__123Graph_B" localSheetId="1" hidden="1">#REF!</definedName>
    <definedName name="__123Graph_B" hidden="1">#REF!</definedName>
    <definedName name="__123Graph_BCURRENT" localSheetId="2" hidden="1">#REF!</definedName>
    <definedName name="__123Graph_BCURRENT" localSheetId="4" hidden="1">#REF!</definedName>
    <definedName name="__123Graph_BCURRENT" localSheetId="3" hidden="1">#REF!</definedName>
    <definedName name="__123Graph_BCURRENT" localSheetId="0" hidden="1">#REF!</definedName>
    <definedName name="__123Graph_BCURRENT" localSheetId="1" hidden="1">#REF!</definedName>
    <definedName name="__123Graph_BCURRENT" hidden="1">#REF!</definedName>
    <definedName name="__123Graph_BGRAPH1" localSheetId="2" hidden="1">#REF!</definedName>
    <definedName name="__123Graph_BGRAPH1" localSheetId="4" hidden="1">#REF!</definedName>
    <definedName name="__123Graph_BGRAPH1" localSheetId="3" hidden="1">#REF!</definedName>
    <definedName name="__123Graph_BGRAPH1" localSheetId="0" hidden="1">#REF!</definedName>
    <definedName name="__123Graph_BGRAPH1" localSheetId="1" hidden="1">#REF!</definedName>
    <definedName name="__123Graph_BGRAPH1" hidden="1">#REF!</definedName>
    <definedName name="__123Graph_BLF" localSheetId="2" hidden="1">#REF!</definedName>
    <definedName name="__123Graph_BLF" localSheetId="4" hidden="1">#REF!</definedName>
    <definedName name="__123Graph_BLF" localSheetId="3" hidden="1">#REF!</definedName>
    <definedName name="__123Graph_BLF" localSheetId="0" hidden="1">#REF!</definedName>
    <definedName name="__123Graph_BLF" localSheetId="1" hidden="1">#REF!</definedName>
    <definedName name="__123Graph_BLF" hidden="1">#REF!</definedName>
    <definedName name="__123Graph_BPOT" localSheetId="2" hidden="1">#REF!</definedName>
    <definedName name="__123Graph_BPOT" localSheetId="4" hidden="1">#REF!</definedName>
    <definedName name="__123Graph_BPOT" localSheetId="3" hidden="1">#REF!</definedName>
    <definedName name="__123Graph_BPOT" localSheetId="0" hidden="1">#REF!</definedName>
    <definedName name="__123Graph_BPOT" localSheetId="1" hidden="1">#REF!</definedName>
    <definedName name="__123Graph_BPOT" hidden="1">#REF!</definedName>
    <definedName name="__123Graph_BURE" localSheetId="2" hidden="1">#REF!</definedName>
    <definedName name="__123Graph_BURE" localSheetId="4" hidden="1">#REF!</definedName>
    <definedName name="__123Graph_BURE" localSheetId="3" hidden="1">#REF!</definedName>
    <definedName name="__123Graph_BURE" localSheetId="0" hidden="1">#REF!</definedName>
    <definedName name="__123Graph_BURE" localSheetId="1" hidden="1">#REF!</definedName>
    <definedName name="__123Graph_BURE" hidden="1">#REF!</definedName>
    <definedName name="__123Graph_C" localSheetId="2" hidden="1">#REF!</definedName>
    <definedName name="__123Graph_C" localSheetId="4" hidden="1">#REF!</definedName>
    <definedName name="__123Graph_C" localSheetId="3" hidden="1">#REF!</definedName>
    <definedName name="__123Graph_C" localSheetId="0" hidden="1">#REF!</definedName>
    <definedName name="__123Graph_C" localSheetId="1" hidden="1">#REF!</definedName>
    <definedName name="__123Graph_C" hidden="1">#REF!</definedName>
    <definedName name="__123Graph_CLF" localSheetId="2" hidden="1">#REF!</definedName>
    <definedName name="__123Graph_CLF" localSheetId="4" hidden="1">#REF!</definedName>
    <definedName name="__123Graph_CLF" localSheetId="3" hidden="1">#REF!</definedName>
    <definedName name="__123Graph_CLF" localSheetId="0" hidden="1">#REF!</definedName>
    <definedName name="__123Graph_CLF" localSheetId="1" hidden="1">#REF!</definedName>
    <definedName name="__123Graph_CLF" hidden="1">#REF!</definedName>
    <definedName name="__123Graph_CPOT" localSheetId="2" hidden="1">#REF!</definedName>
    <definedName name="__123Graph_CPOT" localSheetId="4" hidden="1">#REF!</definedName>
    <definedName name="__123Graph_CPOT" localSheetId="3" hidden="1">#REF!</definedName>
    <definedName name="__123Graph_CPOT" localSheetId="0" hidden="1">#REF!</definedName>
    <definedName name="__123Graph_CPOT" localSheetId="1" hidden="1">#REF!</definedName>
    <definedName name="__123Graph_CPOT" hidden="1">#REF!</definedName>
    <definedName name="__123Graph_CURE" localSheetId="2" hidden="1">#REF!</definedName>
    <definedName name="__123Graph_CURE" localSheetId="4" hidden="1">#REF!</definedName>
    <definedName name="__123Graph_CURE" localSheetId="3" hidden="1">#REF!</definedName>
    <definedName name="__123Graph_CURE" localSheetId="0" hidden="1">#REF!</definedName>
    <definedName name="__123Graph_CURE" localSheetId="1" hidden="1">#REF!</definedName>
    <definedName name="__123Graph_CURE" hidden="1">#REF!</definedName>
    <definedName name="__123Graph_D" localSheetId="2" hidden="1">#REF!</definedName>
    <definedName name="__123Graph_D" localSheetId="4" hidden="1">#REF!</definedName>
    <definedName name="__123Graph_D" localSheetId="3" hidden="1">#REF!</definedName>
    <definedName name="__123Graph_D" localSheetId="0" hidden="1">#REF!</definedName>
    <definedName name="__123Graph_D" localSheetId="1" hidden="1">#REF!</definedName>
    <definedName name="__123Graph_D" hidden="1">#REF!</definedName>
    <definedName name="__123Graph_E" localSheetId="2" hidden="1">#REF!</definedName>
    <definedName name="__123Graph_E" localSheetId="4" hidden="1">#REF!</definedName>
    <definedName name="__123Graph_E" localSheetId="3" hidden="1">#REF!</definedName>
    <definedName name="__123Graph_E" localSheetId="0" hidden="1">#REF!</definedName>
    <definedName name="__123Graph_E" localSheetId="1" hidden="1">#REF!</definedName>
    <definedName name="__123Graph_E" hidden="1">#REF!</definedName>
    <definedName name="__123Graph_X" localSheetId="2" hidden="1">#REF!</definedName>
    <definedName name="__123Graph_X" localSheetId="4" hidden="1">#REF!</definedName>
    <definedName name="__123Graph_X" localSheetId="3" hidden="1">#REF!</definedName>
    <definedName name="__123Graph_X" localSheetId="0" hidden="1">#REF!</definedName>
    <definedName name="__123Graph_X" localSheetId="1" hidden="1">#REF!</definedName>
    <definedName name="__123Graph_X" hidden="1">#REF!</definedName>
    <definedName name="__123Graph_XCURRENT" localSheetId="2" hidden="1">#REF!</definedName>
    <definedName name="__123Graph_XCURRENT" localSheetId="4" hidden="1">#REF!</definedName>
    <definedName name="__123Graph_XCURRENT" localSheetId="3" hidden="1">#REF!</definedName>
    <definedName name="__123Graph_XCURRENT" localSheetId="0" hidden="1">#REF!</definedName>
    <definedName name="__123Graph_XCURRENT" localSheetId="1" hidden="1">#REF!</definedName>
    <definedName name="__123Graph_XCURRENT" hidden="1">#REF!</definedName>
    <definedName name="__123Graph_XGRAPH1" localSheetId="2" hidden="1">#REF!</definedName>
    <definedName name="__123Graph_XGRAPH1" localSheetId="4" hidden="1">#REF!</definedName>
    <definedName name="__123Graph_XGRAPH1" localSheetId="3" hidden="1">#REF!</definedName>
    <definedName name="__123Graph_XGRAPH1" localSheetId="0" hidden="1">#REF!</definedName>
    <definedName name="__123Graph_XGRAPH1" localSheetId="1" hidden="1">#REF!</definedName>
    <definedName name="__123Graph_XGRAPH1" hidden="1">#REF!</definedName>
    <definedName name="__123Graph_XLF" localSheetId="2" hidden="1">#REF!</definedName>
    <definedName name="__123Graph_XLF" localSheetId="4" hidden="1">#REF!</definedName>
    <definedName name="__123Graph_XLF" localSheetId="3" hidden="1">#REF!</definedName>
    <definedName name="__123Graph_XLF" localSheetId="0" hidden="1">#REF!</definedName>
    <definedName name="__123Graph_XLF" localSheetId="1" hidden="1">#REF!</definedName>
    <definedName name="__123Graph_XLF" hidden="1">#REF!</definedName>
    <definedName name="__123Graph_XPOT" localSheetId="2" hidden="1">#REF!</definedName>
    <definedName name="__123Graph_XPOT" localSheetId="4" hidden="1">#REF!</definedName>
    <definedName name="__123Graph_XPOT" localSheetId="3" hidden="1">#REF!</definedName>
    <definedName name="__123Graph_XPOT" localSheetId="0" hidden="1">#REF!</definedName>
    <definedName name="__123Graph_XPOT" localSheetId="1" hidden="1">#REF!</definedName>
    <definedName name="__123Graph_XPOT" hidden="1">#REF!</definedName>
    <definedName name="__123Graph_XURE" localSheetId="2" hidden="1">#REF!</definedName>
    <definedName name="__123Graph_XURE" localSheetId="4" hidden="1">#REF!</definedName>
    <definedName name="__123Graph_XURE" localSheetId="3" hidden="1">#REF!</definedName>
    <definedName name="__123Graph_XURE" localSheetId="0" hidden="1">#REF!</definedName>
    <definedName name="__123Graph_XURE" localSheetId="1" hidden="1">#REF!</definedName>
    <definedName name="__123Graph_XURE" hidden="1">#REF!</definedName>
    <definedName name="__2__123Graph_ACHART_2" localSheetId="2" hidden="1">#REF!</definedName>
    <definedName name="__2__123Graph_ACHART_2" localSheetId="4" hidden="1">#REF!</definedName>
    <definedName name="__2__123Graph_ACHART_2" localSheetId="3" hidden="1">#REF!</definedName>
    <definedName name="__2__123Graph_ACHART_2" localSheetId="0" hidden="1">#REF!</definedName>
    <definedName name="__2__123Graph_ACHART_2" localSheetId="1" hidden="1">#REF!</definedName>
    <definedName name="__2__123Graph_ACHART_2" hidden="1">#REF!</definedName>
    <definedName name="__2__123Graph_XCHART_1" hidden="1">#REF!</definedName>
    <definedName name="__3__123Graph_ACHART_3" hidden="1">#REF!</definedName>
    <definedName name="__as1" localSheetId="2" hidden="1">{"FCB_ALL",#N/A,FALSE,"FCB"}</definedName>
    <definedName name="__as1" localSheetId="4" hidden="1">{"FCB_ALL",#N/A,FALSE,"FCB"}</definedName>
    <definedName name="__as1" localSheetId="3" hidden="1">{"FCB_ALL",#N/A,FALSE,"FCB"}</definedName>
    <definedName name="__as1" localSheetId="0" hidden="1">{"FCB_ALL",#N/A,FALSE,"FCB"}</definedName>
    <definedName name="__as1" localSheetId="1" hidden="1">{"FCB_ALL",#N/A,FALSE,"FCB"}</definedName>
    <definedName name="__as1" hidden="1">{"FCB_ALL",#N/A,FALSE,"FCB"}</definedName>
    <definedName name="__AS2" localSheetId="2" hidden="1">{"FCB_ALL",#N/A,FALSE,"FCB"}</definedName>
    <definedName name="__AS2" localSheetId="4" hidden="1">{"FCB_ALL",#N/A,FALSE,"FCB"}</definedName>
    <definedName name="__AS2" localSheetId="3" hidden="1">{"FCB_ALL",#N/A,FALSE,"FCB"}</definedName>
    <definedName name="__AS2" localSheetId="0" hidden="1">{"FCB_ALL",#N/A,FALSE,"FCB"}</definedName>
    <definedName name="__AS2" localSheetId="1" hidden="1">{"FCB_ALL",#N/A,FALSE,"FCB"}</definedName>
    <definedName name="__AS2" hidden="1">{"FCB_ALL",#N/A,FALSE,"FCB"}</definedName>
    <definedName name="__as3" localSheetId="2" hidden="1">{"FCB_ALL",#N/A,FALSE,"FCB"}</definedName>
    <definedName name="__as3" localSheetId="4" hidden="1">{"FCB_ALL",#N/A,FALSE,"FCB"}</definedName>
    <definedName name="__as3" localSheetId="3" hidden="1">{"FCB_ALL",#N/A,FALSE,"FCB"}</definedName>
    <definedName name="__as3" localSheetId="0" hidden="1">{"FCB_ALL",#N/A,FALSE,"FCB"}</definedName>
    <definedName name="__as3" localSheetId="1" hidden="1">{"FCB_ALL",#N/A,FALSE,"FCB"}</definedName>
    <definedName name="__as3" hidden="1">{"FCB_ALL",#N/A,FALSE,"FCB"}</definedName>
    <definedName name="__AS4" localSheetId="2" hidden="1">{"FCB_ALL",#N/A,FALSE,"FCB"}</definedName>
    <definedName name="__AS4" localSheetId="4" hidden="1">{"FCB_ALL",#N/A,FALSE,"FCB"}</definedName>
    <definedName name="__AS4" localSheetId="3" hidden="1">{"FCB_ALL",#N/A,FALSE,"FCB"}</definedName>
    <definedName name="__AS4" localSheetId="0" hidden="1">{"FCB_ALL",#N/A,FALSE,"FCB"}</definedName>
    <definedName name="__AS4" localSheetId="1" hidden="1">{"FCB_ALL",#N/A,FALSE,"FCB"}</definedName>
    <definedName name="__AS4" hidden="1">{"FCB_ALL",#N/A,FALSE,"FCB"}</definedName>
    <definedName name="__as6" localSheetId="2" hidden="1">{"FCB_ALL",#N/A,FALSE,"FCB"}</definedName>
    <definedName name="__as6" localSheetId="4" hidden="1">{"FCB_ALL",#N/A,FALSE,"FCB"}</definedName>
    <definedName name="__as6" localSheetId="3" hidden="1">{"FCB_ALL",#N/A,FALSE,"FCB"}</definedName>
    <definedName name="__as6" localSheetId="0" hidden="1">{"FCB_ALL",#N/A,FALSE,"FCB"}</definedName>
    <definedName name="__as6" localSheetId="1" hidden="1">{"FCB_ALL",#N/A,FALSE,"FCB"}</definedName>
    <definedName name="__as6" hidden="1">{"FCB_ALL",#N/A,FALSE,"FCB"}</definedName>
    <definedName name="__AS7" localSheetId="2" hidden="1">{"FCB_ALL",#N/A,FALSE,"FCB"}</definedName>
    <definedName name="__AS7" localSheetId="4" hidden="1">{"FCB_ALL",#N/A,FALSE,"FCB"}</definedName>
    <definedName name="__AS7" localSheetId="3" hidden="1">{"FCB_ALL",#N/A,FALSE,"FCB"}</definedName>
    <definedName name="__AS7" localSheetId="0" hidden="1">{"FCB_ALL",#N/A,FALSE,"FCB"}</definedName>
    <definedName name="__AS7" localSheetId="1" hidden="1">{"FCB_ALL",#N/A,FALSE,"FCB"}</definedName>
    <definedName name="__AS7" hidden="1">{"FCB_ALL",#N/A,FALSE,"FCB"}</definedName>
    <definedName name="__bookmark_1">#REF!</definedName>
    <definedName name="__FDS_HYPERLINK_TOGGLE_STATE__" hidden="1">"ON"</definedName>
    <definedName name="__FDS_UNIQUE_RANGE_ID_GENERATOR_COUNTER" hidden="1">47</definedName>
    <definedName name="__IntlFixup" hidden="1">TRUE</definedName>
    <definedName name="__IntlFixupTable" hidden="1">#REF!</definedName>
    <definedName name="__k" hidden="1">#REF!</definedName>
    <definedName name="__Key1" localSheetId="2" hidden="1">#REF!</definedName>
    <definedName name="__Key1" localSheetId="4" hidden="1">#REF!</definedName>
    <definedName name="__Key1" localSheetId="3" hidden="1">#REF!</definedName>
    <definedName name="__Key1" localSheetId="0" hidden="1">#REF!</definedName>
    <definedName name="__Key1" localSheetId="1" hidden="1">#REF!</definedName>
    <definedName name="__Key1" hidden="1">#REF!</definedName>
    <definedName name="__nov30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nov30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nov30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nov30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nov30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nov3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r" localSheetId="2" hidden="1">{#N/A,#N/A,FALSE,"F-01";#N/A,#N/A,FALSE,"F-01";#N/A,#N/A,FALSE,"F-01"}</definedName>
    <definedName name="__r" localSheetId="4" hidden="1">{#N/A,#N/A,FALSE,"F-01";#N/A,#N/A,FALSE,"F-01";#N/A,#N/A,FALSE,"F-01"}</definedName>
    <definedName name="__r" localSheetId="3" hidden="1">{#N/A,#N/A,FALSE,"F-01";#N/A,#N/A,FALSE,"F-01";#N/A,#N/A,FALSE,"F-01"}</definedName>
    <definedName name="__r" localSheetId="0" hidden="1">{#N/A,#N/A,FALSE,"F-01";#N/A,#N/A,FALSE,"F-01";#N/A,#N/A,FALSE,"F-01"}</definedName>
    <definedName name="__r" localSheetId="1" hidden="1">{#N/A,#N/A,FALSE,"F-01";#N/A,#N/A,FALSE,"F-01";#N/A,#N/A,FALSE,"F-01"}</definedName>
    <definedName name="__r" hidden="1">{#N/A,#N/A,FALSE,"F-01";#N/A,#N/A,FALSE,"F-01";#N/A,#N/A,FALSE,"F-01"}</definedName>
    <definedName name="_1__123Graph_ACHART_1" localSheetId="2" hidden="1">#REF!</definedName>
    <definedName name="_1__123Graph_ACHART_1" localSheetId="4" hidden="1">#REF!</definedName>
    <definedName name="_1__123Graph_ACHART_1" localSheetId="3" hidden="1">#REF!</definedName>
    <definedName name="_1__123Graph_ACHART_1" localSheetId="0" hidden="1">#REF!</definedName>
    <definedName name="_1__123Graph_ACHART_1" localSheetId="1" hidden="1">#REF!</definedName>
    <definedName name="_1__123Graph_ACHART_1" hidden="1">#REF!</definedName>
    <definedName name="_1__123Graph_ACHART_9" localSheetId="2" hidden="1">#REF!</definedName>
    <definedName name="_1__123Graph_ACHART_9" localSheetId="4" hidden="1">#REF!</definedName>
    <definedName name="_1__123Graph_ACHART_9" localSheetId="3" hidden="1">#REF!</definedName>
    <definedName name="_1__123Graph_ACHART_9" localSheetId="0" hidden="1">#REF!</definedName>
    <definedName name="_1__123Graph_ACHART_9" localSheetId="1" hidden="1">#REF!</definedName>
    <definedName name="_1__123Graph_ACHART_9" hidden="1">#REF!</definedName>
    <definedName name="_1__FDSAUDITLINK__" localSheetId="2" hidden="1">{"fdsup://directions/FAT Viewer?action=UPDATE&amp;creator=factset&amp;DYN_ARGS=TRUE&amp;DOC_NAME=FAT:FQL_AUDITING_CLIENT_TEMPLATE.FAT&amp;display_string=Audit&amp;VAR:KEY=GNWNOBGXIR&amp;VAR:QUERY=RkZfRU5UUlBSX1ZBTF9FQklUREFfT1BFUihDQUwsTk9XKQ==&amp;WINDOW=FIRST_POPUP&amp;HEIGHT=450&amp;WIDTH=","450&amp;START_MAXIMIZED=FALSE&amp;VAR:CALENDAR=US&amp;VAR:SYMBOL=DIN&amp;VAR:INDEX=0"}</definedName>
    <definedName name="_1__FDSAUDITLINK__" localSheetId="4" hidden="1">{"fdsup://directions/FAT Viewer?action=UPDATE&amp;creator=factset&amp;DYN_ARGS=TRUE&amp;DOC_NAME=FAT:FQL_AUDITING_CLIENT_TEMPLATE.FAT&amp;display_string=Audit&amp;VAR:KEY=GNWNOBGXIR&amp;VAR:QUERY=RkZfRU5UUlBSX1ZBTF9FQklUREFfT1BFUihDQUwsTk9XKQ==&amp;WINDOW=FIRST_POPUP&amp;HEIGHT=450&amp;WIDTH=","450&amp;START_MAXIMIZED=FALSE&amp;VAR:CALENDAR=US&amp;VAR:SYMBOL=DIN&amp;VAR:INDEX=0"}</definedName>
    <definedName name="_1__FDSAUDITLINK__" localSheetId="3" hidden="1">{"fdsup://directions/FAT Viewer?action=UPDATE&amp;creator=factset&amp;DYN_ARGS=TRUE&amp;DOC_NAME=FAT:FQL_AUDITING_CLIENT_TEMPLATE.FAT&amp;display_string=Audit&amp;VAR:KEY=GNWNOBGXIR&amp;VAR:QUERY=RkZfRU5UUlBSX1ZBTF9FQklUREFfT1BFUihDQUwsTk9XKQ==&amp;WINDOW=FIRST_POPUP&amp;HEIGHT=450&amp;WIDTH=","450&amp;START_MAXIMIZED=FALSE&amp;VAR:CALENDAR=US&amp;VAR:SYMBOL=DIN&amp;VAR:INDEX=0"}</definedName>
    <definedName name="_1__FDSAUDITLINK__" localSheetId="0" hidden="1">{"fdsup://directions/FAT Viewer?action=UPDATE&amp;creator=factset&amp;DYN_ARGS=TRUE&amp;DOC_NAME=FAT:FQL_AUDITING_CLIENT_TEMPLATE.FAT&amp;display_string=Audit&amp;VAR:KEY=GNWNOBGXIR&amp;VAR:QUERY=RkZfRU5UUlBSX1ZBTF9FQklUREFfT1BFUihDQUwsTk9XKQ==&amp;WINDOW=FIRST_POPUP&amp;HEIGHT=450&amp;WIDTH=","450&amp;START_MAXIMIZED=FALSE&amp;VAR:CALENDAR=US&amp;VAR:SYMBOL=DIN&amp;VAR:INDEX=0"}</definedName>
    <definedName name="_1__FDSAUDITLINK__" localSheetId="1" hidden="1">{"fdsup://directions/FAT Viewer?action=UPDATE&amp;creator=factset&amp;DYN_ARGS=TRUE&amp;DOC_NAME=FAT:FQL_AUDITING_CLIENT_TEMPLATE.FAT&amp;display_string=Audit&amp;VAR:KEY=GNWNOBGXIR&amp;VAR:QUERY=RkZfRU5UUlBSX1ZBTF9FQklUREFfT1BFUihDQUwsTk9XKQ==&amp;WINDOW=FIRST_POPUP&amp;HEIGHT=450&amp;WIDTH=","450&amp;START_MAXIMIZED=FALSE&amp;VAR:CALENDAR=US&amp;VAR:SYMBOL=DIN&amp;VAR:INDEX=0"}</definedName>
    <definedName name="_1__FDSAUDITLINK__" hidden="1">{"fdsup://directions/FAT Viewer?action=UPDATE&amp;creator=factset&amp;DYN_ARGS=TRUE&amp;DOC_NAME=FAT:FQL_AUDITING_CLIENT_TEMPLATE.FAT&amp;display_string=Audit&amp;VAR:KEY=GNWNOBGXIR&amp;VAR:QUERY=RkZfRU5UUlBSX1ZBTF9FQklUREFfT1BFUihDQUwsTk9XKQ==&amp;WINDOW=FIRST_POPUP&amp;HEIGHT=450&amp;WIDTH=","450&amp;START_MAXIMIZED=FALSE&amp;VAR:CALENDAR=US&amp;VAR:SYMBOL=DIN&amp;VAR:INDEX=0"}</definedName>
    <definedName name="_10__123Graph_CCHART_2" hidden="1">#REF!</definedName>
    <definedName name="_10__123Graph_DCHART_1" hidden="1">#REF!</definedName>
    <definedName name="_10__FDSAUDITLINK__" localSheetId="2" hidden="1">{"fdsup://directions/FAT Viewer?action=UPDATE&amp;creator=factset&amp;DYN_ARGS=TRUE&amp;DOC_NAME=FAT:FQL_AUDITING_CLIENT_TEMPLATE.FAT&amp;display_string=Audit&amp;VAR:KEY=NOBMZCREHC&amp;VAR:QUERY=RkZfRU5UUlBSX1ZBTF9FQklUREFfT1BFUihBTk4sNDA1NDMp&amp;WINDOW=FIRST_POPUP&amp;HEIGHT=450&amp;WIDTH=","450&amp;START_MAXIMIZED=FALSE&amp;VAR:CALENDAR=US&amp;VAR:SYMBOL=YUM&amp;VAR:INDEX=0"}</definedName>
    <definedName name="_10__FDSAUDITLINK__" localSheetId="4" hidden="1">{"fdsup://directions/FAT Viewer?action=UPDATE&amp;creator=factset&amp;DYN_ARGS=TRUE&amp;DOC_NAME=FAT:FQL_AUDITING_CLIENT_TEMPLATE.FAT&amp;display_string=Audit&amp;VAR:KEY=NOBMZCREHC&amp;VAR:QUERY=RkZfRU5UUlBSX1ZBTF9FQklUREFfT1BFUihBTk4sNDA1NDMp&amp;WINDOW=FIRST_POPUP&amp;HEIGHT=450&amp;WIDTH=","450&amp;START_MAXIMIZED=FALSE&amp;VAR:CALENDAR=US&amp;VAR:SYMBOL=YUM&amp;VAR:INDEX=0"}</definedName>
    <definedName name="_10__FDSAUDITLINK__" localSheetId="3" hidden="1">{"fdsup://directions/FAT Viewer?action=UPDATE&amp;creator=factset&amp;DYN_ARGS=TRUE&amp;DOC_NAME=FAT:FQL_AUDITING_CLIENT_TEMPLATE.FAT&amp;display_string=Audit&amp;VAR:KEY=NOBMZCREHC&amp;VAR:QUERY=RkZfRU5UUlBSX1ZBTF9FQklUREFfT1BFUihBTk4sNDA1NDMp&amp;WINDOW=FIRST_POPUP&amp;HEIGHT=450&amp;WIDTH=","450&amp;START_MAXIMIZED=FALSE&amp;VAR:CALENDAR=US&amp;VAR:SYMBOL=YUM&amp;VAR:INDEX=0"}</definedName>
    <definedName name="_10__FDSAUDITLINK__" localSheetId="0" hidden="1">{"fdsup://directions/FAT Viewer?action=UPDATE&amp;creator=factset&amp;DYN_ARGS=TRUE&amp;DOC_NAME=FAT:FQL_AUDITING_CLIENT_TEMPLATE.FAT&amp;display_string=Audit&amp;VAR:KEY=NOBMZCREHC&amp;VAR:QUERY=RkZfRU5UUlBSX1ZBTF9FQklUREFfT1BFUihBTk4sNDA1NDMp&amp;WINDOW=FIRST_POPUP&amp;HEIGHT=450&amp;WIDTH=","450&amp;START_MAXIMIZED=FALSE&amp;VAR:CALENDAR=US&amp;VAR:SYMBOL=YUM&amp;VAR:INDEX=0"}</definedName>
    <definedName name="_10__FDSAUDITLINK__" localSheetId="1" hidden="1">{"fdsup://directions/FAT Viewer?action=UPDATE&amp;creator=factset&amp;DYN_ARGS=TRUE&amp;DOC_NAME=FAT:FQL_AUDITING_CLIENT_TEMPLATE.FAT&amp;display_string=Audit&amp;VAR:KEY=NOBMZCREHC&amp;VAR:QUERY=RkZfRU5UUlBSX1ZBTF9FQklUREFfT1BFUihBTk4sNDA1NDMp&amp;WINDOW=FIRST_POPUP&amp;HEIGHT=450&amp;WIDTH=","450&amp;START_MAXIMIZED=FALSE&amp;VAR:CALENDAR=US&amp;VAR:SYMBOL=YUM&amp;VAR:INDEX=0"}</definedName>
    <definedName name="_10__FDSAUDITLINK__" hidden="1">{"fdsup://directions/FAT Viewer?action=UPDATE&amp;creator=factset&amp;DYN_ARGS=TRUE&amp;DOC_NAME=FAT:FQL_AUDITING_CLIENT_TEMPLATE.FAT&amp;display_string=Audit&amp;VAR:KEY=NOBMZCREHC&amp;VAR:QUERY=RkZfRU5UUlBSX1ZBTF9FQklUREFfT1BFUihBTk4sNDA1NDMp&amp;WINDOW=FIRST_POPUP&amp;HEIGHT=450&amp;WIDTH=","450&amp;START_MAXIMIZED=FALSE&amp;VAR:CALENDAR=US&amp;VAR:SYMBOL=YUM&amp;VAR:INDEX=0"}</definedName>
    <definedName name="_10_0_0Cwvu.GREY_A" localSheetId="2" hidden="1">#REF!</definedName>
    <definedName name="_10_0_0Cwvu.GREY_A" localSheetId="4" hidden="1">#REF!</definedName>
    <definedName name="_10_0_0Cwvu.GREY_A" localSheetId="3" hidden="1">#REF!</definedName>
    <definedName name="_10_0_0Cwvu.GREY_A" localSheetId="0" hidden="1">#REF!</definedName>
    <definedName name="_10_0_0Cwvu.GREY_A" localSheetId="1" hidden="1">#REF!</definedName>
    <definedName name="_10_0_0Cwvu.GREY_A" hidden="1">#REF!</definedName>
    <definedName name="_10_AChart" hidden="1">#REF!</definedName>
    <definedName name="_100__FDSAUDITLINK__" localSheetId="2" hidden="1">{"fdsup://directions/FAT Viewer?action=UPDATE&amp;creator=factset&amp;DYN_ARGS=TRUE&amp;DOC_NAME=FAT:FQL_AUDITING_CLIENT_TEMPLATE.FAT&amp;display_string=Audit&amp;VAR:KEY=YZYLMLADUR&amp;VAR:QUERY=RkZfU0FMRVMoTFRNLDQwOTk5KQ==&amp;WINDOW=FIRST_POPUP&amp;HEIGHT=450&amp;WIDTH=450&amp;START_MAXIMIZED=","FALSE&amp;VAR:CALENDAR=US&amp;VAR:SYMBOL=MCD&amp;VAR:INDEX=0"}</definedName>
    <definedName name="_100__FDSAUDITLINK__" localSheetId="4" hidden="1">{"fdsup://directions/FAT Viewer?action=UPDATE&amp;creator=factset&amp;DYN_ARGS=TRUE&amp;DOC_NAME=FAT:FQL_AUDITING_CLIENT_TEMPLATE.FAT&amp;display_string=Audit&amp;VAR:KEY=YZYLMLADUR&amp;VAR:QUERY=RkZfU0FMRVMoTFRNLDQwOTk5KQ==&amp;WINDOW=FIRST_POPUP&amp;HEIGHT=450&amp;WIDTH=450&amp;START_MAXIMIZED=","FALSE&amp;VAR:CALENDAR=US&amp;VAR:SYMBOL=MCD&amp;VAR:INDEX=0"}</definedName>
    <definedName name="_100__FDSAUDITLINK__" localSheetId="3" hidden="1">{"fdsup://directions/FAT Viewer?action=UPDATE&amp;creator=factset&amp;DYN_ARGS=TRUE&amp;DOC_NAME=FAT:FQL_AUDITING_CLIENT_TEMPLATE.FAT&amp;display_string=Audit&amp;VAR:KEY=YZYLMLADUR&amp;VAR:QUERY=RkZfU0FMRVMoTFRNLDQwOTk5KQ==&amp;WINDOW=FIRST_POPUP&amp;HEIGHT=450&amp;WIDTH=450&amp;START_MAXIMIZED=","FALSE&amp;VAR:CALENDAR=US&amp;VAR:SYMBOL=MCD&amp;VAR:INDEX=0"}</definedName>
    <definedName name="_100__FDSAUDITLINK__" localSheetId="0" hidden="1">{"fdsup://directions/FAT Viewer?action=UPDATE&amp;creator=factset&amp;DYN_ARGS=TRUE&amp;DOC_NAME=FAT:FQL_AUDITING_CLIENT_TEMPLATE.FAT&amp;display_string=Audit&amp;VAR:KEY=YZYLMLADUR&amp;VAR:QUERY=RkZfU0FMRVMoTFRNLDQwOTk5KQ==&amp;WINDOW=FIRST_POPUP&amp;HEIGHT=450&amp;WIDTH=450&amp;START_MAXIMIZED=","FALSE&amp;VAR:CALENDAR=US&amp;VAR:SYMBOL=MCD&amp;VAR:INDEX=0"}</definedName>
    <definedName name="_100__FDSAUDITLINK__" localSheetId="1" hidden="1">{"fdsup://directions/FAT Viewer?action=UPDATE&amp;creator=factset&amp;DYN_ARGS=TRUE&amp;DOC_NAME=FAT:FQL_AUDITING_CLIENT_TEMPLATE.FAT&amp;display_string=Audit&amp;VAR:KEY=YZYLMLADUR&amp;VAR:QUERY=RkZfU0FMRVMoTFRNLDQwOTk5KQ==&amp;WINDOW=FIRST_POPUP&amp;HEIGHT=450&amp;WIDTH=450&amp;START_MAXIMIZED=","FALSE&amp;VAR:CALENDAR=US&amp;VAR:SYMBOL=MCD&amp;VAR:INDEX=0"}</definedName>
    <definedName name="_100__FDSAUDITLINK__" hidden="1">{"fdsup://directions/FAT Viewer?action=UPDATE&amp;creator=factset&amp;DYN_ARGS=TRUE&amp;DOC_NAME=FAT:FQL_AUDITING_CLIENT_TEMPLATE.FAT&amp;display_string=Audit&amp;VAR:KEY=YZYLMLADUR&amp;VAR:QUERY=RkZfU0FMRVMoTFRNLDQwOTk5KQ==&amp;WINDOW=FIRST_POPUP&amp;HEIGHT=450&amp;WIDTH=450&amp;START_MAXIMIZED=","FALSE&amp;VAR:CALENDAR=US&amp;VAR:SYMBOL=MCD&amp;VAR:INDEX=0"}</definedName>
    <definedName name="_100prm.OkresDo_9_1">"IV-2008"</definedName>
    <definedName name="_101__FDSAUDITLINK__" localSheetId="2" hidden="1">{"fdsup://directions/FAT Viewer?action=UPDATE&amp;creator=factset&amp;DYN_ARGS=TRUE&amp;DOC_NAME=FAT:FQL_AUDITING_CLIENT_TEMPLATE.FAT&amp;display_string=Audit&amp;VAR:KEY=OJYHCXQXQX&amp;VAR:QUERY=RkZfRU5UUlBSX1ZBTF9FQklUREFfT1BFUihDQUwsTk9XKQ==&amp;WINDOW=FIRST_POPUP&amp;HEIGHT=450&amp;WIDTH=","450&amp;START_MAXIMIZED=FALSE&amp;VAR:CALENDAR=US&amp;VAR:SYMBOL=MCD&amp;VAR:INDEX=0"}</definedName>
    <definedName name="_101__FDSAUDITLINK__" localSheetId="4" hidden="1">{"fdsup://directions/FAT Viewer?action=UPDATE&amp;creator=factset&amp;DYN_ARGS=TRUE&amp;DOC_NAME=FAT:FQL_AUDITING_CLIENT_TEMPLATE.FAT&amp;display_string=Audit&amp;VAR:KEY=OJYHCXQXQX&amp;VAR:QUERY=RkZfRU5UUlBSX1ZBTF9FQklUREFfT1BFUihDQUwsTk9XKQ==&amp;WINDOW=FIRST_POPUP&amp;HEIGHT=450&amp;WIDTH=","450&amp;START_MAXIMIZED=FALSE&amp;VAR:CALENDAR=US&amp;VAR:SYMBOL=MCD&amp;VAR:INDEX=0"}</definedName>
    <definedName name="_101__FDSAUDITLINK__" localSheetId="3" hidden="1">{"fdsup://directions/FAT Viewer?action=UPDATE&amp;creator=factset&amp;DYN_ARGS=TRUE&amp;DOC_NAME=FAT:FQL_AUDITING_CLIENT_TEMPLATE.FAT&amp;display_string=Audit&amp;VAR:KEY=OJYHCXQXQX&amp;VAR:QUERY=RkZfRU5UUlBSX1ZBTF9FQklUREFfT1BFUihDQUwsTk9XKQ==&amp;WINDOW=FIRST_POPUP&amp;HEIGHT=450&amp;WIDTH=","450&amp;START_MAXIMIZED=FALSE&amp;VAR:CALENDAR=US&amp;VAR:SYMBOL=MCD&amp;VAR:INDEX=0"}</definedName>
    <definedName name="_101__FDSAUDITLINK__" localSheetId="0" hidden="1">{"fdsup://directions/FAT Viewer?action=UPDATE&amp;creator=factset&amp;DYN_ARGS=TRUE&amp;DOC_NAME=FAT:FQL_AUDITING_CLIENT_TEMPLATE.FAT&amp;display_string=Audit&amp;VAR:KEY=OJYHCXQXQX&amp;VAR:QUERY=RkZfRU5UUlBSX1ZBTF9FQklUREFfT1BFUihDQUwsTk9XKQ==&amp;WINDOW=FIRST_POPUP&amp;HEIGHT=450&amp;WIDTH=","450&amp;START_MAXIMIZED=FALSE&amp;VAR:CALENDAR=US&amp;VAR:SYMBOL=MCD&amp;VAR:INDEX=0"}</definedName>
    <definedName name="_101__FDSAUDITLINK__" localSheetId="1" hidden="1">{"fdsup://directions/FAT Viewer?action=UPDATE&amp;creator=factset&amp;DYN_ARGS=TRUE&amp;DOC_NAME=FAT:FQL_AUDITING_CLIENT_TEMPLATE.FAT&amp;display_string=Audit&amp;VAR:KEY=OJYHCXQXQX&amp;VAR:QUERY=RkZfRU5UUlBSX1ZBTF9FQklUREFfT1BFUihDQUwsTk9XKQ==&amp;WINDOW=FIRST_POPUP&amp;HEIGHT=450&amp;WIDTH=","450&amp;START_MAXIMIZED=FALSE&amp;VAR:CALENDAR=US&amp;VAR:SYMBOL=MCD&amp;VAR:INDEX=0"}</definedName>
    <definedName name="_101__FDSAUDITLINK__" hidden="1">{"fdsup://directions/FAT Viewer?action=UPDATE&amp;creator=factset&amp;DYN_ARGS=TRUE&amp;DOC_NAME=FAT:FQL_AUDITING_CLIENT_TEMPLATE.FAT&amp;display_string=Audit&amp;VAR:KEY=OJYHCXQXQX&amp;VAR:QUERY=RkZfRU5UUlBSX1ZBTF9FQklUREFfT1BFUihDQUwsTk9XKQ==&amp;WINDOW=FIRST_POPUP&amp;HEIGHT=450&amp;WIDTH=","450&amp;START_MAXIMIZED=FALSE&amp;VAR:CALENDAR=US&amp;VAR:SYMBOL=MCD&amp;VAR:INDEX=0"}</definedName>
    <definedName name="_101prm.PlusObszar_10_1">6</definedName>
    <definedName name="_102__FDSAUDITLINK__" localSheetId="2" hidden="1">{"fdsup://directions/FAT Viewer?action=UPDATE&amp;creator=factset&amp;DYN_ARGS=TRUE&amp;DOC_NAME=FAT:FQL_AUDITING_CLIENT_TEMPLATE.FAT&amp;display_string=Audit&amp;VAR:KEY=ZSZOBQRYTW&amp;VAR:QUERY=RkZfRU5UUlBSX1ZBTF9FQklUREFfT1BFUihBTk4sNDA1NDMp&amp;WINDOW=FIRST_POPUP&amp;HEIGHT=450&amp;WIDTH=","450&amp;START_MAXIMIZED=FALSE&amp;VAR:CALENDAR=US&amp;VAR:SYMBOL=PNRA&amp;VAR:INDEX=0"}</definedName>
    <definedName name="_102__FDSAUDITLINK__" localSheetId="4" hidden="1">{"fdsup://directions/FAT Viewer?action=UPDATE&amp;creator=factset&amp;DYN_ARGS=TRUE&amp;DOC_NAME=FAT:FQL_AUDITING_CLIENT_TEMPLATE.FAT&amp;display_string=Audit&amp;VAR:KEY=ZSZOBQRYTW&amp;VAR:QUERY=RkZfRU5UUlBSX1ZBTF9FQklUREFfT1BFUihBTk4sNDA1NDMp&amp;WINDOW=FIRST_POPUP&amp;HEIGHT=450&amp;WIDTH=","450&amp;START_MAXIMIZED=FALSE&amp;VAR:CALENDAR=US&amp;VAR:SYMBOL=PNRA&amp;VAR:INDEX=0"}</definedName>
    <definedName name="_102__FDSAUDITLINK__" localSheetId="3" hidden="1">{"fdsup://directions/FAT Viewer?action=UPDATE&amp;creator=factset&amp;DYN_ARGS=TRUE&amp;DOC_NAME=FAT:FQL_AUDITING_CLIENT_TEMPLATE.FAT&amp;display_string=Audit&amp;VAR:KEY=ZSZOBQRYTW&amp;VAR:QUERY=RkZfRU5UUlBSX1ZBTF9FQklUREFfT1BFUihBTk4sNDA1NDMp&amp;WINDOW=FIRST_POPUP&amp;HEIGHT=450&amp;WIDTH=","450&amp;START_MAXIMIZED=FALSE&amp;VAR:CALENDAR=US&amp;VAR:SYMBOL=PNRA&amp;VAR:INDEX=0"}</definedName>
    <definedName name="_102__FDSAUDITLINK__" localSheetId="0" hidden="1">{"fdsup://directions/FAT Viewer?action=UPDATE&amp;creator=factset&amp;DYN_ARGS=TRUE&amp;DOC_NAME=FAT:FQL_AUDITING_CLIENT_TEMPLATE.FAT&amp;display_string=Audit&amp;VAR:KEY=ZSZOBQRYTW&amp;VAR:QUERY=RkZfRU5UUlBSX1ZBTF9FQklUREFfT1BFUihBTk4sNDA1NDMp&amp;WINDOW=FIRST_POPUP&amp;HEIGHT=450&amp;WIDTH=","450&amp;START_MAXIMIZED=FALSE&amp;VAR:CALENDAR=US&amp;VAR:SYMBOL=PNRA&amp;VAR:INDEX=0"}</definedName>
    <definedName name="_102__FDSAUDITLINK__" localSheetId="1" hidden="1">{"fdsup://directions/FAT Viewer?action=UPDATE&amp;creator=factset&amp;DYN_ARGS=TRUE&amp;DOC_NAME=FAT:FQL_AUDITING_CLIENT_TEMPLATE.FAT&amp;display_string=Audit&amp;VAR:KEY=ZSZOBQRYTW&amp;VAR:QUERY=RkZfRU5UUlBSX1ZBTF9FQklUREFfT1BFUihBTk4sNDA1NDMp&amp;WINDOW=FIRST_POPUP&amp;HEIGHT=450&amp;WIDTH=","450&amp;START_MAXIMIZED=FALSE&amp;VAR:CALENDAR=US&amp;VAR:SYMBOL=PNRA&amp;VAR:INDEX=0"}</definedName>
    <definedName name="_102__FDSAUDITLINK__" hidden="1">{"fdsup://directions/FAT Viewer?action=UPDATE&amp;creator=factset&amp;DYN_ARGS=TRUE&amp;DOC_NAME=FAT:FQL_AUDITING_CLIENT_TEMPLATE.FAT&amp;display_string=Audit&amp;VAR:KEY=ZSZOBQRYTW&amp;VAR:QUERY=RkZfRU5UUlBSX1ZBTF9FQklUREFfT1BFUihBTk4sNDA1NDMp&amp;WINDOW=FIRST_POPUP&amp;HEIGHT=450&amp;WIDTH=","450&amp;START_MAXIMIZED=FALSE&amp;VAR:CALENDAR=US&amp;VAR:SYMBOL=PNRA&amp;VAR:INDEX=0"}</definedName>
    <definedName name="_102prm.PlusObszar_11_1">6</definedName>
    <definedName name="_103__FDSAUDITLINK__" localSheetId="2" hidden="1">{"fdsup://Directions/FactSet Auditing Viewer?action=AUDIT_VALUE&amp;DB=129&amp;ID1=69840W10&amp;VALUEID=01001&amp;SDATE=2011&amp;PERIODTYPE=ANN_STD&amp;SCFT=3&amp;window=popup_no_bar&amp;width=385&amp;height=120&amp;START_MAXIMIZED=FALSE&amp;creator=factset&amp;display_string=Audit"}</definedName>
    <definedName name="_103__FDSAUDITLINK__" localSheetId="4" hidden="1">{"fdsup://Directions/FactSet Auditing Viewer?action=AUDIT_VALUE&amp;DB=129&amp;ID1=69840W10&amp;VALUEID=01001&amp;SDATE=2011&amp;PERIODTYPE=ANN_STD&amp;SCFT=3&amp;window=popup_no_bar&amp;width=385&amp;height=120&amp;START_MAXIMIZED=FALSE&amp;creator=factset&amp;display_string=Audit"}</definedName>
    <definedName name="_103__FDSAUDITLINK__" localSheetId="3" hidden="1">{"fdsup://Directions/FactSet Auditing Viewer?action=AUDIT_VALUE&amp;DB=129&amp;ID1=69840W10&amp;VALUEID=01001&amp;SDATE=2011&amp;PERIODTYPE=ANN_STD&amp;SCFT=3&amp;window=popup_no_bar&amp;width=385&amp;height=120&amp;START_MAXIMIZED=FALSE&amp;creator=factset&amp;display_string=Audit"}</definedName>
    <definedName name="_103__FDSAUDITLINK__" localSheetId="0" hidden="1">{"fdsup://Directions/FactSet Auditing Viewer?action=AUDIT_VALUE&amp;DB=129&amp;ID1=69840W10&amp;VALUEID=01001&amp;SDATE=2011&amp;PERIODTYPE=ANN_STD&amp;SCFT=3&amp;window=popup_no_bar&amp;width=385&amp;height=120&amp;START_MAXIMIZED=FALSE&amp;creator=factset&amp;display_string=Audit"}</definedName>
    <definedName name="_103__FDSAUDITLINK__" localSheetId="1" hidden="1">{"fdsup://Directions/FactSet Auditing Viewer?action=AUDIT_VALUE&amp;DB=129&amp;ID1=69840W10&amp;VALUEID=01001&amp;SDATE=2011&amp;PERIODTYPE=ANN_STD&amp;SCFT=3&amp;window=popup_no_bar&amp;width=385&amp;height=120&amp;START_MAXIMIZED=FALSE&amp;creator=factset&amp;display_string=Audit"}</definedName>
    <definedName name="_103__FDSAUDITLINK__" hidden="1">{"fdsup://Directions/FactSet Auditing Viewer?action=AUDIT_VALUE&amp;DB=129&amp;ID1=69840W10&amp;VALUEID=01001&amp;SDATE=2011&amp;PERIODTYPE=ANN_STD&amp;SCFT=3&amp;window=popup_no_bar&amp;width=385&amp;height=120&amp;START_MAXIMIZED=FALSE&amp;creator=factset&amp;display_string=Audit"}</definedName>
    <definedName name="_103prm.PlusObszar_12_1">6</definedName>
    <definedName name="_104__FDSAUDITLINK__" localSheetId="2" hidden="1">{"fdsup://directions/FAT Viewer?action=UPDATE&amp;creator=factset&amp;DYN_ARGS=TRUE&amp;DOC_NAME=FAT:FQL_AUDITING_CLIENT_TEMPLATE.FAT&amp;display_string=Audit&amp;VAR:KEY=AJKPSXQZOR&amp;VAR:QUERY=RkZfRU5UUlBSX1ZBTF9FQklUREFfT1BFUihDQUwsTk9XKQ==&amp;WINDOW=FIRST_POPUP&amp;HEIGHT=450&amp;WIDTH=","450&amp;START_MAXIMIZED=FALSE&amp;VAR:CALENDAR=US&amp;VAR:SYMBOL=PNRA&amp;VAR:INDEX=0"}</definedName>
    <definedName name="_104__FDSAUDITLINK__" localSheetId="4" hidden="1">{"fdsup://directions/FAT Viewer?action=UPDATE&amp;creator=factset&amp;DYN_ARGS=TRUE&amp;DOC_NAME=FAT:FQL_AUDITING_CLIENT_TEMPLATE.FAT&amp;display_string=Audit&amp;VAR:KEY=AJKPSXQZOR&amp;VAR:QUERY=RkZfRU5UUlBSX1ZBTF9FQklUREFfT1BFUihDQUwsTk9XKQ==&amp;WINDOW=FIRST_POPUP&amp;HEIGHT=450&amp;WIDTH=","450&amp;START_MAXIMIZED=FALSE&amp;VAR:CALENDAR=US&amp;VAR:SYMBOL=PNRA&amp;VAR:INDEX=0"}</definedName>
    <definedName name="_104__FDSAUDITLINK__" localSheetId="3" hidden="1">{"fdsup://directions/FAT Viewer?action=UPDATE&amp;creator=factset&amp;DYN_ARGS=TRUE&amp;DOC_NAME=FAT:FQL_AUDITING_CLIENT_TEMPLATE.FAT&amp;display_string=Audit&amp;VAR:KEY=AJKPSXQZOR&amp;VAR:QUERY=RkZfRU5UUlBSX1ZBTF9FQklUREFfT1BFUihDQUwsTk9XKQ==&amp;WINDOW=FIRST_POPUP&amp;HEIGHT=450&amp;WIDTH=","450&amp;START_MAXIMIZED=FALSE&amp;VAR:CALENDAR=US&amp;VAR:SYMBOL=PNRA&amp;VAR:INDEX=0"}</definedName>
    <definedName name="_104__FDSAUDITLINK__" localSheetId="0" hidden="1">{"fdsup://directions/FAT Viewer?action=UPDATE&amp;creator=factset&amp;DYN_ARGS=TRUE&amp;DOC_NAME=FAT:FQL_AUDITING_CLIENT_TEMPLATE.FAT&amp;display_string=Audit&amp;VAR:KEY=AJKPSXQZOR&amp;VAR:QUERY=RkZfRU5UUlBSX1ZBTF9FQklUREFfT1BFUihDQUwsTk9XKQ==&amp;WINDOW=FIRST_POPUP&amp;HEIGHT=450&amp;WIDTH=","450&amp;START_MAXIMIZED=FALSE&amp;VAR:CALENDAR=US&amp;VAR:SYMBOL=PNRA&amp;VAR:INDEX=0"}</definedName>
    <definedName name="_104__FDSAUDITLINK__" localSheetId="1" hidden="1">{"fdsup://directions/FAT Viewer?action=UPDATE&amp;creator=factset&amp;DYN_ARGS=TRUE&amp;DOC_NAME=FAT:FQL_AUDITING_CLIENT_TEMPLATE.FAT&amp;display_string=Audit&amp;VAR:KEY=AJKPSXQZOR&amp;VAR:QUERY=RkZfRU5UUlBSX1ZBTF9FQklUREFfT1BFUihDQUwsTk9XKQ==&amp;WINDOW=FIRST_POPUP&amp;HEIGHT=450&amp;WIDTH=","450&amp;START_MAXIMIZED=FALSE&amp;VAR:CALENDAR=US&amp;VAR:SYMBOL=PNRA&amp;VAR:INDEX=0"}</definedName>
    <definedName name="_104__FDSAUDITLINK__" hidden="1">{"fdsup://directions/FAT Viewer?action=UPDATE&amp;creator=factset&amp;DYN_ARGS=TRUE&amp;DOC_NAME=FAT:FQL_AUDITING_CLIENT_TEMPLATE.FAT&amp;display_string=Audit&amp;VAR:KEY=AJKPSXQZOR&amp;VAR:QUERY=RkZfRU5UUlBSX1ZBTF9FQklUREFfT1BFUihDQUwsTk9XKQ==&amp;WINDOW=FIRST_POPUP&amp;HEIGHT=450&amp;WIDTH=","450&amp;START_MAXIMIZED=FALSE&amp;VAR:CALENDAR=US&amp;VAR:SYMBOL=PNRA&amp;VAR:INDEX=0"}</definedName>
    <definedName name="_104prm.PlusObszar_13_1">6</definedName>
    <definedName name="_105__FDSAUDITLINK__" localSheetId="2" hidden="1">{"fdsup://directions/FAT Viewer?action=UPDATE&amp;creator=factset&amp;DYN_ARGS=TRUE&amp;DOC_NAME=FAT:FQL_AUDITING_CLIENT_TEMPLATE.FAT&amp;display_string=Audit&amp;VAR:KEY=DOPEZMJENA&amp;VAR:QUERY=RkZfRU5UUlBSX1ZBTF9FQklUREFfT1BFUihBTk4sNDA1NDMp&amp;WINDOW=FIRST_POPUP&amp;HEIGHT=450&amp;WIDTH=","450&amp;START_MAXIMIZED=FALSE&amp;VAR:CALENDAR=US&amp;VAR:SYMBOL=DPZ&amp;VAR:INDEX=0"}</definedName>
    <definedName name="_105__FDSAUDITLINK__" localSheetId="4" hidden="1">{"fdsup://directions/FAT Viewer?action=UPDATE&amp;creator=factset&amp;DYN_ARGS=TRUE&amp;DOC_NAME=FAT:FQL_AUDITING_CLIENT_TEMPLATE.FAT&amp;display_string=Audit&amp;VAR:KEY=DOPEZMJENA&amp;VAR:QUERY=RkZfRU5UUlBSX1ZBTF9FQklUREFfT1BFUihBTk4sNDA1NDMp&amp;WINDOW=FIRST_POPUP&amp;HEIGHT=450&amp;WIDTH=","450&amp;START_MAXIMIZED=FALSE&amp;VAR:CALENDAR=US&amp;VAR:SYMBOL=DPZ&amp;VAR:INDEX=0"}</definedName>
    <definedName name="_105__FDSAUDITLINK__" localSheetId="3" hidden="1">{"fdsup://directions/FAT Viewer?action=UPDATE&amp;creator=factset&amp;DYN_ARGS=TRUE&amp;DOC_NAME=FAT:FQL_AUDITING_CLIENT_TEMPLATE.FAT&amp;display_string=Audit&amp;VAR:KEY=DOPEZMJENA&amp;VAR:QUERY=RkZfRU5UUlBSX1ZBTF9FQklUREFfT1BFUihBTk4sNDA1NDMp&amp;WINDOW=FIRST_POPUP&amp;HEIGHT=450&amp;WIDTH=","450&amp;START_MAXIMIZED=FALSE&amp;VAR:CALENDAR=US&amp;VAR:SYMBOL=DPZ&amp;VAR:INDEX=0"}</definedName>
    <definedName name="_105__FDSAUDITLINK__" localSheetId="0" hidden="1">{"fdsup://directions/FAT Viewer?action=UPDATE&amp;creator=factset&amp;DYN_ARGS=TRUE&amp;DOC_NAME=FAT:FQL_AUDITING_CLIENT_TEMPLATE.FAT&amp;display_string=Audit&amp;VAR:KEY=DOPEZMJENA&amp;VAR:QUERY=RkZfRU5UUlBSX1ZBTF9FQklUREFfT1BFUihBTk4sNDA1NDMp&amp;WINDOW=FIRST_POPUP&amp;HEIGHT=450&amp;WIDTH=","450&amp;START_MAXIMIZED=FALSE&amp;VAR:CALENDAR=US&amp;VAR:SYMBOL=DPZ&amp;VAR:INDEX=0"}</definedName>
    <definedName name="_105__FDSAUDITLINK__" localSheetId="1" hidden="1">{"fdsup://directions/FAT Viewer?action=UPDATE&amp;creator=factset&amp;DYN_ARGS=TRUE&amp;DOC_NAME=FAT:FQL_AUDITING_CLIENT_TEMPLATE.FAT&amp;display_string=Audit&amp;VAR:KEY=DOPEZMJENA&amp;VAR:QUERY=RkZfRU5UUlBSX1ZBTF9FQklUREFfT1BFUihBTk4sNDA1NDMp&amp;WINDOW=FIRST_POPUP&amp;HEIGHT=450&amp;WIDTH=","450&amp;START_MAXIMIZED=FALSE&amp;VAR:CALENDAR=US&amp;VAR:SYMBOL=DPZ&amp;VAR:INDEX=0"}</definedName>
    <definedName name="_105__FDSAUDITLINK__" hidden="1">{"fdsup://directions/FAT Viewer?action=UPDATE&amp;creator=factset&amp;DYN_ARGS=TRUE&amp;DOC_NAME=FAT:FQL_AUDITING_CLIENT_TEMPLATE.FAT&amp;display_string=Audit&amp;VAR:KEY=DOPEZMJENA&amp;VAR:QUERY=RkZfRU5UUlBSX1ZBTF9FQklUREFfT1BFUihBTk4sNDA1NDMp&amp;WINDOW=FIRST_POPUP&amp;HEIGHT=450&amp;WIDTH=","450&amp;START_MAXIMIZED=FALSE&amp;VAR:CALENDAR=US&amp;VAR:SYMBOL=DPZ&amp;VAR:INDEX=0"}</definedName>
    <definedName name="_105prm.PlusObszar_2_1">6</definedName>
    <definedName name="_106__FDSAUDITLINK__" localSheetId="2" hidden="1">{"fdsup://directions/FAT Viewer?action=UPDATE&amp;creator=factset&amp;DYN_ARGS=TRUE&amp;DOC_NAME=FAT:FQL_AUDITING_CLIENT_TEMPLATE.FAT&amp;display_string=Audit&amp;VAR:KEY=PGVCXCVWTE&amp;VAR:QUERY=RkZfRU5UUlBSX1ZBTF9FQklUREFfT1BFUihBTk4sNDA1NDMp&amp;WINDOW=FIRST_POPUP&amp;HEIGHT=450&amp;WIDTH=","450&amp;START_MAXIMIZED=FALSE&amp;VAR:CALENDAR=US&amp;VAR:SYMBOL=TXRH&amp;VAR:INDEX=0"}</definedName>
    <definedName name="_106__FDSAUDITLINK__" localSheetId="4" hidden="1">{"fdsup://directions/FAT Viewer?action=UPDATE&amp;creator=factset&amp;DYN_ARGS=TRUE&amp;DOC_NAME=FAT:FQL_AUDITING_CLIENT_TEMPLATE.FAT&amp;display_string=Audit&amp;VAR:KEY=PGVCXCVWTE&amp;VAR:QUERY=RkZfRU5UUlBSX1ZBTF9FQklUREFfT1BFUihBTk4sNDA1NDMp&amp;WINDOW=FIRST_POPUP&amp;HEIGHT=450&amp;WIDTH=","450&amp;START_MAXIMIZED=FALSE&amp;VAR:CALENDAR=US&amp;VAR:SYMBOL=TXRH&amp;VAR:INDEX=0"}</definedName>
    <definedName name="_106__FDSAUDITLINK__" localSheetId="3" hidden="1">{"fdsup://directions/FAT Viewer?action=UPDATE&amp;creator=factset&amp;DYN_ARGS=TRUE&amp;DOC_NAME=FAT:FQL_AUDITING_CLIENT_TEMPLATE.FAT&amp;display_string=Audit&amp;VAR:KEY=PGVCXCVWTE&amp;VAR:QUERY=RkZfRU5UUlBSX1ZBTF9FQklUREFfT1BFUihBTk4sNDA1NDMp&amp;WINDOW=FIRST_POPUP&amp;HEIGHT=450&amp;WIDTH=","450&amp;START_MAXIMIZED=FALSE&amp;VAR:CALENDAR=US&amp;VAR:SYMBOL=TXRH&amp;VAR:INDEX=0"}</definedName>
    <definedName name="_106__FDSAUDITLINK__" localSheetId="0" hidden="1">{"fdsup://directions/FAT Viewer?action=UPDATE&amp;creator=factset&amp;DYN_ARGS=TRUE&amp;DOC_NAME=FAT:FQL_AUDITING_CLIENT_TEMPLATE.FAT&amp;display_string=Audit&amp;VAR:KEY=PGVCXCVWTE&amp;VAR:QUERY=RkZfRU5UUlBSX1ZBTF9FQklUREFfT1BFUihBTk4sNDA1NDMp&amp;WINDOW=FIRST_POPUP&amp;HEIGHT=450&amp;WIDTH=","450&amp;START_MAXIMIZED=FALSE&amp;VAR:CALENDAR=US&amp;VAR:SYMBOL=TXRH&amp;VAR:INDEX=0"}</definedName>
    <definedName name="_106__FDSAUDITLINK__" localSheetId="1" hidden="1">{"fdsup://directions/FAT Viewer?action=UPDATE&amp;creator=factset&amp;DYN_ARGS=TRUE&amp;DOC_NAME=FAT:FQL_AUDITING_CLIENT_TEMPLATE.FAT&amp;display_string=Audit&amp;VAR:KEY=PGVCXCVWTE&amp;VAR:QUERY=RkZfRU5UUlBSX1ZBTF9FQklUREFfT1BFUihBTk4sNDA1NDMp&amp;WINDOW=FIRST_POPUP&amp;HEIGHT=450&amp;WIDTH=","450&amp;START_MAXIMIZED=FALSE&amp;VAR:CALENDAR=US&amp;VAR:SYMBOL=TXRH&amp;VAR:INDEX=0"}</definedName>
    <definedName name="_106__FDSAUDITLINK__" hidden="1">{"fdsup://directions/FAT Viewer?action=UPDATE&amp;creator=factset&amp;DYN_ARGS=TRUE&amp;DOC_NAME=FAT:FQL_AUDITING_CLIENT_TEMPLATE.FAT&amp;display_string=Audit&amp;VAR:KEY=PGVCXCVWTE&amp;VAR:QUERY=RkZfRU5UUlBSX1ZBTF9FQklUREFfT1BFUihBTk4sNDA1NDMp&amp;WINDOW=FIRST_POPUP&amp;HEIGHT=450&amp;WIDTH=","450&amp;START_MAXIMIZED=FALSE&amp;VAR:CALENDAR=US&amp;VAR:SYMBOL=TXRH&amp;VAR:INDEX=0"}</definedName>
    <definedName name="_106prm.PlusObszar_3_1">6</definedName>
    <definedName name="_107prm.PlusObszar_5_1">6</definedName>
    <definedName name="_108__FDSAUDITLINK__" localSheetId="2" hidden="1">{"fdsup://directions/FAT Viewer?action=UPDATE&amp;creator=factset&amp;DYN_ARGS=TRUE&amp;DOC_NAME=FAT:FQL_AUDITING_CLIENT_TEMPLATE.FAT&amp;display_string=Audit&amp;VAR:KEY=KTCTGLSRIR&amp;VAR:QUERY=RkZfRU5UUlBSX1ZBTF9FQklUREFfT1BFUihDQUwsTk9XKQ==&amp;WINDOW=FIRST_POPUP&amp;HEIGHT=450&amp;WIDTH=","450&amp;START_MAXIMIZED=FALSE&amp;VAR:CALENDAR=US&amp;VAR:SYMBOL=TXRH&amp;VAR:INDEX=0"}</definedName>
    <definedName name="_108__FDSAUDITLINK__" localSheetId="4" hidden="1">{"fdsup://directions/FAT Viewer?action=UPDATE&amp;creator=factset&amp;DYN_ARGS=TRUE&amp;DOC_NAME=FAT:FQL_AUDITING_CLIENT_TEMPLATE.FAT&amp;display_string=Audit&amp;VAR:KEY=KTCTGLSRIR&amp;VAR:QUERY=RkZfRU5UUlBSX1ZBTF9FQklUREFfT1BFUihDQUwsTk9XKQ==&amp;WINDOW=FIRST_POPUP&amp;HEIGHT=450&amp;WIDTH=","450&amp;START_MAXIMIZED=FALSE&amp;VAR:CALENDAR=US&amp;VAR:SYMBOL=TXRH&amp;VAR:INDEX=0"}</definedName>
    <definedName name="_108__FDSAUDITLINK__" localSheetId="3" hidden="1">{"fdsup://directions/FAT Viewer?action=UPDATE&amp;creator=factset&amp;DYN_ARGS=TRUE&amp;DOC_NAME=FAT:FQL_AUDITING_CLIENT_TEMPLATE.FAT&amp;display_string=Audit&amp;VAR:KEY=KTCTGLSRIR&amp;VAR:QUERY=RkZfRU5UUlBSX1ZBTF9FQklUREFfT1BFUihDQUwsTk9XKQ==&amp;WINDOW=FIRST_POPUP&amp;HEIGHT=450&amp;WIDTH=","450&amp;START_MAXIMIZED=FALSE&amp;VAR:CALENDAR=US&amp;VAR:SYMBOL=TXRH&amp;VAR:INDEX=0"}</definedName>
    <definedName name="_108__FDSAUDITLINK__" localSheetId="0" hidden="1">{"fdsup://directions/FAT Viewer?action=UPDATE&amp;creator=factset&amp;DYN_ARGS=TRUE&amp;DOC_NAME=FAT:FQL_AUDITING_CLIENT_TEMPLATE.FAT&amp;display_string=Audit&amp;VAR:KEY=KTCTGLSRIR&amp;VAR:QUERY=RkZfRU5UUlBSX1ZBTF9FQklUREFfT1BFUihDQUwsTk9XKQ==&amp;WINDOW=FIRST_POPUP&amp;HEIGHT=450&amp;WIDTH=","450&amp;START_MAXIMIZED=FALSE&amp;VAR:CALENDAR=US&amp;VAR:SYMBOL=TXRH&amp;VAR:INDEX=0"}</definedName>
    <definedName name="_108__FDSAUDITLINK__" localSheetId="1" hidden="1">{"fdsup://directions/FAT Viewer?action=UPDATE&amp;creator=factset&amp;DYN_ARGS=TRUE&amp;DOC_NAME=FAT:FQL_AUDITING_CLIENT_TEMPLATE.FAT&amp;display_string=Audit&amp;VAR:KEY=KTCTGLSRIR&amp;VAR:QUERY=RkZfRU5UUlBSX1ZBTF9FQklUREFfT1BFUihDQUwsTk9XKQ==&amp;WINDOW=FIRST_POPUP&amp;HEIGHT=450&amp;WIDTH=","450&amp;START_MAXIMIZED=FALSE&amp;VAR:CALENDAR=US&amp;VAR:SYMBOL=TXRH&amp;VAR:INDEX=0"}</definedName>
    <definedName name="_108__FDSAUDITLINK__" hidden="1">{"fdsup://directions/FAT Viewer?action=UPDATE&amp;creator=factset&amp;DYN_ARGS=TRUE&amp;DOC_NAME=FAT:FQL_AUDITING_CLIENT_TEMPLATE.FAT&amp;display_string=Audit&amp;VAR:KEY=KTCTGLSRIR&amp;VAR:QUERY=RkZfRU5UUlBSX1ZBTF9FQklUREFfT1BFUihDQUwsTk9XKQ==&amp;WINDOW=FIRST_POPUP&amp;HEIGHT=450&amp;WIDTH=","450&amp;START_MAXIMIZED=FALSE&amp;VAR:CALENDAR=US&amp;VAR:SYMBOL=TXRH&amp;VAR:INDEX=0"}</definedName>
    <definedName name="_108prm.PlusObszar_6_1">6</definedName>
    <definedName name="_109__FDSAUDITLINK__" localSheetId="2" hidden="1">{"fdsup://directions/FAT Viewer?action=UPDATE&amp;creator=factset&amp;DYN_ARGS=TRUE&amp;DOC_NAME=FAT:FQL_AUDITING_CLIENT_TEMPLATE.FAT&amp;display_string=Audit&amp;VAR:KEY=RAZYPMPCJI&amp;VAR:QUERY=RkZfRU5UUlBSX1ZBTF9FQklUREFfT1BFUihBTk4sNDA1NDMp&amp;WINDOW=FIRST_POPUP&amp;HEIGHT=450&amp;WIDTH=","450&amp;START_MAXIMIZED=FALSE&amp;VAR:CALENDAR=US&amp;VAR:SYMBOL=JACK&amp;VAR:INDEX=0"}</definedName>
    <definedName name="_109__FDSAUDITLINK__" localSheetId="4" hidden="1">{"fdsup://directions/FAT Viewer?action=UPDATE&amp;creator=factset&amp;DYN_ARGS=TRUE&amp;DOC_NAME=FAT:FQL_AUDITING_CLIENT_TEMPLATE.FAT&amp;display_string=Audit&amp;VAR:KEY=RAZYPMPCJI&amp;VAR:QUERY=RkZfRU5UUlBSX1ZBTF9FQklUREFfT1BFUihBTk4sNDA1NDMp&amp;WINDOW=FIRST_POPUP&amp;HEIGHT=450&amp;WIDTH=","450&amp;START_MAXIMIZED=FALSE&amp;VAR:CALENDAR=US&amp;VAR:SYMBOL=JACK&amp;VAR:INDEX=0"}</definedName>
    <definedName name="_109__FDSAUDITLINK__" localSheetId="3" hidden="1">{"fdsup://directions/FAT Viewer?action=UPDATE&amp;creator=factset&amp;DYN_ARGS=TRUE&amp;DOC_NAME=FAT:FQL_AUDITING_CLIENT_TEMPLATE.FAT&amp;display_string=Audit&amp;VAR:KEY=RAZYPMPCJI&amp;VAR:QUERY=RkZfRU5UUlBSX1ZBTF9FQklUREFfT1BFUihBTk4sNDA1NDMp&amp;WINDOW=FIRST_POPUP&amp;HEIGHT=450&amp;WIDTH=","450&amp;START_MAXIMIZED=FALSE&amp;VAR:CALENDAR=US&amp;VAR:SYMBOL=JACK&amp;VAR:INDEX=0"}</definedName>
    <definedName name="_109__FDSAUDITLINK__" localSheetId="0" hidden="1">{"fdsup://directions/FAT Viewer?action=UPDATE&amp;creator=factset&amp;DYN_ARGS=TRUE&amp;DOC_NAME=FAT:FQL_AUDITING_CLIENT_TEMPLATE.FAT&amp;display_string=Audit&amp;VAR:KEY=RAZYPMPCJI&amp;VAR:QUERY=RkZfRU5UUlBSX1ZBTF9FQklUREFfT1BFUihBTk4sNDA1NDMp&amp;WINDOW=FIRST_POPUP&amp;HEIGHT=450&amp;WIDTH=","450&amp;START_MAXIMIZED=FALSE&amp;VAR:CALENDAR=US&amp;VAR:SYMBOL=JACK&amp;VAR:INDEX=0"}</definedName>
    <definedName name="_109__FDSAUDITLINK__" localSheetId="1" hidden="1">{"fdsup://directions/FAT Viewer?action=UPDATE&amp;creator=factset&amp;DYN_ARGS=TRUE&amp;DOC_NAME=FAT:FQL_AUDITING_CLIENT_TEMPLATE.FAT&amp;display_string=Audit&amp;VAR:KEY=RAZYPMPCJI&amp;VAR:QUERY=RkZfRU5UUlBSX1ZBTF9FQklUREFfT1BFUihBTk4sNDA1NDMp&amp;WINDOW=FIRST_POPUP&amp;HEIGHT=450&amp;WIDTH=","450&amp;START_MAXIMIZED=FALSE&amp;VAR:CALENDAR=US&amp;VAR:SYMBOL=JACK&amp;VAR:INDEX=0"}</definedName>
    <definedName name="_109__FDSAUDITLINK__" hidden="1">{"fdsup://directions/FAT Viewer?action=UPDATE&amp;creator=factset&amp;DYN_ARGS=TRUE&amp;DOC_NAME=FAT:FQL_AUDITING_CLIENT_TEMPLATE.FAT&amp;display_string=Audit&amp;VAR:KEY=RAZYPMPCJI&amp;VAR:QUERY=RkZfRU5UUlBSX1ZBTF9FQklUREFfT1BFUihBTk4sNDA1NDMp&amp;WINDOW=FIRST_POPUP&amp;HEIGHT=450&amp;WIDTH=","450&amp;START_MAXIMIZED=FALSE&amp;VAR:CALENDAR=US&amp;VAR:SYMBOL=JACK&amp;VAR:INDEX=0"}</definedName>
    <definedName name="_109prm.PlusObszar_7_1">6</definedName>
    <definedName name="_10ktp.KtTyp_7_1">1</definedName>
    <definedName name="_11__123Graph_CCHART_3" hidden="1">#REF!</definedName>
    <definedName name="_11__123Graph_DCHART_2" hidden="1">#REF!</definedName>
    <definedName name="_11__FDSAUDITLINK__" localSheetId="2" hidden="1">{"fdsup://directions/FAT Viewer?action=UPDATE&amp;creator=factset&amp;DYN_ARGS=TRUE&amp;DOC_NAME=FAT:FQL_AUDITING_CLIENT_TEMPLATE.FAT&amp;display_string=Audit&amp;VAR:KEY=YZYLMLADUR&amp;VAR:QUERY=RkZfU0FMRVMoTFRNLDQwOTk5KQ==&amp;WINDOW=FIRST_POPUP&amp;HEIGHT=450&amp;WIDTH=450&amp;START_MAXIMIZED=","FALSE&amp;VAR:CALENDAR=US&amp;VAR:SYMBOL=MCD&amp;VAR:INDEX=0"}</definedName>
    <definedName name="_11__FDSAUDITLINK__" localSheetId="4" hidden="1">{"fdsup://directions/FAT Viewer?action=UPDATE&amp;creator=factset&amp;DYN_ARGS=TRUE&amp;DOC_NAME=FAT:FQL_AUDITING_CLIENT_TEMPLATE.FAT&amp;display_string=Audit&amp;VAR:KEY=YZYLMLADUR&amp;VAR:QUERY=RkZfU0FMRVMoTFRNLDQwOTk5KQ==&amp;WINDOW=FIRST_POPUP&amp;HEIGHT=450&amp;WIDTH=450&amp;START_MAXIMIZED=","FALSE&amp;VAR:CALENDAR=US&amp;VAR:SYMBOL=MCD&amp;VAR:INDEX=0"}</definedName>
    <definedName name="_11__FDSAUDITLINK__" localSheetId="3" hidden="1">{"fdsup://directions/FAT Viewer?action=UPDATE&amp;creator=factset&amp;DYN_ARGS=TRUE&amp;DOC_NAME=FAT:FQL_AUDITING_CLIENT_TEMPLATE.FAT&amp;display_string=Audit&amp;VAR:KEY=YZYLMLADUR&amp;VAR:QUERY=RkZfU0FMRVMoTFRNLDQwOTk5KQ==&amp;WINDOW=FIRST_POPUP&amp;HEIGHT=450&amp;WIDTH=450&amp;START_MAXIMIZED=","FALSE&amp;VAR:CALENDAR=US&amp;VAR:SYMBOL=MCD&amp;VAR:INDEX=0"}</definedName>
    <definedName name="_11__FDSAUDITLINK__" localSheetId="0" hidden="1">{"fdsup://directions/FAT Viewer?action=UPDATE&amp;creator=factset&amp;DYN_ARGS=TRUE&amp;DOC_NAME=FAT:FQL_AUDITING_CLIENT_TEMPLATE.FAT&amp;display_string=Audit&amp;VAR:KEY=YZYLMLADUR&amp;VAR:QUERY=RkZfU0FMRVMoTFRNLDQwOTk5KQ==&amp;WINDOW=FIRST_POPUP&amp;HEIGHT=450&amp;WIDTH=450&amp;START_MAXIMIZED=","FALSE&amp;VAR:CALENDAR=US&amp;VAR:SYMBOL=MCD&amp;VAR:INDEX=0"}</definedName>
    <definedName name="_11__FDSAUDITLINK__" localSheetId="1" hidden="1">{"fdsup://directions/FAT Viewer?action=UPDATE&amp;creator=factset&amp;DYN_ARGS=TRUE&amp;DOC_NAME=FAT:FQL_AUDITING_CLIENT_TEMPLATE.FAT&amp;display_string=Audit&amp;VAR:KEY=YZYLMLADUR&amp;VAR:QUERY=RkZfU0FMRVMoTFRNLDQwOTk5KQ==&amp;WINDOW=FIRST_POPUP&amp;HEIGHT=450&amp;WIDTH=450&amp;START_MAXIMIZED=","FALSE&amp;VAR:CALENDAR=US&amp;VAR:SYMBOL=MCD&amp;VAR:INDEX=0"}</definedName>
    <definedName name="_11__FDSAUDITLINK__" hidden="1">{"fdsup://directions/FAT Viewer?action=UPDATE&amp;creator=factset&amp;DYN_ARGS=TRUE&amp;DOC_NAME=FAT:FQL_AUDITING_CLIENT_TEMPLATE.FAT&amp;display_string=Audit&amp;VAR:KEY=YZYLMLADUR&amp;VAR:QUERY=RkZfU0FMRVMoTFRNLDQwOTk5KQ==&amp;WINDOW=FIRST_POPUP&amp;HEIGHT=450&amp;WIDTH=450&amp;START_MAXIMIZED=","FALSE&amp;VAR:CALENDAR=US&amp;VAR:SYMBOL=MCD&amp;VAR:INDEX=0"}</definedName>
    <definedName name="_110__FDSAUDITLINK__" localSheetId="2" hidden="1">{"fdsup://directions/FAT Viewer?action=UPDATE&amp;creator=factset&amp;DYN_ARGS=TRUE&amp;DOC_NAME=FAT:FQL_AUDITING_CLIENT_TEMPLATE.FAT&amp;display_string=Audit&amp;VAR:KEY=ONYFYLGJOH&amp;VAR:QUERY=RkZfU0FMRVMoTFRNLDQwNjMzKQ==&amp;WINDOW=FIRST_POPUP&amp;HEIGHT=450&amp;WIDTH=450&amp;START_MAXIMIZED=","FALSE&amp;VAR:CALENDAR=US&amp;VAR:SYMBOL=YUM&amp;VAR:INDEX=0"}</definedName>
    <definedName name="_110__FDSAUDITLINK__" localSheetId="4" hidden="1">{"fdsup://directions/FAT Viewer?action=UPDATE&amp;creator=factset&amp;DYN_ARGS=TRUE&amp;DOC_NAME=FAT:FQL_AUDITING_CLIENT_TEMPLATE.FAT&amp;display_string=Audit&amp;VAR:KEY=ONYFYLGJOH&amp;VAR:QUERY=RkZfU0FMRVMoTFRNLDQwNjMzKQ==&amp;WINDOW=FIRST_POPUP&amp;HEIGHT=450&amp;WIDTH=450&amp;START_MAXIMIZED=","FALSE&amp;VAR:CALENDAR=US&amp;VAR:SYMBOL=YUM&amp;VAR:INDEX=0"}</definedName>
    <definedName name="_110__FDSAUDITLINK__" localSheetId="3" hidden="1">{"fdsup://directions/FAT Viewer?action=UPDATE&amp;creator=factset&amp;DYN_ARGS=TRUE&amp;DOC_NAME=FAT:FQL_AUDITING_CLIENT_TEMPLATE.FAT&amp;display_string=Audit&amp;VAR:KEY=ONYFYLGJOH&amp;VAR:QUERY=RkZfU0FMRVMoTFRNLDQwNjMzKQ==&amp;WINDOW=FIRST_POPUP&amp;HEIGHT=450&amp;WIDTH=450&amp;START_MAXIMIZED=","FALSE&amp;VAR:CALENDAR=US&amp;VAR:SYMBOL=YUM&amp;VAR:INDEX=0"}</definedName>
    <definedName name="_110__FDSAUDITLINK__" localSheetId="0" hidden="1">{"fdsup://directions/FAT Viewer?action=UPDATE&amp;creator=factset&amp;DYN_ARGS=TRUE&amp;DOC_NAME=FAT:FQL_AUDITING_CLIENT_TEMPLATE.FAT&amp;display_string=Audit&amp;VAR:KEY=ONYFYLGJOH&amp;VAR:QUERY=RkZfU0FMRVMoTFRNLDQwNjMzKQ==&amp;WINDOW=FIRST_POPUP&amp;HEIGHT=450&amp;WIDTH=450&amp;START_MAXIMIZED=","FALSE&amp;VAR:CALENDAR=US&amp;VAR:SYMBOL=YUM&amp;VAR:INDEX=0"}</definedName>
    <definedName name="_110__FDSAUDITLINK__" localSheetId="1" hidden="1">{"fdsup://directions/FAT Viewer?action=UPDATE&amp;creator=factset&amp;DYN_ARGS=TRUE&amp;DOC_NAME=FAT:FQL_AUDITING_CLIENT_TEMPLATE.FAT&amp;display_string=Audit&amp;VAR:KEY=ONYFYLGJOH&amp;VAR:QUERY=RkZfU0FMRVMoTFRNLDQwNjMzKQ==&amp;WINDOW=FIRST_POPUP&amp;HEIGHT=450&amp;WIDTH=450&amp;START_MAXIMIZED=","FALSE&amp;VAR:CALENDAR=US&amp;VAR:SYMBOL=YUM&amp;VAR:INDEX=0"}</definedName>
    <definedName name="_110__FDSAUDITLINK__" hidden="1">{"fdsup://directions/FAT Viewer?action=UPDATE&amp;creator=factset&amp;DYN_ARGS=TRUE&amp;DOC_NAME=FAT:FQL_AUDITING_CLIENT_TEMPLATE.FAT&amp;display_string=Audit&amp;VAR:KEY=ONYFYLGJOH&amp;VAR:QUERY=RkZfU0FMRVMoTFRNLDQwNjMzKQ==&amp;WINDOW=FIRST_POPUP&amp;HEIGHT=450&amp;WIDTH=450&amp;START_MAXIMIZED=","FALSE&amp;VAR:CALENDAR=US&amp;VAR:SYMBOL=YUM&amp;VAR:INDEX=0"}</definedName>
    <definedName name="_110prm.PlusObszar_8_1">6</definedName>
    <definedName name="_111__FDSAUDITLINK__" localSheetId="2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111__FDSAUDITLINK__" localSheetId="4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111__FDSAUDITLINK__" localSheetId="3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111__FDSAUDITLINK__" localSheetId="0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111__FDSAUDITLINK__" localSheetId="1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111__FDSAUDITLINK__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111CHART" hidden="1">#REF!</definedName>
    <definedName name="_111prm.PlusObszar_9_1">6</definedName>
    <definedName name="_112__FDSAUDITLINK__" localSheetId="2" hidden="1">{"fdsup://directions/FAT Viewer?action=UPDATE&amp;creator=factset&amp;DYN_ARGS=TRUE&amp;DOC_NAME=FAT:FQL_AUDITING_CLIENT_TEMPLATE.FAT&amp;display_string=Audit&amp;VAR:KEY=DEVIZSJGJY&amp;VAR:QUERY=RkZfRU5UUlBSX1ZBTF9FQklUREFfT1BFUihBTk4sNDA1NDMp&amp;WINDOW=FIRST_POPUP&amp;HEIGHT=450&amp;WIDTH=","450&amp;START_MAXIMIZED=FALSE&amp;VAR:CALENDAR=US&amp;VAR:SYMBOL=RRGB&amp;VAR:INDEX=0"}</definedName>
    <definedName name="_112__FDSAUDITLINK__" localSheetId="4" hidden="1">{"fdsup://directions/FAT Viewer?action=UPDATE&amp;creator=factset&amp;DYN_ARGS=TRUE&amp;DOC_NAME=FAT:FQL_AUDITING_CLIENT_TEMPLATE.FAT&amp;display_string=Audit&amp;VAR:KEY=DEVIZSJGJY&amp;VAR:QUERY=RkZfRU5UUlBSX1ZBTF9FQklUREFfT1BFUihBTk4sNDA1NDMp&amp;WINDOW=FIRST_POPUP&amp;HEIGHT=450&amp;WIDTH=","450&amp;START_MAXIMIZED=FALSE&amp;VAR:CALENDAR=US&amp;VAR:SYMBOL=RRGB&amp;VAR:INDEX=0"}</definedName>
    <definedName name="_112__FDSAUDITLINK__" localSheetId="3" hidden="1">{"fdsup://directions/FAT Viewer?action=UPDATE&amp;creator=factset&amp;DYN_ARGS=TRUE&amp;DOC_NAME=FAT:FQL_AUDITING_CLIENT_TEMPLATE.FAT&amp;display_string=Audit&amp;VAR:KEY=DEVIZSJGJY&amp;VAR:QUERY=RkZfRU5UUlBSX1ZBTF9FQklUREFfT1BFUihBTk4sNDA1NDMp&amp;WINDOW=FIRST_POPUP&amp;HEIGHT=450&amp;WIDTH=","450&amp;START_MAXIMIZED=FALSE&amp;VAR:CALENDAR=US&amp;VAR:SYMBOL=RRGB&amp;VAR:INDEX=0"}</definedName>
    <definedName name="_112__FDSAUDITLINK__" localSheetId="0" hidden="1">{"fdsup://directions/FAT Viewer?action=UPDATE&amp;creator=factset&amp;DYN_ARGS=TRUE&amp;DOC_NAME=FAT:FQL_AUDITING_CLIENT_TEMPLATE.FAT&amp;display_string=Audit&amp;VAR:KEY=DEVIZSJGJY&amp;VAR:QUERY=RkZfRU5UUlBSX1ZBTF9FQklUREFfT1BFUihBTk4sNDA1NDMp&amp;WINDOW=FIRST_POPUP&amp;HEIGHT=450&amp;WIDTH=","450&amp;START_MAXIMIZED=FALSE&amp;VAR:CALENDAR=US&amp;VAR:SYMBOL=RRGB&amp;VAR:INDEX=0"}</definedName>
    <definedName name="_112__FDSAUDITLINK__" localSheetId="1" hidden="1">{"fdsup://directions/FAT Viewer?action=UPDATE&amp;creator=factset&amp;DYN_ARGS=TRUE&amp;DOC_NAME=FAT:FQL_AUDITING_CLIENT_TEMPLATE.FAT&amp;display_string=Audit&amp;VAR:KEY=DEVIZSJGJY&amp;VAR:QUERY=RkZfRU5UUlBSX1ZBTF9FQklUREFfT1BFUihBTk4sNDA1NDMp&amp;WINDOW=FIRST_POPUP&amp;HEIGHT=450&amp;WIDTH=","450&amp;START_MAXIMIZED=FALSE&amp;VAR:CALENDAR=US&amp;VAR:SYMBOL=RRGB&amp;VAR:INDEX=0"}</definedName>
    <definedName name="_112__FDSAUDITLINK__" hidden="1">{"fdsup://directions/FAT Viewer?action=UPDATE&amp;creator=factset&amp;DYN_ARGS=TRUE&amp;DOC_NAME=FAT:FQL_AUDITING_CLIENT_TEMPLATE.FAT&amp;display_string=Audit&amp;VAR:KEY=DEVIZSJGJY&amp;VAR:QUERY=RkZfRU5UUlBSX1ZBTF9FQklUREFfT1BFUihBTk4sNDA1NDMp&amp;WINDOW=FIRST_POPUP&amp;HEIGHT=450&amp;WIDTH=","450&amp;START_MAXIMIZED=FALSE&amp;VAR:CALENDAR=US&amp;VAR:SYMBOL=RRGB&amp;VAR:INDEX=0"}</definedName>
    <definedName name="_112prm.PokazOkno_10_1">"TAK"</definedName>
    <definedName name="_113__FDSAUDITLINK__" localSheetId="2" hidden="1">{"fdsup://directions/FAT Viewer?action=UPDATE&amp;creator=factset&amp;DYN_ARGS=TRUE&amp;DOC_NAME=FAT:FQL_AUDITING_CLIENT_TEMPLATE.FAT&amp;display_string=Audit&amp;VAR:KEY=KNALGDEBWV&amp;VAR:QUERY=RkZfU0FMRVMoTFRNLDQwOTA4KQ==&amp;WINDOW=FIRST_POPUP&amp;HEIGHT=450&amp;WIDTH=450&amp;START_MAXIMIZED=","FALSE&amp;VAR:CALENDAR=US&amp;VAR:SYMBOL=DRI&amp;VAR:INDEX=0"}</definedName>
    <definedName name="_113__FDSAUDITLINK__" localSheetId="4" hidden="1">{"fdsup://directions/FAT Viewer?action=UPDATE&amp;creator=factset&amp;DYN_ARGS=TRUE&amp;DOC_NAME=FAT:FQL_AUDITING_CLIENT_TEMPLATE.FAT&amp;display_string=Audit&amp;VAR:KEY=KNALGDEBWV&amp;VAR:QUERY=RkZfU0FMRVMoTFRNLDQwOTA4KQ==&amp;WINDOW=FIRST_POPUP&amp;HEIGHT=450&amp;WIDTH=450&amp;START_MAXIMIZED=","FALSE&amp;VAR:CALENDAR=US&amp;VAR:SYMBOL=DRI&amp;VAR:INDEX=0"}</definedName>
    <definedName name="_113__FDSAUDITLINK__" localSheetId="3" hidden="1">{"fdsup://directions/FAT Viewer?action=UPDATE&amp;creator=factset&amp;DYN_ARGS=TRUE&amp;DOC_NAME=FAT:FQL_AUDITING_CLIENT_TEMPLATE.FAT&amp;display_string=Audit&amp;VAR:KEY=KNALGDEBWV&amp;VAR:QUERY=RkZfU0FMRVMoTFRNLDQwOTA4KQ==&amp;WINDOW=FIRST_POPUP&amp;HEIGHT=450&amp;WIDTH=450&amp;START_MAXIMIZED=","FALSE&amp;VAR:CALENDAR=US&amp;VAR:SYMBOL=DRI&amp;VAR:INDEX=0"}</definedName>
    <definedName name="_113__FDSAUDITLINK__" localSheetId="0" hidden="1">{"fdsup://directions/FAT Viewer?action=UPDATE&amp;creator=factset&amp;DYN_ARGS=TRUE&amp;DOC_NAME=FAT:FQL_AUDITING_CLIENT_TEMPLATE.FAT&amp;display_string=Audit&amp;VAR:KEY=KNALGDEBWV&amp;VAR:QUERY=RkZfU0FMRVMoTFRNLDQwOTA4KQ==&amp;WINDOW=FIRST_POPUP&amp;HEIGHT=450&amp;WIDTH=450&amp;START_MAXIMIZED=","FALSE&amp;VAR:CALENDAR=US&amp;VAR:SYMBOL=DRI&amp;VAR:INDEX=0"}</definedName>
    <definedName name="_113__FDSAUDITLINK__" localSheetId="1" hidden="1">{"fdsup://directions/FAT Viewer?action=UPDATE&amp;creator=factset&amp;DYN_ARGS=TRUE&amp;DOC_NAME=FAT:FQL_AUDITING_CLIENT_TEMPLATE.FAT&amp;display_string=Audit&amp;VAR:KEY=KNALGDEBWV&amp;VAR:QUERY=RkZfU0FMRVMoTFRNLDQwOTA4KQ==&amp;WINDOW=FIRST_POPUP&amp;HEIGHT=450&amp;WIDTH=450&amp;START_MAXIMIZED=","FALSE&amp;VAR:CALENDAR=US&amp;VAR:SYMBOL=DRI&amp;VAR:INDEX=0"}</definedName>
    <definedName name="_113__FDSAUDITLINK__" hidden="1">{"fdsup://directions/FAT Viewer?action=UPDATE&amp;creator=factset&amp;DYN_ARGS=TRUE&amp;DOC_NAME=FAT:FQL_AUDITING_CLIENT_TEMPLATE.FAT&amp;display_string=Audit&amp;VAR:KEY=KNALGDEBWV&amp;VAR:QUERY=RkZfU0FMRVMoTFRNLDQwOTA4KQ==&amp;WINDOW=FIRST_POPUP&amp;HEIGHT=450&amp;WIDTH=450&amp;START_MAXIMIZED=","FALSE&amp;VAR:CALENDAR=US&amp;VAR:SYMBOL=DRI&amp;VAR:INDEX=0"}</definedName>
    <definedName name="_113prm.PokazOkno_11_1">"TAK"</definedName>
    <definedName name="_114__FDSAUDITLINK__" localSheetId="2" hidden="1">{"fdsup://directions/FAT Viewer?action=UPDATE&amp;creator=factset&amp;DYN_ARGS=TRUE&amp;DOC_NAME=FAT:FQL_AUDITING_CLIENT_TEMPLATE.FAT&amp;display_string=Audit&amp;VAR:KEY=QVYNWVMPIJ&amp;VAR:QUERY=RkZfRU5UUlBSX1ZBTF9FQklUREFfT1BFUihDQUwsTk9XKQ==&amp;WINDOW=FIRST_POPUP&amp;HEIGHT=450&amp;WIDTH=","450&amp;START_MAXIMIZED=FALSE&amp;VAR:CALENDAR=US&amp;VAR:SYMBOL=DRI&amp;VAR:INDEX=0"}</definedName>
    <definedName name="_114__FDSAUDITLINK__" localSheetId="4" hidden="1">{"fdsup://directions/FAT Viewer?action=UPDATE&amp;creator=factset&amp;DYN_ARGS=TRUE&amp;DOC_NAME=FAT:FQL_AUDITING_CLIENT_TEMPLATE.FAT&amp;display_string=Audit&amp;VAR:KEY=QVYNWVMPIJ&amp;VAR:QUERY=RkZfRU5UUlBSX1ZBTF9FQklUREFfT1BFUihDQUwsTk9XKQ==&amp;WINDOW=FIRST_POPUP&amp;HEIGHT=450&amp;WIDTH=","450&amp;START_MAXIMIZED=FALSE&amp;VAR:CALENDAR=US&amp;VAR:SYMBOL=DRI&amp;VAR:INDEX=0"}</definedName>
    <definedName name="_114__FDSAUDITLINK__" localSheetId="3" hidden="1">{"fdsup://directions/FAT Viewer?action=UPDATE&amp;creator=factset&amp;DYN_ARGS=TRUE&amp;DOC_NAME=FAT:FQL_AUDITING_CLIENT_TEMPLATE.FAT&amp;display_string=Audit&amp;VAR:KEY=QVYNWVMPIJ&amp;VAR:QUERY=RkZfRU5UUlBSX1ZBTF9FQklUREFfT1BFUihDQUwsTk9XKQ==&amp;WINDOW=FIRST_POPUP&amp;HEIGHT=450&amp;WIDTH=","450&amp;START_MAXIMIZED=FALSE&amp;VAR:CALENDAR=US&amp;VAR:SYMBOL=DRI&amp;VAR:INDEX=0"}</definedName>
    <definedName name="_114__FDSAUDITLINK__" localSheetId="0" hidden="1">{"fdsup://directions/FAT Viewer?action=UPDATE&amp;creator=factset&amp;DYN_ARGS=TRUE&amp;DOC_NAME=FAT:FQL_AUDITING_CLIENT_TEMPLATE.FAT&amp;display_string=Audit&amp;VAR:KEY=QVYNWVMPIJ&amp;VAR:QUERY=RkZfRU5UUlBSX1ZBTF9FQklUREFfT1BFUihDQUwsTk9XKQ==&amp;WINDOW=FIRST_POPUP&amp;HEIGHT=450&amp;WIDTH=","450&amp;START_MAXIMIZED=FALSE&amp;VAR:CALENDAR=US&amp;VAR:SYMBOL=DRI&amp;VAR:INDEX=0"}</definedName>
    <definedName name="_114__FDSAUDITLINK__" localSheetId="1" hidden="1">{"fdsup://directions/FAT Viewer?action=UPDATE&amp;creator=factset&amp;DYN_ARGS=TRUE&amp;DOC_NAME=FAT:FQL_AUDITING_CLIENT_TEMPLATE.FAT&amp;display_string=Audit&amp;VAR:KEY=QVYNWVMPIJ&amp;VAR:QUERY=RkZfRU5UUlBSX1ZBTF9FQklUREFfT1BFUihDQUwsTk9XKQ==&amp;WINDOW=FIRST_POPUP&amp;HEIGHT=450&amp;WIDTH=","450&amp;START_MAXIMIZED=FALSE&amp;VAR:CALENDAR=US&amp;VAR:SYMBOL=DRI&amp;VAR:INDEX=0"}</definedName>
    <definedName name="_114__FDSAUDITLINK__" hidden="1">{"fdsup://directions/FAT Viewer?action=UPDATE&amp;creator=factset&amp;DYN_ARGS=TRUE&amp;DOC_NAME=FAT:FQL_AUDITING_CLIENT_TEMPLATE.FAT&amp;display_string=Audit&amp;VAR:KEY=QVYNWVMPIJ&amp;VAR:QUERY=RkZfRU5UUlBSX1ZBTF9FQklUREFfT1BFUihDQUwsTk9XKQ==&amp;WINDOW=FIRST_POPUP&amp;HEIGHT=450&amp;WIDTH=","450&amp;START_MAXIMIZED=FALSE&amp;VAR:CALENDAR=US&amp;VAR:SYMBOL=DRI&amp;VAR:INDEX=0"}</definedName>
    <definedName name="_114prm.PokazOkno_12_1">"TAK"</definedName>
    <definedName name="_115__FDSAUDITLINK__" localSheetId="2" hidden="1">{"fdsup://directions/FAT Viewer?action=UPDATE&amp;creator=factset&amp;DYN_ARGS=TRUE&amp;DOC_NAME=FAT:FQL_AUDITING_CLIENT_TEMPLATE.FAT&amp;display_string=Audit&amp;VAR:KEY=GNGNOTQLCR&amp;VAR:QUERY=RkZfU0FMRVMoTFRNLDQwOTk5KQ==&amp;WINDOW=FIRST_POPUP&amp;HEIGHT=450&amp;WIDTH=450&amp;START_MAXIMIZED=","FALSE&amp;VAR:CALENDAR=US&amp;VAR:SYMBOL=EAT&amp;VAR:INDEX=0"}</definedName>
    <definedName name="_115__FDSAUDITLINK__" localSheetId="4" hidden="1">{"fdsup://directions/FAT Viewer?action=UPDATE&amp;creator=factset&amp;DYN_ARGS=TRUE&amp;DOC_NAME=FAT:FQL_AUDITING_CLIENT_TEMPLATE.FAT&amp;display_string=Audit&amp;VAR:KEY=GNGNOTQLCR&amp;VAR:QUERY=RkZfU0FMRVMoTFRNLDQwOTk5KQ==&amp;WINDOW=FIRST_POPUP&amp;HEIGHT=450&amp;WIDTH=450&amp;START_MAXIMIZED=","FALSE&amp;VAR:CALENDAR=US&amp;VAR:SYMBOL=EAT&amp;VAR:INDEX=0"}</definedName>
    <definedName name="_115__FDSAUDITLINK__" localSheetId="3" hidden="1">{"fdsup://directions/FAT Viewer?action=UPDATE&amp;creator=factset&amp;DYN_ARGS=TRUE&amp;DOC_NAME=FAT:FQL_AUDITING_CLIENT_TEMPLATE.FAT&amp;display_string=Audit&amp;VAR:KEY=GNGNOTQLCR&amp;VAR:QUERY=RkZfU0FMRVMoTFRNLDQwOTk5KQ==&amp;WINDOW=FIRST_POPUP&amp;HEIGHT=450&amp;WIDTH=450&amp;START_MAXIMIZED=","FALSE&amp;VAR:CALENDAR=US&amp;VAR:SYMBOL=EAT&amp;VAR:INDEX=0"}</definedName>
    <definedName name="_115__FDSAUDITLINK__" localSheetId="0" hidden="1">{"fdsup://directions/FAT Viewer?action=UPDATE&amp;creator=factset&amp;DYN_ARGS=TRUE&amp;DOC_NAME=FAT:FQL_AUDITING_CLIENT_TEMPLATE.FAT&amp;display_string=Audit&amp;VAR:KEY=GNGNOTQLCR&amp;VAR:QUERY=RkZfU0FMRVMoTFRNLDQwOTk5KQ==&amp;WINDOW=FIRST_POPUP&amp;HEIGHT=450&amp;WIDTH=450&amp;START_MAXIMIZED=","FALSE&amp;VAR:CALENDAR=US&amp;VAR:SYMBOL=EAT&amp;VAR:INDEX=0"}</definedName>
    <definedName name="_115__FDSAUDITLINK__" localSheetId="1" hidden="1">{"fdsup://directions/FAT Viewer?action=UPDATE&amp;creator=factset&amp;DYN_ARGS=TRUE&amp;DOC_NAME=FAT:FQL_AUDITING_CLIENT_TEMPLATE.FAT&amp;display_string=Audit&amp;VAR:KEY=GNGNOTQLCR&amp;VAR:QUERY=RkZfU0FMRVMoTFRNLDQwOTk5KQ==&amp;WINDOW=FIRST_POPUP&amp;HEIGHT=450&amp;WIDTH=450&amp;START_MAXIMIZED=","FALSE&amp;VAR:CALENDAR=US&amp;VAR:SYMBOL=EAT&amp;VAR:INDEX=0"}</definedName>
    <definedName name="_115__FDSAUDITLINK__" hidden="1">{"fdsup://directions/FAT Viewer?action=UPDATE&amp;creator=factset&amp;DYN_ARGS=TRUE&amp;DOC_NAME=FAT:FQL_AUDITING_CLIENT_TEMPLATE.FAT&amp;display_string=Audit&amp;VAR:KEY=GNGNOTQLCR&amp;VAR:QUERY=RkZfU0FMRVMoTFRNLDQwOTk5KQ==&amp;WINDOW=FIRST_POPUP&amp;HEIGHT=450&amp;WIDTH=450&amp;START_MAXIMIZED=","FALSE&amp;VAR:CALENDAR=US&amp;VAR:SYMBOL=EAT&amp;VAR:INDEX=0"}</definedName>
    <definedName name="_115prm.PokazOkno_13_1">"TAK"</definedName>
    <definedName name="_116prm.PokazOkno_2_1">"TAK"</definedName>
    <definedName name="_117__FDSAUDITLINK__" localSheetId="2" hidden="1">{"fdsup://Directions/FactSet Auditing Viewer?action=AUDIT_VALUE&amp;DB=129&amp;ID1=95058W10&amp;VALUEID=01001&amp;SDATE=2011&amp;PERIODTYPE=ANN_STD&amp;SCFT=3&amp;window=popup_no_bar&amp;width=385&amp;height=120&amp;START_MAXIMIZED=FALSE&amp;creator=factset&amp;display_string=Audit"}</definedName>
    <definedName name="_117__FDSAUDITLINK__" localSheetId="4" hidden="1">{"fdsup://Directions/FactSet Auditing Viewer?action=AUDIT_VALUE&amp;DB=129&amp;ID1=95058W10&amp;VALUEID=01001&amp;SDATE=2011&amp;PERIODTYPE=ANN_STD&amp;SCFT=3&amp;window=popup_no_bar&amp;width=385&amp;height=120&amp;START_MAXIMIZED=FALSE&amp;creator=factset&amp;display_string=Audit"}</definedName>
    <definedName name="_117__FDSAUDITLINK__" localSheetId="3" hidden="1">{"fdsup://Directions/FactSet Auditing Viewer?action=AUDIT_VALUE&amp;DB=129&amp;ID1=95058W10&amp;VALUEID=01001&amp;SDATE=2011&amp;PERIODTYPE=ANN_STD&amp;SCFT=3&amp;window=popup_no_bar&amp;width=385&amp;height=120&amp;START_MAXIMIZED=FALSE&amp;creator=factset&amp;display_string=Audit"}</definedName>
    <definedName name="_117__FDSAUDITLINK__" localSheetId="0" hidden="1">{"fdsup://Directions/FactSet Auditing Viewer?action=AUDIT_VALUE&amp;DB=129&amp;ID1=95058W10&amp;VALUEID=01001&amp;SDATE=2011&amp;PERIODTYPE=ANN_STD&amp;SCFT=3&amp;window=popup_no_bar&amp;width=385&amp;height=120&amp;START_MAXIMIZED=FALSE&amp;creator=factset&amp;display_string=Audit"}</definedName>
    <definedName name="_117__FDSAUDITLINK__" localSheetId="1" hidden="1">{"fdsup://Directions/FactSet Auditing Viewer?action=AUDIT_VALUE&amp;DB=129&amp;ID1=95058W10&amp;VALUEID=01001&amp;SDATE=2011&amp;PERIODTYPE=ANN_STD&amp;SCFT=3&amp;window=popup_no_bar&amp;width=385&amp;height=120&amp;START_MAXIMIZED=FALSE&amp;creator=factset&amp;display_string=Audit"}</definedName>
    <definedName name="_117__FDSAUDITLINK__" hidden="1">{"fdsup://Directions/FactSet Auditing Viewer?action=AUDIT_VALUE&amp;DB=129&amp;ID1=95058W10&amp;VALUEID=01001&amp;SDATE=2011&amp;PERIODTYPE=ANN_STD&amp;SCFT=3&amp;window=popup_no_bar&amp;width=385&amp;height=120&amp;START_MAXIMIZED=FALSE&amp;creator=factset&amp;display_string=Audit"}</definedName>
    <definedName name="_117prm.PokazOkno_3_1">"TAK"</definedName>
    <definedName name="_118__FDSAUDITLINK__" localSheetId="2" hidden="1">{"fdsup://directions/FAT Viewer?action=UPDATE&amp;creator=factset&amp;DYN_ARGS=TRUE&amp;DOC_NAME=FAT:FQL_AUDITING_CLIENT_TEMPLATE.FAT&amp;display_string=Audit&amp;VAR:KEY=GNWJGNYVAL&amp;VAR:QUERY=RkZfRU5UUlBSX1ZBTF9FQklUREFfT1BFUihDQUwsTk9XKQ==&amp;WINDOW=FIRST_POPUP&amp;HEIGHT=450&amp;WIDTH=","450&amp;START_MAXIMIZED=FALSE&amp;VAR:CALENDAR=US&amp;VAR:SYMBOL=WEN&amp;VAR:INDEX=0"}</definedName>
    <definedName name="_118__FDSAUDITLINK__" localSheetId="4" hidden="1">{"fdsup://directions/FAT Viewer?action=UPDATE&amp;creator=factset&amp;DYN_ARGS=TRUE&amp;DOC_NAME=FAT:FQL_AUDITING_CLIENT_TEMPLATE.FAT&amp;display_string=Audit&amp;VAR:KEY=GNWJGNYVAL&amp;VAR:QUERY=RkZfRU5UUlBSX1ZBTF9FQklUREFfT1BFUihDQUwsTk9XKQ==&amp;WINDOW=FIRST_POPUP&amp;HEIGHT=450&amp;WIDTH=","450&amp;START_MAXIMIZED=FALSE&amp;VAR:CALENDAR=US&amp;VAR:SYMBOL=WEN&amp;VAR:INDEX=0"}</definedName>
    <definedName name="_118__FDSAUDITLINK__" localSheetId="3" hidden="1">{"fdsup://directions/FAT Viewer?action=UPDATE&amp;creator=factset&amp;DYN_ARGS=TRUE&amp;DOC_NAME=FAT:FQL_AUDITING_CLIENT_TEMPLATE.FAT&amp;display_string=Audit&amp;VAR:KEY=GNWJGNYVAL&amp;VAR:QUERY=RkZfRU5UUlBSX1ZBTF9FQklUREFfT1BFUihDQUwsTk9XKQ==&amp;WINDOW=FIRST_POPUP&amp;HEIGHT=450&amp;WIDTH=","450&amp;START_MAXIMIZED=FALSE&amp;VAR:CALENDAR=US&amp;VAR:SYMBOL=WEN&amp;VAR:INDEX=0"}</definedName>
    <definedName name="_118__FDSAUDITLINK__" localSheetId="0" hidden="1">{"fdsup://directions/FAT Viewer?action=UPDATE&amp;creator=factset&amp;DYN_ARGS=TRUE&amp;DOC_NAME=FAT:FQL_AUDITING_CLIENT_TEMPLATE.FAT&amp;display_string=Audit&amp;VAR:KEY=GNWJGNYVAL&amp;VAR:QUERY=RkZfRU5UUlBSX1ZBTF9FQklUREFfT1BFUihDQUwsTk9XKQ==&amp;WINDOW=FIRST_POPUP&amp;HEIGHT=450&amp;WIDTH=","450&amp;START_MAXIMIZED=FALSE&amp;VAR:CALENDAR=US&amp;VAR:SYMBOL=WEN&amp;VAR:INDEX=0"}</definedName>
    <definedName name="_118__FDSAUDITLINK__" localSheetId="1" hidden="1">{"fdsup://directions/FAT Viewer?action=UPDATE&amp;creator=factset&amp;DYN_ARGS=TRUE&amp;DOC_NAME=FAT:FQL_AUDITING_CLIENT_TEMPLATE.FAT&amp;display_string=Audit&amp;VAR:KEY=GNWJGNYVAL&amp;VAR:QUERY=RkZfRU5UUlBSX1ZBTF9FQklUREFfT1BFUihDQUwsTk9XKQ==&amp;WINDOW=FIRST_POPUP&amp;HEIGHT=450&amp;WIDTH=","450&amp;START_MAXIMIZED=FALSE&amp;VAR:CALENDAR=US&amp;VAR:SYMBOL=WEN&amp;VAR:INDEX=0"}</definedName>
    <definedName name="_118__FDSAUDITLINK__" hidden="1">{"fdsup://directions/FAT Viewer?action=UPDATE&amp;creator=factset&amp;DYN_ARGS=TRUE&amp;DOC_NAME=FAT:FQL_AUDITING_CLIENT_TEMPLATE.FAT&amp;display_string=Audit&amp;VAR:KEY=GNWJGNYVAL&amp;VAR:QUERY=RkZfRU5UUlBSX1ZBTF9FQklUREFfT1BFUihDQUwsTk9XKQ==&amp;WINDOW=FIRST_POPUP&amp;HEIGHT=450&amp;WIDTH=","450&amp;START_MAXIMIZED=FALSE&amp;VAR:CALENDAR=US&amp;VAR:SYMBOL=WEN&amp;VAR:INDEX=0"}</definedName>
    <definedName name="_118prm.PokazOkno_5_1">"TAK"</definedName>
    <definedName name="_119__FDSAUDITLINK__" localSheetId="2" hidden="1">{"fdsup://Directions/FactSet Auditing Viewer?action=AUDIT_VALUE&amp;DB=129&amp;ID1=24869P10&amp;VALUEID=01001&amp;SDATE=2011&amp;PERIODTYPE=ANN_STD&amp;SCFT=3&amp;window=popup_no_bar&amp;width=385&amp;height=120&amp;START_MAXIMIZED=FALSE&amp;creator=factset&amp;display_string=Audit"}</definedName>
    <definedName name="_119__FDSAUDITLINK__" localSheetId="4" hidden="1">{"fdsup://Directions/FactSet Auditing Viewer?action=AUDIT_VALUE&amp;DB=129&amp;ID1=24869P10&amp;VALUEID=01001&amp;SDATE=2011&amp;PERIODTYPE=ANN_STD&amp;SCFT=3&amp;window=popup_no_bar&amp;width=385&amp;height=120&amp;START_MAXIMIZED=FALSE&amp;creator=factset&amp;display_string=Audit"}</definedName>
    <definedName name="_119__FDSAUDITLINK__" localSheetId="3" hidden="1">{"fdsup://Directions/FactSet Auditing Viewer?action=AUDIT_VALUE&amp;DB=129&amp;ID1=24869P10&amp;VALUEID=01001&amp;SDATE=2011&amp;PERIODTYPE=ANN_STD&amp;SCFT=3&amp;window=popup_no_bar&amp;width=385&amp;height=120&amp;START_MAXIMIZED=FALSE&amp;creator=factset&amp;display_string=Audit"}</definedName>
    <definedName name="_119__FDSAUDITLINK__" localSheetId="0" hidden="1">{"fdsup://Directions/FactSet Auditing Viewer?action=AUDIT_VALUE&amp;DB=129&amp;ID1=24869P10&amp;VALUEID=01001&amp;SDATE=2011&amp;PERIODTYPE=ANN_STD&amp;SCFT=3&amp;window=popup_no_bar&amp;width=385&amp;height=120&amp;START_MAXIMIZED=FALSE&amp;creator=factset&amp;display_string=Audit"}</definedName>
    <definedName name="_119__FDSAUDITLINK__" localSheetId="1" hidden="1">{"fdsup://Directions/FactSet Auditing Viewer?action=AUDIT_VALUE&amp;DB=129&amp;ID1=24869P10&amp;VALUEID=01001&amp;SDATE=2011&amp;PERIODTYPE=ANN_STD&amp;SCFT=3&amp;window=popup_no_bar&amp;width=385&amp;height=120&amp;START_MAXIMIZED=FALSE&amp;creator=factset&amp;display_string=Audit"}</definedName>
    <definedName name="_119__FDSAUDITLINK__" hidden="1">{"fdsup://Directions/FactSet Auditing Viewer?action=AUDIT_VALUE&amp;DB=129&amp;ID1=24869P10&amp;VALUEID=01001&amp;SDATE=2011&amp;PERIODTYPE=ANN_STD&amp;SCFT=3&amp;window=popup_no_bar&amp;width=385&amp;height=120&amp;START_MAXIMIZED=FALSE&amp;creator=factset&amp;display_string=Audit"}</definedName>
    <definedName name="_119prm.PokazOkno_6_1">"TAK"</definedName>
    <definedName name="_11Chart" hidden="1">#REF!</definedName>
    <definedName name="_11ktp.KtTyp_8_1">1</definedName>
    <definedName name="_12__123Graph_BCHART_9" localSheetId="2" hidden="1">#REF!</definedName>
    <definedName name="_12__123Graph_BCHART_9" localSheetId="4" hidden="1">#REF!</definedName>
    <definedName name="_12__123Graph_BCHART_9" localSheetId="3" hidden="1">#REF!</definedName>
    <definedName name="_12__123Graph_BCHART_9" localSheetId="0" hidden="1">#REF!</definedName>
    <definedName name="_12__123Graph_BCHART_9" localSheetId="1" hidden="1">#REF!</definedName>
    <definedName name="_12__123Graph_BCHART_9" hidden="1">#REF!</definedName>
    <definedName name="_12__123Graph_CCHART_9" localSheetId="2" hidden="1">#REF!</definedName>
    <definedName name="_12__123Graph_CCHART_9" localSheetId="4" hidden="1">#REF!</definedName>
    <definedName name="_12__123Graph_CCHART_9" localSheetId="3" hidden="1">#REF!</definedName>
    <definedName name="_12__123Graph_CCHART_9" localSheetId="0" hidden="1">#REF!</definedName>
    <definedName name="_12__123Graph_CCHART_9" localSheetId="1" hidden="1">#REF!</definedName>
    <definedName name="_12__123Graph_CCHART_9" hidden="1">#REF!</definedName>
    <definedName name="_12__123Graph_DCHART_3" hidden="1">#REF!</definedName>
    <definedName name="_12__FDSAUDITLINK__" localSheetId="2" hidden="1">{"fdsup://directions/FAT Viewer?action=UPDATE&amp;creator=factset&amp;DYN_ARGS=TRUE&amp;DOC_NAME=FAT:FQL_AUDITING_CLIENT_TEMPLATE.FAT&amp;display_string=Audit&amp;VAR:KEY=YFIPQTWPCF&amp;VAR:QUERY=RkZfU0FMRVMoTFRNLDQwOTk5KQ==&amp;WINDOW=FIRST_POPUP&amp;HEIGHT=450&amp;WIDTH=450&amp;START_MAXIMIZED=","FALSE&amp;VAR:CALENDAR=US&amp;VAR:SYMBOL=BWLD&amp;VAR:INDEX=0"}</definedName>
    <definedName name="_12__FDSAUDITLINK__" localSheetId="4" hidden="1">{"fdsup://directions/FAT Viewer?action=UPDATE&amp;creator=factset&amp;DYN_ARGS=TRUE&amp;DOC_NAME=FAT:FQL_AUDITING_CLIENT_TEMPLATE.FAT&amp;display_string=Audit&amp;VAR:KEY=YFIPQTWPCF&amp;VAR:QUERY=RkZfU0FMRVMoTFRNLDQwOTk5KQ==&amp;WINDOW=FIRST_POPUP&amp;HEIGHT=450&amp;WIDTH=450&amp;START_MAXIMIZED=","FALSE&amp;VAR:CALENDAR=US&amp;VAR:SYMBOL=BWLD&amp;VAR:INDEX=0"}</definedName>
    <definedName name="_12__FDSAUDITLINK__" localSheetId="3" hidden="1">{"fdsup://directions/FAT Viewer?action=UPDATE&amp;creator=factset&amp;DYN_ARGS=TRUE&amp;DOC_NAME=FAT:FQL_AUDITING_CLIENT_TEMPLATE.FAT&amp;display_string=Audit&amp;VAR:KEY=YFIPQTWPCF&amp;VAR:QUERY=RkZfU0FMRVMoTFRNLDQwOTk5KQ==&amp;WINDOW=FIRST_POPUP&amp;HEIGHT=450&amp;WIDTH=450&amp;START_MAXIMIZED=","FALSE&amp;VAR:CALENDAR=US&amp;VAR:SYMBOL=BWLD&amp;VAR:INDEX=0"}</definedName>
    <definedName name="_12__FDSAUDITLINK__" localSheetId="0" hidden="1">{"fdsup://directions/FAT Viewer?action=UPDATE&amp;creator=factset&amp;DYN_ARGS=TRUE&amp;DOC_NAME=FAT:FQL_AUDITING_CLIENT_TEMPLATE.FAT&amp;display_string=Audit&amp;VAR:KEY=YFIPQTWPCF&amp;VAR:QUERY=RkZfU0FMRVMoTFRNLDQwOTk5KQ==&amp;WINDOW=FIRST_POPUP&amp;HEIGHT=450&amp;WIDTH=450&amp;START_MAXIMIZED=","FALSE&amp;VAR:CALENDAR=US&amp;VAR:SYMBOL=BWLD&amp;VAR:INDEX=0"}</definedName>
    <definedName name="_12__FDSAUDITLINK__" localSheetId="1" hidden="1">{"fdsup://directions/FAT Viewer?action=UPDATE&amp;creator=factset&amp;DYN_ARGS=TRUE&amp;DOC_NAME=FAT:FQL_AUDITING_CLIENT_TEMPLATE.FAT&amp;display_string=Audit&amp;VAR:KEY=YFIPQTWPCF&amp;VAR:QUERY=RkZfU0FMRVMoTFRNLDQwOTk5KQ==&amp;WINDOW=FIRST_POPUP&amp;HEIGHT=450&amp;WIDTH=450&amp;START_MAXIMIZED=","FALSE&amp;VAR:CALENDAR=US&amp;VAR:SYMBOL=BWLD&amp;VAR:INDEX=0"}</definedName>
    <definedName name="_12__FDSAUDITLINK__" hidden="1">{"fdsup://directions/FAT Viewer?action=UPDATE&amp;creator=factset&amp;DYN_ARGS=TRUE&amp;DOC_NAME=FAT:FQL_AUDITING_CLIENT_TEMPLATE.FAT&amp;display_string=Audit&amp;VAR:KEY=YFIPQTWPCF&amp;VAR:QUERY=RkZfU0FMRVMoTFRNLDQwOTk5KQ==&amp;WINDOW=FIRST_POPUP&amp;HEIGHT=450&amp;WIDTH=450&amp;START_MAXIMIZED=","FALSE&amp;VAR:CALENDAR=US&amp;VAR:SYMBOL=BWLD&amp;VAR:INDEX=0"}</definedName>
    <definedName name="_120__FDSAUDITLINK__" localSheetId="2" hidden="1">{"fdsup://directions/FAT Viewer?action=UPDATE&amp;creator=factset&amp;DYN_ARGS=TRUE&amp;DOC_NAME=FAT:FQL_AUDITING_CLIENT_TEMPLATE.FAT&amp;display_string=Audit&amp;VAR:KEY=FGZAPKFUVE&amp;VAR:QUERY=RkZfRU5UUlBSX1ZBTF9FQklUREFfT1BFUihBTk4sNDA1NDMp&amp;WINDOW=FIRST_POPUP&amp;HEIGHT=450&amp;WIDTH=","450&amp;START_MAXIMIZED=FALSE&amp;VAR:CALENDAR=US&amp;VAR:SYMBOL=CAKE&amp;VAR:INDEX=0"}</definedName>
    <definedName name="_120__FDSAUDITLINK__" localSheetId="4" hidden="1">{"fdsup://directions/FAT Viewer?action=UPDATE&amp;creator=factset&amp;DYN_ARGS=TRUE&amp;DOC_NAME=FAT:FQL_AUDITING_CLIENT_TEMPLATE.FAT&amp;display_string=Audit&amp;VAR:KEY=FGZAPKFUVE&amp;VAR:QUERY=RkZfRU5UUlBSX1ZBTF9FQklUREFfT1BFUihBTk4sNDA1NDMp&amp;WINDOW=FIRST_POPUP&amp;HEIGHT=450&amp;WIDTH=","450&amp;START_MAXIMIZED=FALSE&amp;VAR:CALENDAR=US&amp;VAR:SYMBOL=CAKE&amp;VAR:INDEX=0"}</definedName>
    <definedName name="_120__FDSAUDITLINK__" localSheetId="3" hidden="1">{"fdsup://directions/FAT Viewer?action=UPDATE&amp;creator=factset&amp;DYN_ARGS=TRUE&amp;DOC_NAME=FAT:FQL_AUDITING_CLIENT_TEMPLATE.FAT&amp;display_string=Audit&amp;VAR:KEY=FGZAPKFUVE&amp;VAR:QUERY=RkZfRU5UUlBSX1ZBTF9FQklUREFfT1BFUihBTk4sNDA1NDMp&amp;WINDOW=FIRST_POPUP&amp;HEIGHT=450&amp;WIDTH=","450&amp;START_MAXIMIZED=FALSE&amp;VAR:CALENDAR=US&amp;VAR:SYMBOL=CAKE&amp;VAR:INDEX=0"}</definedName>
    <definedName name="_120__FDSAUDITLINK__" localSheetId="0" hidden="1">{"fdsup://directions/FAT Viewer?action=UPDATE&amp;creator=factset&amp;DYN_ARGS=TRUE&amp;DOC_NAME=FAT:FQL_AUDITING_CLIENT_TEMPLATE.FAT&amp;display_string=Audit&amp;VAR:KEY=FGZAPKFUVE&amp;VAR:QUERY=RkZfRU5UUlBSX1ZBTF9FQklUREFfT1BFUihBTk4sNDA1NDMp&amp;WINDOW=FIRST_POPUP&amp;HEIGHT=450&amp;WIDTH=","450&amp;START_MAXIMIZED=FALSE&amp;VAR:CALENDAR=US&amp;VAR:SYMBOL=CAKE&amp;VAR:INDEX=0"}</definedName>
    <definedName name="_120__FDSAUDITLINK__" localSheetId="1" hidden="1">{"fdsup://directions/FAT Viewer?action=UPDATE&amp;creator=factset&amp;DYN_ARGS=TRUE&amp;DOC_NAME=FAT:FQL_AUDITING_CLIENT_TEMPLATE.FAT&amp;display_string=Audit&amp;VAR:KEY=FGZAPKFUVE&amp;VAR:QUERY=RkZfRU5UUlBSX1ZBTF9FQklUREFfT1BFUihBTk4sNDA1NDMp&amp;WINDOW=FIRST_POPUP&amp;HEIGHT=450&amp;WIDTH=","450&amp;START_MAXIMIZED=FALSE&amp;VAR:CALENDAR=US&amp;VAR:SYMBOL=CAKE&amp;VAR:INDEX=0"}</definedName>
    <definedName name="_120__FDSAUDITLINK__" hidden="1">{"fdsup://directions/FAT Viewer?action=UPDATE&amp;creator=factset&amp;DYN_ARGS=TRUE&amp;DOC_NAME=FAT:FQL_AUDITING_CLIENT_TEMPLATE.FAT&amp;display_string=Audit&amp;VAR:KEY=FGZAPKFUVE&amp;VAR:QUERY=RkZfRU5UUlBSX1ZBTF9FQklUREFfT1BFUihBTk4sNDA1NDMp&amp;WINDOW=FIRST_POPUP&amp;HEIGHT=450&amp;WIDTH=","450&amp;START_MAXIMIZED=FALSE&amp;VAR:CALENDAR=US&amp;VAR:SYMBOL=CAKE&amp;VAR:INDEX=0"}</definedName>
    <definedName name="_120prm.PokazOkno_7_1">"TAK"</definedName>
    <definedName name="_121__FDSAUDITLINK__" localSheetId="2" hidden="1">{"fdsup://directions/FAT Viewer?action=UPDATE&amp;creator=factset&amp;DYN_ARGS=TRUE&amp;DOC_NAME=FAT:FQL_AUDITING_CLIENT_TEMPLATE.FAT&amp;display_string=Audit&amp;VAR:KEY=PUTSHORAVU&amp;VAR:QUERY=RkZfRU5UUlBSX1ZBTF9FQklUREFfT1BFUihBTk4sNDA1NDMp&amp;WINDOW=FIRST_POPUP&amp;HEIGHT=450&amp;WIDTH=","450&amp;START_MAXIMIZED=FALSE&amp;VAR:CALENDAR=US&amp;VAR:SYMBOL=DIN&amp;VAR:INDEX=0"}</definedName>
    <definedName name="_121__FDSAUDITLINK__" localSheetId="4" hidden="1">{"fdsup://directions/FAT Viewer?action=UPDATE&amp;creator=factset&amp;DYN_ARGS=TRUE&amp;DOC_NAME=FAT:FQL_AUDITING_CLIENT_TEMPLATE.FAT&amp;display_string=Audit&amp;VAR:KEY=PUTSHORAVU&amp;VAR:QUERY=RkZfRU5UUlBSX1ZBTF9FQklUREFfT1BFUihBTk4sNDA1NDMp&amp;WINDOW=FIRST_POPUP&amp;HEIGHT=450&amp;WIDTH=","450&amp;START_MAXIMIZED=FALSE&amp;VAR:CALENDAR=US&amp;VAR:SYMBOL=DIN&amp;VAR:INDEX=0"}</definedName>
    <definedName name="_121__FDSAUDITLINK__" localSheetId="3" hidden="1">{"fdsup://directions/FAT Viewer?action=UPDATE&amp;creator=factset&amp;DYN_ARGS=TRUE&amp;DOC_NAME=FAT:FQL_AUDITING_CLIENT_TEMPLATE.FAT&amp;display_string=Audit&amp;VAR:KEY=PUTSHORAVU&amp;VAR:QUERY=RkZfRU5UUlBSX1ZBTF9FQklUREFfT1BFUihBTk4sNDA1NDMp&amp;WINDOW=FIRST_POPUP&amp;HEIGHT=450&amp;WIDTH=","450&amp;START_MAXIMIZED=FALSE&amp;VAR:CALENDAR=US&amp;VAR:SYMBOL=DIN&amp;VAR:INDEX=0"}</definedName>
    <definedName name="_121__FDSAUDITLINK__" localSheetId="0" hidden="1">{"fdsup://directions/FAT Viewer?action=UPDATE&amp;creator=factset&amp;DYN_ARGS=TRUE&amp;DOC_NAME=FAT:FQL_AUDITING_CLIENT_TEMPLATE.FAT&amp;display_string=Audit&amp;VAR:KEY=PUTSHORAVU&amp;VAR:QUERY=RkZfRU5UUlBSX1ZBTF9FQklUREFfT1BFUihBTk4sNDA1NDMp&amp;WINDOW=FIRST_POPUP&amp;HEIGHT=450&amp;WIDTH=","450&amp;START_MAXIMIZED=FALSE&amp;VAR:CALENDAR=US&amp;VAR:SYMBOL=DIN&amp;VAR:INDEX=0"}</definedName>
    <definedName name="_121__FDSAUDITLINK__" localSheetId="1" hidden="1">{"fdsup://directions/FAT Viewer?action=UPDATE&amp;creator=factset&amp;DYN_ARGS=TRUE&amp;DOC_NAME=FAT:FQL_AUDITING_CLIENT_TEMPLATE.FAT&amp;display_string=Audit&amp;VAR:KEY=PUTSHORAVU&amp;VAR:QUERY=RkZfRU5UUlBSX1ZBTF9FQklUREFfT1BFUihBTk4sNDA1NDMp&amp;WINDOW=FIRST_POPUP&amp;HEIGHT=450&amp;WIDTH=","450&amp;START_MAXIMIZED=FALSE&amp;VAR:CALENDAR=US&amp;VAR:SYMBOL=DIN&amp;VAR:INDEX=0"}</definedName>
    <definedName name="_121__FDSAUDITLINK__" hidden="1">{"fdsup://directions/FAT Viewer?action=UPDATE&amp;creator=factset&amp;DYN_ARGS=TRUE&amp;DOC_NAME=FAT:FQL_AUDITING_CLIENT_TEMPLATE.FAT&amp;display_string=Audit&amp;VAR:KEY=PUTSHORAVU&amp;VAR:QUERY=RkZfRU5UUlBSX1ZBTF9FQklUREFfT1BFUihBTk4sNDA1NDMp&amp;WINDOW=FIRST_POPUP&amp;HEIGHT=450&amp;WIDTH=","450&amp;START_MAXIMIZED=FALSE&amp;VAR:CALENDAR=US&amp;VAR:SYMBOL=DIN&amp;VAR:INDEX=0"}</definedName>
    <definedName name="_121prm.PokazOkno_8_1">"TAK"</definedName>
    <definedName name="_122__FDSAUDITLINK__" localSheetId="2" hidden="1">{"fdsup://directions/FAT Viewer?action=UPDATE&amp;creator=factset&amp;DYN_ARGS=TRUE&amp;DOC_NAME=FAT:FQL_AUDITING_CLIENT_TEMPLATE.FAT&amp;display_string=Audit&amp;VAR:KEY=HGJQXCTUZU&amp;VAR:QUERY=RkZfRU5UUlBSX1ZBTF9FQklUREFfT1BFUihBTk4sNDA1NDMp&amp;WINDOW=FIRST_POPUP&amp;HEIGHT=450&amp;WIDTH=","450&amp;START_MAXIMIZED=FALSE&amp;VAR:CALENDAR=US&amp;VAR:SYMBOL=SONC&amp;VAR:INDEX=0"}</definedName>
    <definedName name="_122__FDSAUDITLINK__" localSheetId="4" hidden="1">{"fdsup://directions/FAT Viewer?action=UPDATE&amp;creator=factset&amp;DYN_ARGS=TRUE&amp;DOC_NAME=FAT:FQL_AUDITING_CLIENT_TEMPLATE.FAT&amp;display_string=Audit&amp;VAR:KEY=HGJQXCTUZU&amp;VAR:QUERY=RkZfRU5UUlBSX1ZBTF9FQklUREFfT1BFUihBTk4sNDA1NDMp&amp;WINDOW=FIRST_POPUP&amp;HEIGHT=450&amp;WIDTH=","450&amp;START_MAXIMIZED=FALSE&amp;VAR:CALENDAR=US&amp;VAR:SYMBOL=SONC&amp;VAR:INDEX=0"}</definedName>
    <definedName name="_122__FDSAUDITLINK__" localSheetId="3" hidden="1">{"fdsup://directions/FAT Viewer?action=UPDATE&amp;creator=factset&amp;DYN_ARGS=TRUE&amp;DOC_NAME=FAT:FQL_AUDITING_CLIENT_TEMPLATE.FAT&amp;display_string=Audit&amp;VAR:KEY=HGJQXCTUZU&amp;VAR:QUERY=RkZfRU5UUlBSX1ZBTF9FQklUREFfT1BFUihBTk4sNDA1NDMp&amp;WINDOW=FIRST_POPUP&amp;HEIGHT=450&amp;WIDTH=","450&amp;START_MAXIMIZED=FALSE&amp;VAR:CALENDAR=US&amp;VAR:SYMBOL=SONC&amp;VAR:INDEX=0"}</definedName>
    <definedName name="_122__FDSAUDITLINK__" localSheetId="0" hidden="1">{"fdsup://directions/FAT Viewer?action=UPDATE&amp;creator=factset&amp;DYN_ARGS=TRUE&amp;DOC_NAME=FAT:FQL_AUDITING_CLIENT_TEMPLATE.FAT&amp;display_string=Audit&amp;VAR:KEY=HGJQXCTUZU&amp;VAR:QUERY=RkZfRU5UUlBSX1ZBTF9FQklUREFfT1BFUihBTk4sNDA1NDMp&amp;WINDOW=FIRST_POPUP&amp;HEIGHT=450&amp;WIDTH=","450&amp;START_MAXIMIZED=FALSE&amp;VAR:CALENDAR=US&amp;VAR:SYMBOL=SONC&amp;VAR:INDEX=0"}</definedName>
    <definedName name="_122__FDSAUDITLINK__" localSheetId="1" hidden="1">{"fdsup://directions/FAT Viewer?action=UPDATE&amp;creator=factset&amp;DYN_ARGS=TRUE&amp;DOC_NAME=FAT:FQL_AUDITING_CLIENT_TEMPLATE.FAT&amp;display_string=Audit&amp;VAR:KEY=HGJQXCTUZU&amp;VAR:QUERY=RkZfRU5UUlBSX1ZBTF9FQklUREFfT1BFUihBTk4sNDA1NDMp&amp;WINDOW=FIRST_POPUP&amp;HEIGHT=450&amp;WIDTH=","450&amp;START_MAXIMIZED=FALSE&amp;VAR:CALENDAR=US&amp;VAR:SYMBOL=SONC&amp;VAR:INDEX=0"}</definedName>
    <definedName name="_122__FDSAUDITLINK__" hidden="1">{"fdsup://directions/FAT Viewer?action=UPDATE&amp;creator=factset&amp;DYN_ARGS=TRUE&amp;DOC_NAME=FAT:FQL_AUDITING_CLIENT_TEMPLATE.FAT&amp;display_string=Audit&amp;VAR:KEY=HGJQXCTUZU&amp;VAR:QUERY=RkZfRU5UUlBSX1ZBTF9FQklUREFfT1BFUihBTk4sNDA1NDMp&amp;WINDOW=FIRST_POPUP&amp;HEIGHT=450&amp;WIDTH=","450&amp;START_MAXIMIZED=FALSE&amp;VAR:CALENDAR=US&amp;VAR:SYMBOL=SONC&amp;VAR:INDEX=0"}</definedName>
    <definedName name="_122prm.PokazOkno_9_1">"TAK"</definedName>
    <definedName name="_123__FDSAUDITLINK__" localSheetId="2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23__FDSAUDITLINK__" localSheetId="4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23__FDSAUDITLINK__" localSheetId="3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23__FDSAUDITLINK__" localSheetId="0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23__FDSAUDITLINK__" localSheetId="1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23__FDSAUDITLINK__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23CHart" hidden="1">#REF!</definedName>
    <definedName name="_123prm.Przeksiegowania_10_1">"$'Distribution Org'.$#ODWOŁANIE$#ODWOŁANIE"</definedName>
    <definedName name="_124__FDSAUDITLINK__" localSheetId="2" hidden="1">{"fdsup://directions/FAT Viewer?action=UPDATE&amp;creator=factset&amp;DYN_ARGS=TRUE&amp;DOC_NAME=FAT:FQL_AUDITING_CLIENT_TEMPLATE.FAT&amp;display_string=Audit&amp;VAR:KEY=YTSHCHETMZ&amp;VAR:QUERY=RkZfU0FMRVMoTFRNLDQwNjMzKQ==&amp;WINDOW=FIRST_POPUP&amp;HEIGHT=450&amp;WIDTH=450&amp;START_MAXIMIZED=","FALSE&amp;VAR:CALENDAR=US&amp;VAR:SYMBOL=BAGL&amp;VAR:INDEX=0"}</definedName>
    <definedName name="_124__FDSAUDITLINK__" localSheetId="4" hidden="1">{"fdsup://directions/FAT Viewer?action=UPDATE&amp;creator=factset&amp;DYN_ARGS=TRUE&amp;DOC_NAME=FAT:FQL_AUDITING_CLIENT_TEMPLATE.FAT&amp;display_string=Audit&amp;VAR:KEY=YTSHCHETMZ&amp;VAR:QUERY=RkZfU0FMRVMoTFRNLDQwNjMzKQ==&amp;WINDOW=FIRST_POPUP&amp;HEIGHT=450&amp;WIDTH=450&amp;START_MAXIMIZED=","FALSE&amp;VAR:CALENDAR=US&amp;VAR:SYMBOL=BAGL&amp;VAR:INDEX=0"}</definedName>
    <definedName name="_124__FDSAUDITLINK__" localSheetId="3" hidden="1">{"fdsup://directions/FAT Viewer?action=UPDATE&amp;creator=factset&amp;DYN_ARGS=TRUE&amp;DOC_NAME=FAT:FQL_AUDITING_CLIENT_TEMPLATE.FAT&amp;display_string=Audit&amp;VAR:KEY=YTSHCHETMZ&amp;VAR:QUERY=RkZfU0FMRVMoTFRNLDQwNjMzKQ==&amp;WINDOW=FIRST_POPUP&amp;HEIGHT=450&amp;WIDTH=450&amp;START_MAXIMIZED=","FALSE&amp;VAR:CALENDAR=US&amp;VAR:SYMBOL=BAGL&amp;VAR:INDEX=0"}</definedName>
    <definedName name="_124__FDSAUDITLINK__" localSheetId="0" hidden="1">{"fdsup://directions/FAT Viewer?action=UPDATE&amp;creator=factset&amp;DYN_ARGS=TRUE&amp;DOC_NAME=FAT:FQL_AUDITING_CLIENT_TEMPLATE.FAT&amp;display_string=Audit&amp;VAR:KEY=YTSHCHETMZ&amp;VAR:QUERY=RkZfU0FMRVMoTFRNLDQwNjMzKQ==&amp;WINDOW=FIRST_POPUP&amp;HEIGHT=450&amp;WIDTH=450&amp;START_MAXIMIZED=","FALSE&amp;VAR:CALENDAR=US&amp;VAR:SYMBOL=BAGL&amp;VAR:INDEX=0"}</definedName>
    <definedName name="_124__FDSAUDITLINK__" localSheetId="1" hidden="1">{"fdsup://directions/FAT Viewer?action=UPDATE&amp;creator=factset&amp;DYN_ARGS=TRUE&amp;DOC_NAME=FAT:FQL_AUDITING_CLIENT_TEMPLATE.FAT&amp;display_string=Audit&amp;VAR:KEY=YTSHCHETMZ&amp;VAR:QUERY=RkZfU0FMRVMoTFRNLDQwNjMzKQ==&amp;WINDOW=FIRST_POPUP&amp;HEIGHT=450&amp;WIDTH=450&amp;START_MAXIMIZED=","FALSE&amp;VAR:CALENDAR=US&amp;VAR:SYMBOL=BAGL&amp;VAR:INDEX=0"}</definedName>
    <definedName name="_124__FDSAUDITLINK__" hidden="1">{"fdsup://directions/FAT Viewer?action=UPDATE&amp;creator=factset&amp;DYN_ARGS=TRUE&amp;DOC_NAME=FAT:FQL_AUDITING_CLIENT_TEMPLATE.FAT&amp;display_string=Audit&amp;VAR:KEY=YTSHCHETMZ&amp;VAR:QUERY=RkZfU0FMRVMoTFRNLDQwNjMzKQ==&amp;WINDOW=FIRST_POPUP&amp;HEIGHT=450&amp;WIDTH=450&amp;START_MAXIMIZED=","FALSE&amp;VAR:CALENDAR=US&amp;VAR:SYMBOL=BAGL&amp;VAR:INDEX=0"}</definedName>
    <definedName name="_124prm.Przeksiegowania_11_1">"$'Objekt Manag'.$#ODWOŁANIE$#ODWOŁANIE"</definedName>
    <definedName name="_125__FDSAUDITLINK__" localSheetId="2" hidden="1">{"fdsup://directions/FAT Viewer?action=UPDATE&amp;creator=factset&amp;DYN_ARGS=TRUE&amp;DOC_NAME=FAT:FQL_AUDITING_CLIENT_TEMPLATE.FAT&amp;display_string=Audit&amp;VAR:KEY=QRGFCDOXMJ&amp;VAR:QUERY=RkZfU0FMRVMoTFRNLDQwNjMzKQ==&amp;WINDOW=FIRST_POPUP&amp;HEIGHT=450&amp;WIDTH=450&amp;START_MAXIMIZED=","FALSE&amp;VAR:CALENDAR=US&amp;VAR:SYMBOL=CBRL&amp;VAR:INDEX=0"}</definedName>
    <definedName name="_125__FDSAUDITLINK__" localSheetId="4" hidden="1">{"fdsup://directions/FAT Viewer?action=UPDATE&amp;creator=factset&amp;DYN_ARGS=TRUE&amp;DOC_NAME=FAT:FQL_AUDITING_CLIENT_TEMPLATE.FAT&amp;display_string=Audit&amp;VAR:KEY=QRGFCDOXMJ&amp;VAR:QUERY=RkZfU0FMRVMoTFRNLDQwNjMzKQ==&amp;WINDOW=FIRST_POPUP&amp;HEIGHT=450&amp;WIDTH=450&amp;START_MAXIMIZED=","FALSE&amp;VAR:CALENDAR=US&amp;VAR:SYMBOL=CBRL&amp;VAR:INDEX=0"}</definedName>
    <definedName name="_125__FDSAUDITLINK__" localSheetId="3" hidden="1">{"fdsup://directions/FAT Viewer?action=UPDATE&amp;creator=factset&amp;DYN_ARGS=TRUE&amp;DOC_NAME=FAT:FQL_AUDITING_CLIENT_TEMPLATE.FAT&amp;display_string=Audit&amp;VAR:KEY=QRGFCDOXMJ&amp;VAR:QUERY=RkZfU0FMRVMoTFRNLDQwNjMzKQ==&amp;WINDOW=FIRST_POPUP&amp;HEIGHT=450&amp;WIDTH=450&amp;START_MAXIMIZED=","FALSE&amp;VAR:CALENDAR=US&amp;VAR:SYMBOL=CBRL&amp;VAR:INDEX=0"}</definedName>
    <definedName name="_125__FDSAUDITLINK__" localSheetId="0" hidden="1">{"fdsup://directions/FAT Viewer?action=UPDATE&amp;creator=factset&amp;DYN_ARGS=TRUE&amp;DOC_NAME=FAT:FQL_AUDITING_CLIENT_TEMPLATE.FAT&amp;display_string=Audit&amp;VAR:KEY=QRGFCDOXMJ&amp;VAR:QUERY=RkZfU0FMRVMoTFRNLDQwNjMzKQ==&amp;WINDOW=FIRST_POPUP&amp;HEIGHT=450&amp;WIDTH=450&amp;START_MAXIMIZED=","FALSE&amp;VAR:CALENDAR=US&amp;VAR:SYMBOL=CBRL&amp;VAR:INDEX=0"}</definedName>
    <definedName name="_125__FDSAUDITLINK__" localSheetId="1" hidden="1">{"fdsup://directions/FAT Viewer?action=UPDATE&amp;creator=factset&amp;DYN_ARGS=TRUE&amp;DOC_NAME=FAT:FQL_AUDITING_CLIENT_TEMPLATE.FAT&amp;display_string=Audit&amp;VAR:KEY=QRGFCDOXMJ&amp;VAR:QUERY=RkZfU0FMRVMoTFRNLDQwNjMzKQ==&amp;WINDOW=FIRST_POPUP&amp;HEIGHT=450&amp;WIDTH=450&amp;START_MAXIMIZED=","FALSE&amp;VAR:CALENDAR=US&amp;VAR:SYMBOL=CBRL&amp;VAR:INDEX=0"}</definedName>
    <definedName name="_125__FDSAUDITLINK__" hidden="1">{"fdsup://directions/FAT Viewer?action=UPDATE&amp;creator=factset&amp;DYN_ARGS=TRUE&amp;DOC_NAME=FAT:FQL_AUDITING_CLIENT_TEMPLATE.FAT&amp;display_string=Audit&amp;VAR:KEY=QRGFCDOXMJ&amp;VAR:QUERY=RkZfU0FMRVMoTFRNLDQwNjMzKQ==&amp;WINDOW=FIRST_POPUP&amp;HEIGHT=450&amp;WIDTH=450&amp;START_MAXIMIZED=","FALSE&amp;VAR:CALENDAR=US&amp;VAR:SYMBOL=CBRL&amp;VAR:INDEX=0"}</definedName>
    <definedName name="_125prm.Przeksiegowania_12_1">"$Administration.$#ODWOŁANIE$#ODWOŁANIE"</definedName>
    <definedName name="_126__FDSAUDITLINK__" localSheetId="2" hidden="1">{"fdsup://directions/FAT Viewer?action=UPDATE&amp;creator=factset&amp;DYN_ARGS=TRUE&amp;DOC_NAME=FAT:FQL_AUDITING_CLIENT_TEMPLATE.FAT&amp;display_string=Audit&amp;VAR:KEY=QDKHKDEZCN&amp;VAR:QUERY=RkZfRU5UUlBSX1ZBTF9FQklUREFfT1BFUihDQUwsTk9XKQ==&amp;WINDOW=FIRST_POPUP&amp;HEIGHT=450&amp;WIDTH=","450&amp;START_MAXIMIZED=FALSE&amp;VAR:CALENDAR=US&amp;VAR:SYMBOL=BOBE&amp;VAR:INDEX=0"}</definedName>
    <definedName name="_126__FDSAUDITLINK__" localSheetId="4" hidden="1">{"fdsup://directions/FAT Viewer?action=UPDATE&amp;creator=factset&amp;DYN_ARGS=TRUE&amp;DOC_NAME=FAT:FQL_AUDITING_CLIENT_TEMPLATE.FAT&amp;display_string=Audit&amp;VAR:KEY=QDKHKDEZCN&amp;VAR:QUERY=RkZfRU5UUlBSX1ZBTF9FQklUREFfT1BFUihDQUwsTk9XKQ==&amp;WINDOW=FIRST_POPUP&amp;HEIGHT=450&amp;WIDTH=","450&amp;START_MAXIMIZED=FALSE&amp;VAR:CALENDAR=US&amp;VAR:SYMBOL=BOBE&amp;VAR:INDEX=0"}</definedName>
    <definedName name="_126__FDSAUDITLINK__" localSheetId="3" hidden="1">{"fdsup://directions/FAT Viewer?action=UPDATE&amp;creator=factset&amp;DYN_ARGS=TRUE&amp;DOC_NAME=FAT:FQL_AUDITING_CLIENT_TEMPLATE.FAT&amp;display_string=Audit&amp;VAR:KEY=QDKHKDEZCN&amp;VAR:QUERY=RkZfRU5UUlBSX1ZBTF9FQklUREFfT1BFUihDQUwsTk9XKQ==&amp;WINDOW=FIRST_POPUP&amp;HEIGHT=450&amp;WIDTH=","450&amp;START_MAXIMIZED=FALSE&amp;VAR:CALENDAR=US&amp;VAR:SYMBOL=BOBE&amp;VAR:INDEX=0"}</definedName>
    <definedName name="_126__FDSAUDITLINK__" localSheetId="0" hidden="1">{"fdsup://directions/FAT Viewer?action=UPDATE&amp;creator=factset&amp;DYN_ARGS=TRUE&amp;DOC_NAME=FAT:FQL_AUDITING_CLIENT_TEMPLATE.FAT&amp;display_string=Audit&amp;VAR:KEY=QDKHKDEZCN&amp;VAR:QUERY=RkZfRU5UUlBSX1ZBTF9FQklUREFfT1BFUihDQUwsTk9XKQ==&amp;WINDOW=FIRST_POPUP&amp;HEIGHT=450&amp;WIDTH=","450&amp;START_MAXIMIZED=FALSE&amp;VAR:CALENDAR=US&amp;VAR:SYMBOL=BOBE&amp;VAR:INDEX=0"}</definedName>
    <definedName name="_126__FDSAUDITLINK__" localSheetId="1" hidden="1">{"fdsup://directions/FAT Viewer?action=UPDATE&amp;creator=factset&amp;DYN_ARGS=TRUE&amp;DOC_NAME=FAT:FQL_AUDITING_CLIENT_TEMPLATE.FAT&amp;display_string=Audit&amp;VAR:KEY=QDKHKDEZCN&amp;VAR:QUERY=RkZfRU5UUlBSX1ZBTF9FQklUREFfT1BFUihDQUwsTk9XKQ==&amp;WINDOW=FIRST_POPUP&amp;HEIGHT=450&amp;WIDTH=","450&amp;START_MAXIMIZED=FALSE&amp;VAR:CALENDAR=US&amp;VAR:SYMBOL=BOBE&amp;VAR:INDEX=0"}</definedName>
    <definedName name="_126__FDSAUDITLINK__" hidden="1">{"fdsup://directions/FAT Viewer?action=UPDATE&amp;creator=factset&amp;DYN_ARGS=TRUE&amp;DOC_NAME=FAT:FQL_AUDITING_CLIENT_TEMPLATE.FAT&amp;display_string=Audit&amp;VAR:KEY=QDKHKDEZCN&amp;VAR:QUERY=RkZfRU5UUlBSX1ZBTF9FQklUREFfT1BFUihDQUwsTk9XKQ==&amp;WINDOW=FIRST_POPUP&amp;HEIGHT=450&amp;WIDTH=","450&amp;START_MAXIMIZED=FALSE&amp;VAR:CALENDAR=US&amp;VAR:SYMBOL=BOBE&amp;VAR:INDEX=0"}</definedName>
    <definedName name="_126prm.Przeksiegowania_13_1">"$'Other dept'.$#ODWOŁANIE$#ODWOŁANIE"</definedName>
    <definedName name="_127__FDSAUDITLINK__" localSheetId="2" hidden="1">{"fdsup://directions/FAT Viewer?action=UPDATE&amp;creator=factset&amp;DYN_ARGS=TRUE&amp;DOC_NAME=FAT:FQL_AUDITING_CLIENT_TEMPLATE.FAT&amp;display_string=Audit&amp;VAR:KEY=RWNALMLUHY&amp;VAR:QUERY=RkZfRU5UUlBSX1ZBTF9FQklUREFfT1BFUihBTk4sNDA1NDMp&amp;WINDOW=FIRST_POPUP&amp;HEIGHT=450&amp;WIDTH=","450&amp;START_MAXIMIZED=FALSE&amp;VAR:CALENDAR=US&amp;VAR:SYMBOL=TAST&amp;VAR:INDEX=0"}</definedName>
    <definedName name="_127__FDSAUDITLINK__" localSheetId="4" hidden="1">{"fdsup://directions/FAT Viewer?action=UPDATE&amp;creator=factset&amp;DYN_ARGS=TRUE&amp;DOC_NAME=FAT:FQL_AUDITING_CLIENT_TEMPLATE.FAT&amp;display_string=Audit&amp;VAR:KEY=RWNALMLUHY&amp;VAR:QUERY=RkZfRU5UUlBSX1ZBTF9FQklUREFfT1BFUihBTk4sNDA1NDMp&amp;WINDOW=FIRST_POPUP&amp;HEIGHT=450&amp;WIDTH=","450&amp;START_MAXIMIZED=FALSE&amp;VAR:CALENDAR=US&amp;VAR:SYMBOL=TAST&amp;VAR:INDEX=0"}</definedName>
    <definedName name="_127__FDSAUDITLINK__" localSheetId="3" hidden="1">{"fdsup://directions/FAT Viewer?action=UPDATE&amp;creator=factset&amp;DYN_ARGS=TRUE&amp;DOC_NAME=FAT:FQL_AUDITING_CLIENT_TEMPLATE.FAT&amp;display_string=Audit&amp;VAR:KEY=RWNALMLUHY&amp;VAR:QUERY=RkZfRU5UUlBSX1ZBTF9FQklUREFfT1BFUihBTk4sNDA1NDMp&amp;WINDOW=FIRST_POPUP&amp;HEIGHT=450&amp;WIDTH=","450&amp;START_MAXIMIZED=FALSE&amp;VAR:CALENDAR=US&amp;VAR:SYMBOL=TAST&amp;VAR:INDEX=0"}</definedName>
    <definedName name="_127__FDSAUDITLINK__" localSheetId="0" hidden="1">{"fdsup://directions/FAT Viewer?action=UPDATE&amp;creator=factset&amp;DYN_ARGS=TRUE&amp;DOC_NAME=FAT:FQL_AUDITING_CLIENT_TEMPLATE.FAT&amp;display_string=Audit&amp;VAR:KEY=RWNALMLUHY&amp;VAR:QUERY=RkZfRU5UUlBSX1ZBTF9FQklUREFfT1BFUihBTk4sNDA1NDMp&amp;WINDOW=FIRST_POPUP&amp;HEIGHT=450&amp;WIDTH=","450&amp;START_MAXIMIZED=FALSE&amp;VAR:CALENDAR=US&amp;VAR:SYMBOL=TAST&amp;VAR:INDEX=0"}</definedName>
    <definedName name="_127__FDSAUDITLINK__" localSheetId="1" hidden="1">{"fdsup://directions/FAT Viewer?action=UPDATE&amp;creator=factset&amp;DYN_ARGS=TRUE&amp;DOC_NAME=FAT:FQL_AUDITING_CLIENT_TEMPLATE.FAT&amp;display_string=Audit&amp;VAR:KEY=RWNALMLUHY&amp;VAR:QUERY=RkZfRU5UUlBSX1ZBTF9FQklUREFfT1BFUihBTk4sNDA1NDMp&amp;WINDOW=FIRST_POPUP&amp;HEIGHT=450&amp;WIDTH=","450&amp;START_MAXIMIZED=FALSE&amp;VAR:CALENDAR=US&amp;VAR:SYMBOL=TAST&amp;VAR:INDEX=0"}</definedName>
    <definedName name="_127__FDSAUDITLINK__" hidden="1">{"fdsup://directions/FAT Viewer?action=UPDATE&amp;creator=factset&amp;DYN_ARGS=TRUE&amp;DOC_NAME=FAT:FQL_AUDITING_CLIENT_TEMPLATE.FAT&amp;display_string=Audit&amp;VAR:KEY=RWNALMLUHY&amp;VAR:QUERY=RkZfRU5UUlBSX1ZBTF9FQklUREFfT1BFUihBTk4sNDA1NDMp&amp;WINDOW=FIRST_POPUP&amp;HEIGHT=450&amp;WIDTH=","450&amp;START_MAXIMIZED=FALSE&amp;VAR:CALENDAR=US&amp;VAR:SYMBOL=TAST&amp;VAR:INDEX=0"}</definedName>
    <definedName name="_127prm.Przeksiegowania_2_1">"$'P_L Main reporting'.$#ODWOŁANIE$#ODWOŁANIE"</definedName>
    <definedName name="_128__FDSAUDITLINK__" localSheetId="2" hidden="1">{"fdsup://directions/FAT Viewer?action=UPDATE&amp;creator=factset&amp;DYN_ARGS=TRUE&amp;DOC_NAME=FAT:FQL_AUDITING_CLIENT_TEMPLATE.FAT&amp;display_string=Audit&amp;VAR:KEY=FQBCNQRARG&amp;VAR:QUERY=RkZfRU5UUlBSX1ZBTF9FQklUREFfT1BFUihBTk4sNDA1NDMp&amp;WINDOW=FIRST_POPUP&amp;HEIGHT=450&amp;WIDTH=","450&amp;START_MAXIMIZED=FALSE&amp;VAR:CALENDAR=US&amp;VAR:SYMBOL=CEC&amp;VAR:INDEX=0"}</definedName>
    <definedName name="_128__FDSAUDITLINK__" localSheetId="4" hidden="1">{"fdsup://directions/FAT Viewer?action=UPDATE&amp;creator=factset&amp;DYN_ARGS=TRUE&amp;DOC_NAME=FAT:FQL_AUDITING_CLIENT_TEMPLATE.FAT&amp;display_string=Audit&amp;VAR:KEY=FQBCNQRARG&amp;VAR:QUERY=RkZfRU5UUlBSX1ZBTF9FQklUREFfT1BFUihBTk4sNDA1NDMp&amp;WINDOW=FIRST_POPUP&amp;HEIGHT=450&amp;WIDTH=","450&amp;START_MAXIMIZED=FALSE&amp;VAR:CALENDAR=US&amp;VAR:SYMBOL=CEC&amp;VAR:INDEX=0"}</definedName>
    <definedName name="_128__FDSAUDITLINK__" localSheetId="3" hidden="1">{"fdsup://directions/FAT Viewer?action=UPDATE&amp;creator=factset&amp;DYN_ARGS=TRUE&amp;DOC_NAME=FAT:FQL_AUDITING_CLIENT_TEMPLATE.FAT&amp;display_string=Audit&amp;VAR:KEY=FQBCNQRARG&amp;VAR:QUERY=RkZfRU5UUlBSX1ZBTF9FQklUREFfT1BFUihBTk4sNDA1NDMp&amp;WINDOW=FIRST_POPUP&amp;HEIGHT=450&amp;WIDTH=","450&amp;START_MAXIMIZED=FALSE&amp;VAR:CALENDAR=US&amp;VAR:SYMBOL=CEC&amp;VAR:INDEX=0"}</definedName>
    <definedName name="_128__FDSAUDITLINK__" localSheetId="0" hidden="1">{"fdsup://directions/FAT Viewer?action=UPDATE&amp;creator=factset&amp;DYN_ARGS=TRUE&amp;DOC_NAME=FAT:FQL_AUDITING_CLIENT_TEMPLATE.FAT&amp;display_string=Audit&amp;VAR:KEY=FQBCNQRARG&amp;VAR:QUERY=RkZfRU5UUlBSX1ZBTF9FQklUREFfT1BFUihBTk4sNDA1NDMp&amp;WINDOW=FIRST_POPUP&amp;HEIGHT=450&amp;WIDTH=","450&amp;START_MAXIMIZED=FALSE&amp;VAR:CALENDAR=US&amp;VAR:SYMBOL=CEC&amp;VAR:INDEX=0"}</definedName>
    <definedName name="_128__FDSAUDITLINK__" localSheetId="1" hidden="1">{"fdsup://directions/FAT Viewer?action=UPDATE&amp;creator=factset&amp;DYN_ARGS=TRUE&amp;DOC_NAME=FAT:FQL_AUDITING_CLIENT_TEMPLATE.FAT&amp;display_string=Audit&amp;VAR:KEY=FQBCNQRARG&amp;VAR:QUERY=RkZfRU5UUlBSX1ZBTF9FQklUREFfT1BFUihBTk4sNDA1NDMp&amp;WINDOW=FIRST_POPUP&amp;HEIGHT=450&amp;WIDTH=","450&amp;START_MAXIMIZED=FALSE&amp;VAR:CALENDAR=US&amp;VAR:SYMBOL=CEC&amp;VAR:INDEX=0"}</definedName>
    <definedName name="_128__FDSAUDITLINK__" hidden="1">{"fdsup://directions/FAT Viewer?action=UPDATE&amp;creator=factset&amp;DYN_ARGS=TRUE&amp;DOC_NAME=FAT:FQL_AUDITING_CLIENT_TEMPLATE.FAT&amp;display_string=Audit&amp;VAR:KEY=FQBCNQRARG&amp;VAR:QUERY=RkZfRU5UUlBSX1ZBTF9FQklUREFfT1BFUihBTk4sNDA1NDMp&amp;WINDOW=FIRST_POPUP&amp;HEIGHT=450&amp;WIDTH=","450&amp;START_MAXIMIZED=FALSE&amp;VAR:CALENDAR=US&amp;VAR:SYMBOL=CEC&amp;VAR:INDEX=0"}</definedName>
    <definedName name="_128prm.Przeksiegowania_3_1">"$Total.$#ODWOŁANIE$#ODWOŁANIE"</definedName>
    <definedName name="_129__FDSAUDITLINK__" localSheetId="2" hidden="1">{"fdsup://Directions/FactSet Auditing Viewer?action=AUDIT_VALUE&amp;DB=129&amp;ID1=12513710&amp;VALUEID=01001&amp;SDATE=2011&amp;PERIODTYPE=ANN_STD&amp;SCFT=3&amp;window=popup_no_bar&amp;width=385&amp;height=120&amp;START_MAXIMIZED=FALSE&amp;creator=factset&amp;display_string=Audit"}</definedName>
    <definedName name="_129__FDSAUDITLINK__" localSheetId="4" hidden="1">{"fdsup://Directions/FactSet Auditing Viewer?action=AUDIT_VALUE&amp;DB=129&amp;ID1=12513710&amp;VALUEID=01001&amp;SDATE=2011&amp;PERIODTYPE=ANN_STD&amp;SCFT=3&amp;window=popup_no_bar&amp;width=385&amp;height=120&amp;START_MAXIMIZED=FALSE&amp;creator=factset&amp;display_string=Audit"}</definedName>
    <definedName name="_129__FDSAUDITLINK__" localSheetId="3" hidden="1">{"fdsup://Directions/FactSet Auditing Viewer?action=AUDIT_VALUE&amp;DB=129&amp;ID1=12513710&amp;VALUEID=01001&amp;SDATE=2011&amp;PERIODTYPE=ANN_STD&amp;SCFT=3&amp;window=popup_no_bar&amp;width=385&amp;height=120&amp;START_MAXIMIZED=FALSE&amp;creator=factset&amp;display_string=Audit"}</definedName>
    <definedName name="_129__FDSAUDITLINK__" localSheetId="0" hidden="1">{"fdsup://Directions/FactSet Auditing Viewer?action=AUDIT_VALUE&amp;DB=129&amp;ID1=12513710&amp;VALUEID=01001&amp;SDATE=2011&amp;PERIODTYPE=ANN_STD&amp;SCFT=3&amp;window=popup_no_bar&amp;width=385&amp;height=120&amp;START_MAXIMIZED=FALSE&amp;creator=factset&amp;display_string=Audit"}</definedName>
    <definedName name="_129__FDSAUDITLINK__" localSheetId="1" hidden="1">{"fdsup://Directions/FactSet Auditing Viewer?action=AUDIT_VALUE&amp;DB=129&amp;ID1=12513710&amp;VALUEID=01001&amp;SDATE=2011&amp;PERIODTYPE=ANN_STD&amp;SCFT=3&amp;window=popup_no_bar&amp;width=385&amp;height=120&amp;START_MAXIMIZED=FALSE&amp;creator=factset&amp;display_string=Audit"}</definedName>
    <definedName name="_129__FDSAUDITLINK__" hidden="1">{"fdsup://Directions/FactSet Auditing Viewer?action=AUDIT_VALUE&amp;DB=129&amp;ID1=12513710&amp;VALUEID=01001&amp;SDATE=2011&amp;PERIODTYPE=ANN_STD&amp;SCFT=3&amp;window=popup_no_bar&amp;width=385&amp;height=120&amp;START_MAXIMIZED=FALSE&amp;creator=factset&amp;display_string=Audit"}</definedName>
    <definedName name="_129prm.Przeksiegowania_5_1">"$'Adsales fee'.$#ODWOŁANIE$#ODWOŁANIE"</definedName>
    <definedName name="_12ktp.KtTyp_9_1">1</definedName>
    <definedName name="_13__123Graph_CCHART_1" hidden="1">#REF!</definedName>
    <definedName name="_13__123Graph_DCHART_1" hidden="1">#REF!</definedName>
    <definedName name="_13__123Graph_ECHART_3" hidden="1">#REF!</definedName>
    <definedName name="_13__FDSAUDITLINK__" localSheetId="2" hidden="1">{"fdsup://directions/FAT Viewer?action=UPDATE&amp;creator=factset&amp;DYN_ARGS=TRUE&amp;DOC_NAME=FAT:FQL_AUDITING_CLIENT_TEMPLATE.FAT&amp;display_string=Audit&amp;VAR:KEY=OXYBSVKVWB&amp;VAR:QUERY=RkZfRU5UUlBSX1ZBTF9FQklUREFfT1BFUihDQUwsTk9XKQ==&amp;WINDOW=FIRST_POPUP&amp;HEIGHT=450&amp;WIDTH=","450&amp;START_MAXIMIZED=FALSE&amp;VAR:CALENDAR=US&amp;VAR:SYMBOL=EAT&amp;VAR:INDEX=0"}</definedName>
    <definedName name="_13__FDSAUDITLINK__" localSheetId="4" hidden="1">{"fdsup://directions/FAT Viewer?action=UPDATE&amp;creator=factset&amp;DYN_ARGS=TRUE&amp;DOC_NAME=FAT:FQL_AUDITING_CLIENT_TEMPLATE.FAT&amp;display_string=Audit&amp;VAR:KEY=OXYBSVKVWB&amp;VAR:QUERY=RkZfRU5UUlBSX1ZBTF9FQklUREFfT1BFUihDQUwsTk9XKQ==&amp;WINDOW=FIRST_POPUP&amp;HEIGHT=450&amp;WIDTH=","450&amp;START_MAXIMIZED=FALSE&amp;VAR:CALENDAR=US&amp;VAR:SYMBOL=EAT&amp;VAR:INDEX=0"}</definedName>
    <definedName name="_13__FDSAUDITLINK__" localSheetId="3" hidden="1">{"fdsup://directions/FAT Viewer?action=UPDATE&amp;creator=factset&amp;DYN_ARGS=TRUE&amp;DOC_NAME=FAT:FQL_AUDITING_CLIENT_TEMPLATE.FAT&amp;display_string=Audit&amp;VAR:KEY=OXYBSVKVWB&amp;VAR:QUERY=RkZfRU5UUlBSX1ZBTF9FQklUREFfT1BFUihDQUwsTk9XKQ==&amp;WINDOW=FIRST_POPUP&amp;HEIGHT=450&amp;WIDTH=","450&amp;START_MAXIMIZED=FALSE&amp;VAR:CALENDAR=US&amp;VAR:SYMBOL=EAT&amp;VAR:INDEX=0"}</definedName>
    <definedName name="_13__FDSAUDITLINK__" localSheetId="0" hidden="1">{"fdsup://directions/FAT Viewer?action=UPDATE&amp;creator=factset&amp;DYN_ARGS=TRUE&amp;DOC_NAME=FAT:FQL_AUDITING_CLIENT_TEMPLATE.FAT&amp;display_string=Audit&amp;VAR:KEY=OXYBSVKVWB&amp;VAR:QUERY=RkZfRU5UUlBSX1ZBTF9FQklUREFfT1BFUihDQUwsTk9XKQ==&amp;WINDOW=FIRST_POPUP&amp;HEIGHT=450&amp;WIDTH=","450&amp;START_MAXIMIZED=FALSE&amp;VAR:CALENDAR=US&amp;VAR:SYMBOL=EAT&amp;VAR:INDEX=0"}</definedName>
    <definedName name="_13__FDSAUDITLINK__" localSheetId="1" hidden="1">{"fdsup://directions/FAT Viewer?action=UPDATE&amp;creator=factset&amp;DYN_ARGS=TRUE&amp;DOC_NAME=FAT:FQL_AUDITING_CLIENT_TEMPLATE.FAT&amp;display_string=Audit&amp;VAR:KEY=OXYBSVKVWB&amp;VAR:QUERY=RkZfRU5UUlBSX1ZBTF9FQklUREFfT1BFUihDQUwsTk9XKQ==&amp;WINDOW=FIRST_POPUP&amp;HEIGHT=450&amp;WIDTH=","450&amp;START_MAXIMIZED=FALSE&amp;VAR:CALENDAR=US&amp;VAR:SYMBOL=EAT&amp;VAR:INDEX=0"}</definedName>
    <definedName name="_13__FDSAUDITLINK__" hidden="1">{"fdsup://directions/FAT Viewer?action=UPDATE&amp;creator=factset&amp;DYN_ARGS=TRUE&amp;DOC_NAME=FAT:FQL_AUDITING_CLIENT_TEMPLATE.FAT&amp;display_string=Audit&amp;VAR:KEY=OXYBSVKVWB&amp;VAR:QUERY=RkZfRU5UUlBSX1ZBTF9FQklUREFfT1BFUihDQUwsTk9XKQ==&amp;WINDOW=FIRST_POPUP&amp;HEIGHT=450&amp;WIDTH=","450&amp;START_MAXIMIZED=FALSE&amp;VAR:CALENDAR=US&amp;VAR:SYMBOL=EAT&amp;VAR:INDEX=0"}</definedName>
    <definedName name="_130__FDSAUDITLINK__" localSheetId="2" hidden="1">{"fdsup://directions/FAT Viewer?action=UPDATE&amp;creator=factset&amp;DYN_ARGS=TRUE&amp;DOC_NAME=FAT:FQL_AUDITING_CLIENT_TEMPLATE.FAT&amp;display_string=Audit&amp;VAR:KEY=UVUBOLGTIF&amp;VAR:QUERY=RkZfRU5UUlBSX1ZBTF9FQklUREFfT1BFUihDQUwsTk9XKQ==&amp;WINDOW=FIRST_POPUP&amp;HEIGHT=450&amp;WIDTH=","450&amp;START_MAXIMIZED=FALSE&amp;VAR:CALENDAR=US&amp;VAR:SYMBOL=CEC&amp;VAR:INDEX=0"}</definedName>
    <definedName name="_130__FDSAUDITLINK__" localSheetId="4" hidden="1">{"fdsup://directions/FAT Viewer?action=UPDATE&amp;creator=factset&amp;DYN_ARGS=TRUE&amp;DOC_NAME=FAT:FQL_AUDITING_CLIENT_TEMPLATE.FAT&amp;display_string=Audit&amp;VAR:KEY=UVUBOLGTIF&amp;VAR:QUERY=RkZfRU5UUlBSX1ZBTF9FQklUREFfT1BFUihDQUwsTk9XKQ==&amp;WINDOW=FIRST_POPUP&amp;HEIGHT=450&amp;WIDTH=","450&amp;START_MAXIMIZED=FALSE&amp;VAR:CALENDAR=US&amp;VAR:SYMBOL=CEC&amp;VAR:INDEX=0"}</definedName>
    <definedName name="_130__FDSAUDITLINK__" localSheetId="3" hidden="1">{"fdsup://directions/FAT Viewer?action=UPDATE&amp;creator=factset&amp;DYN_ARGS=TRUE&amp;DOC_NAME=FAT:FQL_AUDITING_CLIENT_TEMPLATE.FAT&amp;display_string=Audit&amp;VAR:KEY=UVUBOLGTIF&amp;VAR:QUERY=RkZfRU5UUlBSX1ZBTF9FQklUREFfT1BFUihDQUwsTk9XKQ==&amp;WINDOW=FIRST_POPUP&amp;HEIGHT=450&amp;WIDTH=","450&amp;START_MAXIMIZED=FALSE&amp;VAR:CALENDAR=US&amp;VAR:SYMBOL=CEC&amp;VAR:INDEX=0"}</definedName>
    <definedName name="_130__FDSAUDITLINK__" localSheetId="0" hidden="1">{"fdsup://directions/FAT Viewer?action=UPDATE&amp;creator=factset&amp;DYN_ARGS=TRUE&amp;DOC_NAME=FAT:FQL_AUDITING_CLIENT_TEMPLATE.FAT&amp;display_string=Audit&amp;VAR:KEY=UVUBOLGTIF&amp;VAR:QUERY=RkZfRU5UUlBSX1ZBTF9FQklUREFfT1BFUihDQUwsTk9XKQ==&amp;WINDOW=FIRST_POPUP&amp;HEIGHT=450&amp;WIDTH=","450&amp;START_MAXIMIZED=FALSE&amp;VAR:CALENDAR=US&amp;VAR:SYMBOL=CEC&amp;VAR:INDEX=0"}</definedName>
    <definedName name="_130__FDSAUDITLINK__" localSheetId="1" hidden="1">{"fdsup://directions/FAT Viewer?action=UPDATE&amp;creator=factset&amp;DYN_ARGS=TRUE&amp;DOC_NAME=FAT:FQL_AUDITING_CLIENT_TEMPLATE.FAT&amp;display_string=Audit&amp;VAR:KEY=UVUBOLGTIF&amp;VAR:QUERY=RkZfRU5UUlBSX1ZBTF9FQklUREFfT1BFUihDQUwsTk9XKQ==&amp;WINDOW=FIRST_POPUP&amp;HEIGHT=450&amp;WIDTH=","450&amp;START_MAXIMIZED=FALSE&amp;VAR:CALENDAR=US&amp;VAR:SYMBOL=CEC&amp;VAR:INDEX=0"}</definedName>
    <definedName name="_130__FDSAUDITLINK__" hidden="1">{"fdsup://directions/FAT Viewer?action=UPDATE&amp;creator=factset&amp;DYN_ARGS=TRUE&amp;DOC_NAME=FAT:FQL_AUDITING_CLIENT_TEMPLATE.FAT&amp;display_string=Audit&amp;VAR:KEY=UVUBOLGTIF&amp;VAR:QUERY=RkZfRU5UUlBSX1ZBTF9FQklUREFfT1BFUihDQUwsTk9XKQ==&amp;WINDOW=FIRST_POPUP&amp;HEIGHT=450&amp;WIDTH=","450&amp;START_MAXIMIZED=FALSE&amp;VAR:CALENDAR=US&amp;VAR:SYMBOL=CEC&amp;VAR:INDEX=0"}</definedName>
    <definedName name="_130prm.Przeksiegowania_6_1">"$'Producing IT'.$#ODWOŁANIE$#ODWOŁANIE"</definedName>
    <definedName name="_131__FDSAUDITLINK__" localSheetId="2" hidden="1">{"fdsup://directions/FAT Viewer?action=UPDATE&amp;creator=factset&amp;DYN_ARGS=TRUE&amp;DOC_NAME=FAT:FQL_AUDITING_CLIENT_TEMPLATE.FAT&amp;display_string=Audit&amp;VAR:KEY=HYVIXUZWXS&amp;VAR:QUERY=RkZfRU5UUlBSX1ZBTF9FQklUREFfT1BFUihBTk4sNDA1NDMp&amp;WINDOW=FIRST_POPUP&amp;HEIGHT=450&amp;WIDTH=","450&amp;START_MAXIMIZED=FALSE&amp;VAR:CALENDAR=US&amp;VAR:SYMBOL=PFCB&amp;VAR:INDEX=0"}</definedName>
    <definedName name="_131__FDSAUDITLINK__" localSheetId="4" hidden="1">{"fdsup://directions/FAT Viewer?action=UPDATE&amp;creator=factset&amp;DYN_ARGS=TRUE&amp;DOC_NAME=FAT:FQL_AUDITING_CLIENT_TEMPLATE.FAT&amp;display_string=Audit&amp;VAR:KEY=HYVIXUZWXS&amp;VAR:QUERY=RkZfRU5UUlBSX1ZBTF9FQklUREFfT1BFUihBTk4sNDA1NDMp&amp;WINDOW=FIRST_POPUP&amp;HEIGHT=450&amp;WIDTH=","450&amp;START_MAXIMIZED=FALSE&amp;VAR:CALENDAR=US&amp;VAR:SYMBOL=PFCB&amp;VAR:INDEX=0"}</definedName>
    <definedName name="_131__FDSAUDITLINK__" localSheetId="3" hidden="1">{"fdsup://directions/FAT Viewer?action=UPDATE&amp;creator=factset&amp;DYN_ARGS=TRUE&amp;DOC_NAME=FAT:FQL_AUDITING_CLIENT_TEMPLATE.FAT&amp;display_string=Audit&amp;VAR:KEY=HYVIXUZWXS&amp;VAR:QUERY=RkZfRU5UUlBSX1ZBTF9FQklUREFfT1BFUihBTk4sNDA1NDMp&amp;WINDOW=FIRST_POPUP&amp;HEIGHT=450&amp;WIDTH=","450&amp;START_MAXIMIZED=FALSE&amp;VAR:CALENDAR=US&amp;VAR:SYMBOL=PFCB&amp;VAR:INDEX=0"}</definedName>
    <definedName name="_131__FDSAUDITLINK__" localSheetId="0" hidden="1">{"fdsup://directions/FAT Viewer?action=UPDATE&amp;creator=factset&amp;DYN_ARGS=TRUE&amp;DOC_NAME=FAT:FQL_AUDITING_CLIENT_TEMPLATE.FAT&amp;display_string=Audit&amp;VAR:KEY=HYVIXUZWXS&amp;VAR:QUERY=RkZfRU5UUlBSX1ZBTF9FQklUREFfT1BFUihBTk4sNDA1NDMp&amp;WINDOW=FIRST_POPUP&amp;HEIGHT=450&amp;WIDTH=","450&amp;START_MAXIMIZED=FALSE&amp;VAR:CALENDAR=US&amp;VAR:SYMBOL=PFCB&amp;VAR:INDEX=0"}</definedName>
    <definedName name="_131__FDSAUDITLINK__" localSheetId="1" hidden="1">{"fdsup://directions/FAT Viewer?action=UPDATE&amp;creator=factset&amp;DYN_ARGS=TRUE&amp;DOC_NAME=FAT:FQL_AUDITING_CLIENT_TEMPLATE.FAT&amp;display_string=Audit&amp;VAR:KEY=HYVIXUZWXS&amp;VAR:QUERY=RkZfRU5UUlBSX1ZBTF9FQklUREFfT1BFUihBTk4sNDA1NDMp&amp;WINDOW=FIRST_POPUP&amp;HEIGHT=450&amp;WIDTH=","450&amp;START_MAXIMIZED=FALSE&amp;VAR:CALENDAR=US&amp;VAR:SYMBOL=PFCB&amp;VAR:INDEX=0"}</definedName>
    <definedName name="_131__FDSAUDITLINK__" hidden="1">{"fdsup://directions/FAT Viewer?action=UPDATE&amp;creator=factset&amp;DYN_ARGS=TRUE&amp;DOC_NAME=FAT:FQL_AUDITING_CLIENT_TEMPLATE.FAT&amp;display_string=Audit&amp;VAR:KEY=HYVIXUZWXS&amp;VAR:QUERY=RkZfRU5UUlBSX1ZBTF9FQklUREFfT1BFUihBTk4sNDA1NDMp&amp;WINDOW=FIRST_POPUP&amp;HEIGHT=450&amp;WIDTH=","450&amp;START_MAXIMIZED=FALSE&amp;VAR:CALENDAR=US&amp;VAR:SYMBOL=PFCB&amp;VAR:INDEX=0"}</definedName>
    <definedName name="_131prm.Przeksiegowania_7_1">"$Editorial.$#ODWOŁANIE$#ODWOŁANIE"</definedName>
    <definedName name="_132__FDSAUDITLINK__" localSheetId="2" hidden="1">{"fdsup://Directions/FactSet Auditing Viewer?action=AUDIT_VALUE&amp;DB=129&amp;ID1=69333Y10&amp;VALUEID=01001&amp;SDATE=2011&amp;PERIODTYPE=ANN_STD&amp;SCFT=3&amp;window=popup_no_bar&amp;width=385&amp;height=120&amp;START_MAXIMIZED=FALSE&amp;creator=factset&amp;display_string=Audit"}</definedName>
    <definedName name="_132__FDSAUDITLINK__" localSheetId="4" hidden="1">{"fdsup://Directions/FactSet Auditing Viewer?action=AUDIT_VALUE&amp;DB=129&amp;ID1=69333Y10&amp;VALUEID=01001&amp;SDATE=2011&amp;PERIODTYPE=ANN_STD&amp;SCFT=3&amp;window=popup_no_bar&amp;width=385&amp;height=120&amp;START_MAXIMIZED=FALSE&amp;creator=factset&amp;display_string=Audit"}</definedName>
    <definedName name="_132__FDSAUDITLINK__" localSheetId="3" hidden="1">{"fdsup://Directions/FactSet Auditing Viewer?action=AUDIT_VALUE&amp;DB=129&amp;ID1=69333Y10&amp;VALUEID=01001&amp;SDATE=2011&amp;PERIODTYPE=ANN_STD&amp;SCFT=3&amp;window=popup_no_bar&amp;width=385&amp;height=120&amp;START_MAXIMIZED=FALSE&amp;creator=factset&amp;display_string=Audit"}</definedName>
    <definedName name="_132__FDSAUDITLINK__" localSheetId="0" hidden="1">{"fdsup://Directions/FactSet Auditing Viewer?action=AUDIT_VALUE&amp;DB=129&amp;ID1=69333Y10&amp;VALUEID=01001&amp;SDATE=2011&amp;PERIODTYPE=ANN_STD&amp;SCFT=3&amp;window=popup_no_bar&amp;width=385&amp;height=120&amp;START_MAXIMIZED=FALSE&amp;creator=factset&amp;display_string=Audit"}</definedName>
    <definedName name="_132__FDSAUDITLINK__" localSheetId="1" hidden="1">{"fdsup://Directions/FactSet Auditing Viewer?action=AUDIT_VALUE&amp;DB=129&amp;ID1=69333Y10&amp;VALUEID=01001&amp;SDATE=2011&amp;PERIODTYPE=ANN_STD&amp;SCFT=3&amp;window=popup_no_bar&amp;width=385&amp;height=120&amp;START_MAXIMIZED=FALSE&amp;creator=factset&amp;display_string=Audit"}</definedName>
    <definedName name="_132__FDSAUDITLINK__" hidden="1">{"fdsup://Directions/FactSet Auditing Viewer?action=AUDIT_VALUE&amp;DB=129&amp;ID1=69333Y10&amp;VALUEID=01001&amp;SDATE=2011&amp;PERIODTYPE=ANN_STD&amp;SCFT=3&amp;window=popup_no_bar&amp;width=385&amp;height=120&amp;START_MAXIMIZED=FALSE&amp;creator=factset&amp;display_string=Audit"}</definedName>
    <definedName name="_132prm.Przeksiegowania_8_1">"$'Marketing Distribution'.$#ODWOŁANIE$#ODWOŁANIE"</definedName>
    <definedName name="_133__FDSAUDITLINK__" localSheetId="2" hidden="1">{"fdsup://directions/FAT Viewer?action=UPDATE&amp;creator=factset&amp;DYN_ARGS=TRUE&amp;DOC_NAME=FAT:FQL_AUDITING_CLIENT_TEMPLATE.FAT&amp;display_string=Audit&amp;VAR:KEY=EPEBYPEFYR&amp;VAR:QUERY=RkZfU0FMRVMoTFRNLDQwNjMzKQ==&amp;WINDOW=FIRST_POPUP&amp;HEIGHT=450&amp;WIDTH=450&amp;START_MAXIMIZED=","FALSE&amp;VAR:CALENDAR=US&amp;VAR:SYMBOL=RT&amp;VAR:INDEX=0"}</definedName>
    <definedName name="_133__FDSAUDITLINK__" localSheetId="4" hidden="1">{"fdsup://directions/FAT Viewer?action=UPDATE&amp;creator=factset&amp;DYN_ARGS=TRUE&amp;DOC_NAME=FAT:FQL_AUDITING_CLIENT_TEMPLATE.FAT&amp;display_string=Audit&amp;VAR:KEY=EPEBYPEFYR&amp;VAR:QUERY=RkZfU0FMRVMoTFRNLDQwNjMzKQ==&amp;WINDOW=FIRST_POPUP&amp;HEIGHT=450&amp;WIDTH=450&amp;START_MAXIMIZED=","FALSE&amp;VAR:CALENDAR=US&amp;VAR:SYMBOL=RT&amp;VAR:INDEX=0"}</definedName>
    <definedName name="_133__FDSAUDITLINK__" localSheetId="3" hidden="1">{"fdsup://directions/FAT Viewer?action=UPDATE&amp;creator=factset&amp;DYN_ARGS=TRUE&amp;DOC_NAME=FAT:FQL_AUDITING_CLIENT_TEMPLATE.FAT&amp;display_string=Audit&amp;VAR:KEY=EPEBYPEFYR&amp;VAR:QUERY=RkZfU0FMRVMoTFRNLDQwNjMzKQ==&amp;WINDOW=FIRST_POPUP&amp;HEIGHT=450&amp;WIDTH=450&amp;START_MAXIMIZED=","FALSE&amp;VAR:CALENDAR=US&amp;VAR:SYMBOL=RT&amp;VAR:INDEX=0"}</definedName>
    <definedName name="_133__FDSAUDITLINK__" localSheetId="0" hidden="1">{"fdsup://directions/FAT Viewer?action=UPDATE&amp;creator=factset&amp;DYN_ARGS=TRUE&amp;DOC_NAME=FAT:FQL_AUDITING_CLIENT_TEMPLATE.FAT&amp;display_string=Audit&amp;VAR:KEY=EPEBYPEFYR&amp;VAR:QUERY=RkZfU0FMRVMoTFRNLDQwNjMzKQ==&amp;WINDOW=FIRST_POPUP&amp;HEIGHT=450&amp;WIDTH=450&amp;START_MAXIMIZED=","FALSE&amp;VAR:CALENDAR=US&amp;VAR:SYMBOL=RT&amp;VAR:INDEX=0"}</definedName>
    <definedName name="_133__FDSAUDITLINK__" localSheetId="1" hidden="1">{"fdsup://directions/FAT Viewer?action=UPDATE&amp;creator=factset&amp;DYN_ARGS=TRUE&amp;DOC_NAME=FAT:FQL_AUDITING_CLIENT_TEMPLATE.FAT&amp;display_string=Audit&amp;VAR:KEY=EPEBYPEFYR&amp;VAR:QUERY=RkZfU0FMRVMoTFRNLDQwNjMzKQ==&amp;WINDOW=FIRST_POPUP&amp;HEIGHT=450&amp;WIDTH=450&amp;START_MAXIMIZED=","FALSE&amp;VAR:CALENDAR=US&amp;VAR:SYMBOL=RT&amp;VAR:INDEX=0"}</definedName>
    <definedName name="_133__FDSAUDITLINK__" hidden="1">{"fdsup://directions/FAT Viewer?action=UPDATE&amp;creator=factset&amp;DYN_ARGS=TRUE&amp;DOC_NAME=FAT:FQL_AUDITING_CLIENT_TEMPLATE.FAT&amp;display_string=Audit&amp;VAR:KEY=EPEBYPEFYR&amp;VAR:QUERY=RkZfU0FMRVMoTFRNLDQwNjMzKQ==&amp;WINDOW=FIRST_POPUP&amp;HEIGHT=450&amp;WIDTH=450&amp;START_MAXIMIZED=","FALSE&amp;VAR:CALENDAR=US&amp;VAR:SYMBOL=RT&amp;VAR:INDEX=0"}</definedName>
    <definedName name="_133prm.Przeksiegowania_9_1">"$'Advertising Org'.$#ODWOŁANIE$#ODWOŁANIE"</definedName>
    <definedName name="_134__FDSAUDITLINK__" localSheetId="2" hidden="1">{"fdsup://directions/FAT Viewer?action=UPDATE&amp;creator=factset&amp;DYN_ARGS=TRUE&amp;DOC_NAME=FAT:FQL_AUDITING_CLIENT_TEMPLATE.FAT&amp;display_string=Audit&amp;VAR:KEY=RUNSTYBKJE&amp;VAR:QUERY=RkZfRU5UUlBSX1ZBTF9FQklUREFfT1BFUihBTk4sNDA1NDMp&amp;WINDOW=FIRST_POPUP&amp;HEIGHT=450&amp;WIDTH=","450&amp;START_MAXIMIZED=FALSE&amp;VAR:CALENDAR=US&amp;VAR:SYMBOL=CMG&amp;VAR:INDEX=0"}</definedName>
    <definedName name="_134__FDSAUDITLINK__" localSheetId="4" hidden="1">{"fdsup://directions/FAT Viewer?action=UPDATE&amp;creator=factset&amp;DYN_ARGS=TRUE&amp;DOC_NAME=FAT:FQL_AUDITING_CLIENT_TEMPLATE.FAT&amp;display_string=Audit&amp;VAR:KEY=RUNSTYBKJE&amp;VAR:QUERY=RkZfRU5UUlBSX1ZBTF9FQklUREFfT1BFUihBTk4sNDA1NDMp&amp;WINDOW=FIRST_POPUP&amp;HEIGHT=450&amp;WIDTH=","450&amp;START_MAXIMIZED=FALSE&amp;VAR:CALENDAR=US&amp;VAR:SYMBOL=CMG&amp;VAR:INDEX=0"}</definedName>
    <definedName name="_134__FDSAUDITLINK__" localSheetId="3" hidden="1">{"fdsup://directions/FAT Viewer?action=UPDATE&amp;creator=factset&amp;DYN_ARGS=TRUE&amp;DOC_NAME=FAT:FQL_AUDITING_CLIENT_TEMPLATE.FAT&amp;display_string=Audit&amp;VAR:KEY=RUNSTYBKJE&amp;VAR:QUERY=RkZfRU5UUlBSX1ZBTF9FQklUREFfT1BFUihBTk4sNDA1NDMp&amp;WINDOW=FIRST_POPUP&amp;HEIGHT=450&amp;WIDTH=","450&amp;START_MAXIMIZED=FALSE&amp;VAR:CALENDAR=US&amp;VAR:SYMBOL=CMG&amp;VAR:INDEX=0"}</definedName>
    <definedName name="_134__FDSAUDITLINK__" localSheetId="0" hidden="1">{"fdsup://directions/FAT Viewer?action=UPDATE&amp;creator=factset&amp;DYN_ARGS=TRUE&amp;DOC_NAME=FAT:FQL_AUDITING_CLIENT_TEMPLATE.FAT&amp;display_string=Audit&amp;VAR:KEY=RUNSTYBKJE&amp;VAR:QUERY=RkZfRU5UUlBSX1ZBTF9FQklUREFfT1BFUihBTk4sNDA1NDMp&amp;WINDOW=FIRST_POPUP&amp;HEIGHT=450&amp;WIDTH=","450&amp;START_MAXIMIZED=FALSE&amp;VAR:CALENDAR=US&amp;VAR:SYMBOL=CMG&amp;VAR:INDEX=0"}</definedName>
    <definedName name="_134__FDSAUDITLINK__" localSheetId="1" hidden="1">{"fdsup://directions/FAT Viewer?action=UPDATE&amp;creator=factset&amp;DYN_ARGS=TRUE&amp;DOC_NAME=FAT:FQL_AUDITING_CLIENT_TEMPLATE.FAT&amp;display_string=Audit&amp;VAR:KEY=RUNSTYBKJE&amp;VAR:QUERY=RkZfRU5UUlBSX1ZBTF9FQklUREFfT1BFUihBTk4sNDA1NDMp&amp;WINDOW=FIRST_POPUP&amp;HEIGHT=450&amp;WIDTH=","450&amp;START_MAXIMIZED=FALSE&amp;VAR:CALENDAR=US&amp;VAR:SYMBOL=CMG&amp;VAR:INDEX=0"}</definedName>
    <definedName name="_134__FDSAUDITLINK__" hidden="1">{"fdsup://directions/FAT Viewer?action=UPDATE&amp;creator=factset&amp;DYN_ARGS=TRUE&amp;DOC_NAME=FAT:FQL_AUDITING_CLIENT_TEMPLATE.FAT&amp;display_string=Audit&amp;VAR:KEY=RUNSTYBKJE&amp;VAR:QUERY=RkZfRU5UUlBSX1ZBTF9FQklUREFfT1BFUihBTk4sNDA1NDMp&amp;WINDOW=FIRST_POPUP&amp;HEIGHT=450&amp;WIDTH=","450&amp;START_MAXIMIZED=FALSE&amp;VAR:CALENDAR=US&amp;VAR:SYMBOL=CMG&amp;VAR:INDEX=0"}</definedName>
    <definedName name="_134prm.Rok_10_1">"$'Distribution Org'.$#ODWOŁANIE$#ODWOŁANIE"</definedName>
    <definedName name="_135__FDSAUDITLINK__" localSheetId="2" hidden="1">{"fdsup://directions/FAT Viewer?action=UPDATE&amp;creator=factset&amp;DYN_ARGS=TRUE&amp;DOC_NAME=FAT:FQL_AUDITING_CLIENT_TEMPLATE.FAT&amp;display_string=Audit&amp;VAR:KEY=JKNSNEHYXY&amp;VAR:QUERY=RkZfRU5UUlBSX1ZBTF9FQklUREFfT1BFUihBTk4sNDA1NDMp&amp;WINDOW=FIRST_POPUP&amp;HEIGHT=450&amp;WIDTH=","450&amp;START_MAXIMIZED=FALSE&amp;VAR:CALENDAR=US&amp;VAR:SYMBOL=CBRL&amp;VAR:INDEX=0"}</definedName>
    <definedName name="_135__FDSAUDITLINK__" localSheetId="4" hidden="1">{"fdsup://directions/FAT Viewer?action=UPDATE&amp;creator=factset&amp;DYN_ARGS=TRUE&amp;DOC_NAME=FAT:FQL_AUDITING_CLIENT_TEMPLATE.FAT&amp;display_string=Audit&amp;VAR:KEY=JKNSNEHYXY&amp;VAR:QUERY=RkZfRU5UUlBSX1ZBTF9FQklUREFfT1BFUihBTk4sNDA1NDMp&amp;WINDOW=FIRST_POPUP&amp;HEIGHT=450&amp;WIDTH=","450&amp;START_MAXIMIZED=FALSE&amp;VAR:CALENDAR=US&amp;VAR:SYMBOL=CBRL&amp;VAR:INDEX=0"}</definedName>
    <definedName name="_135__FDSAUDITLINK__" localSheetId="3" hidden="1">{"fdsup://directions/FAT Viewer?action=UPDATE&amp;creator=factset&amp;DYN_ARGS=TRUE&amp;DOC_NAME=FAT:FQL_AUDITING_CLIENT_TEMPLATE.FAT&amp;display_string=Audit&amp;VAR:KEY=JKNSNEHYXY&amp;VAR:QUERY=RkZfRU5UUlBSX1ZBTF9FQklUREFfT1BFUihBTk4sNDA1NDMp&amp;WINDOW=FIRST_POPUP&amp;HEIGHT=450&amp;WIDTH=","450&amp;START_MAXIMIZED=FALSE&amp;VAR:CALENDAR=US&amp;VAR:SYMBOL=CBRL&amp;VAR:INDEX=0"}</definedName>
    <definedName name="_135__FDSAUDITLINK__" localSheetId="0" hidden="1">{"fdsup://directions/FAT Viewer?action=UPDATE&amp;creator=factset&amp;DYN_ARGS=TRUE&amp;DOC_NAME=FAT:FQL_AUDITING_CLIENT_TEMPLATE.FAT&amp;display_string=Audit&amp;VAR:KEY=JKNSNEHYXY&amp;VAR:QUERY=RkZfRU5UUlBSX1ZBTF9FQklUREFfT1BFUihBTk4sNDA1NDMp&amp;WINDOW=FIRST_POPUP&amp;HEIGHT=450&amp;WIDTH=","450&amp;START_MAXIMIZED=FALSE&amp;VAR:CALENDAR=US&amp;VAR:SYMBOL=CBRL&amp;VAR:INDEX=0"}</definedName>
    <definedName name="_135__FDSAUDITLINK__" localSheetId="1" hidden="1">{"fdsup://directions/FAT Viewer?action=UPDATE&amp;creator=factset&amp;DYN_ARGS=TRUE&amp;DOC_NAME=FAT:FQL_AUDITING_CLIENT_TEMPLATE.FAT&amp;display_string=Audit&amp;VAR:KEY=JKNSNEHYXY&amp;VAR:QUERY=RkZfRU5UUlBSX1ZBTF9FQklUREFfT1BFUihBTk4sNDA1NDMp&amp;WINDOW=FIRST_POPUP&amp;HEIGHT=450&amp;WIDTH=","450&amp;START_MAXIMIZED=FALSE&amp;VAR:CALENDAR=US&amp;VAR:SYMBOL=CBRL&amp;VAR:INDEX=0"}</definedName>
    <definedName name="_135__FDSAUDITLINK__" hidden="1">{"fdsup://directions/FAT Viewer?action=UPDATE&amp;creator=factset&amp;DYN_ARGS=TRUE&amp;DOC_NAME=FAT:FQL_AUDITING_CLIENT_TEMPLATE.FAT&amp;display_string=Audit&amp;VAR:KEY=JKNSNEHYXY&amp;VAR:QUERY=RkZfRU5UUlBSX1ZBTF9FQklUREFfT1BFUihBTk4sNDA1NDMp&amp;WINDOW=FIRST_POPUP&amp;HEIGHT=450&amp;WIDTH=","450&amp;START_MAXIMIZED=FALSE&amp;VAR:CALENDAR=US&amp;VAR:SYMBOL=CBRL&amp;VAR:INDEX=0"}</definedName>
    <definedName name="_135prm.Rok_11_1">"$'Objekt Manag'.$#ODWOŁANIE$#ODWOŁANIE"</definedName>
    <definedName name="_136__FDSAUDITLINK__" localSheetId="2" hidden="1">{"fdsup://directions/FAT Viewer?action=UPDATE&amp;creator=factset&amp;DYN_ARGS=TRUE&amp;DOC_NAME=FAT:FQL_AUDITING_CLIENT_TEMPLATE.FAT&amp;display_string=Audit&amp;VAR:KEY=KNALGDEBWV&amp;VAR:QUERY=RkZfU0FMRVMoTFRNLDQwOTA4KQ==&amp;WINDOW=FIRST_POPUP&amp;HEIGHT=450&amp;WIDTH=450&amp;START_MAXIMIZED=","FALSE&amp;VAR:CALENDAR=US&amp;VAR:SYMBOL=DRI&amp;VAR:INDEX=0"}</definedName>
    <definedName name="_136__FDSAUDITLINK__" localSheetId="4" hidden="1">{"fdsup://directions/FAT Viewer?action=UPDATE&amp;creator=factset&amp;DYN_ARGS=TRUE&amp;DOC_NAME=FAT:FQL_AUDITING_CLIENT_TEMPLATE.FAT&amp;display_string=Audit&amp;VAR:KEY=KNALGDEBWV&amp;VAR:QUERY=RkZfU0FMRVMoTFRNLDQwOTA4KQ==&amp;WINDOW=FIRST_POPUP&amp;HEIGHT=450&amp;WIDTH=450&amp;START_MAXIMIZED=","FALSE&amp;VAR:CALENDAR=US&amp;VAR:SYMBOL=DRI&amp;VAR:INDEX=0"}</definedName>
    <definedName name="_136__FDSAUDITLINK__" localSheetId="3" hidden="1">{"fdsup://directions/FAT Viewer?action=UPDATE&amp;creator=factset&amp;DYN_ARGS=TRUE&amp;DOC_NAME=FAT:FQL_AUDITING_CLIENT_TEMPLATE.FAT&amp;display_string=Audit&amp;VAR:KEY=KNALGDEBWV&amp;VAR:QUERY=RkZfU0FMRVMoTFRNLDQwOTA4KQ==&amp;WINDOW=FIRST_POPUP&amp;HEIGHT=450&amp;WIDTH=450&amp;START_MAXIMIZED=","FALSE&amp;VAR:CALENDAR=US&amp;VAR:SYMBOL=DRI&amp;VAR:INDEX=0"}</definedName>
    <definedName name="_136__FDSAUDITLINK__" localSheetId="0" hidden="1">{"fdsup://directions/FAT Viewer?action=UPDATE&amp;creator=factset&amp;DYN_ARGS=TRUE&amp;DOC_NAME=FAT:FQL_AUDITING_CLIENT_TEMPLATE.FAT&amp;display_string=Audit&amp;VAR:KEY=KNALGDEBWV&amp;VAR:QUERY=RkZfU0FMRVMoTFRNLDQwOTA4KQ==&amp;WINDOW=FIRST_POPUP&amp;HEIGHT=450&amp;WIDTH=450&amp;START_MAXIMIZED=","FALSE&amp;VAR:CALENDAR=US&amp;VAR:SYMBOL=DRI&amp;VAR:INDEX=0"}</definedName>
    <definedName name="_136__FDSAUDITLINK__" localSheetId="1" hidden="1">{"fdsup://directions/FAT Viewer?action=UPDATE&amp;creator=factset&amp;DYN_ARGS=TRUE&amp;DOC_NAME=FAT:FQL_AUDITING_CLIENT_TEMPLATE.FAT&amp;display_string=Audit&amp;VAR:KEY=KNALGDEBWV&amp;VAR:QUERY=RkZfU0FMRVMoTFRNLDQwOTA4KQ==&amp;WINDOW=FIRST_POPUP&amp;HEIGHT=450&amp;WIDTH=450&amp;START_MAXIMIZED=","FALSE&amp;VAR:CALENDAR=US&amp;VAR:SYMBOL=DRI&amp;VAR:INDEX=0"}</definedName>
    <definedName name="_136__FDSAUDITLINK__" hidden="1">{"fdsup://directions/FAT Viewer?action=UPDATE&amp;creator=factset&amp;DYN_ARGS=TRUE&amp;DOC_NAME=FAT:FQL_AUDITING_CLIENT_TEMPLATE.FAT&amp;display_string=Audit&amp;VAR:KEY=KNALGDEBWV&amp;VAR:QUERY=RkZfU0FMRVMoTFRNLDQwOTA4KQ==&amp;WINDOW=FIRST_POPUP&amp;HEIGHT=450&amp;WIDTH=450&amp;START_MAXIMIZED=","FALSE&amp;VAR:CALENDAR=US&amp;VAR:SYMBOL=DRI&amp;VAR:INDEX=0"}</definedName>
    <definedName name="_136prm.Rok_12_1">"$Administration.$#ODWOŁANIE$#ODWOŁANIE"</definedName>
    <definedName name="_137__FDSAUDITLINK__" localSheetId="2" hidden="1">{"fdsup://directions/FAT Viewer?action=UPDATE&amp;creator=factset&amp;DYN_ARGS=TRUE&amp;DOC_NAME=FAT:FQL_AUDITING_CLIENT_TEMPLATE.FAT&amp;display_string=Audit&amp;VAR:KEY=DOPEZMJENA&amp;VAR:QUERY=RkZfRU5UUlBSX1ZBTF9FQklUREFfT1BFUihBTk4sNDA1NDMp&amp;WINDOW=FIRST_POPUP&amp;HEIGHT=450&amp;WIDTH=","450&amp;START_MAXIMIZED=FALSE&amp;VAR:CALENDAR=US&amp;VAR:SYMBOL=DPZ&amp;VAR:INDEX=0"}</definedName>
    <definedName name="_137__FDSAUDITLINK__" localSheetId="4" hidden="1">{"fdsup://directions/FAT Viewer?action=UPDATE&amp;creator=factset&amp;DYN_ARGS=TRUE&amp;DOC_NAME=FAT:FQL_AUDITING_CLIENT_TEMPLATE.FAT&amp;display_string=Audit&amp;VAR:KEY=DOPEZMJENA&amp;VAR:QUERY=RkZfRU5UUlBSX1ZBTF9FQklUREFfT1BFUihBTk4sNDA1NDMp&amp;WINDOW=FIRST_POPUP&amp;HEIGHT=450&amp;WIDTH=","450&amp;START_MAXIMIZED=FALSE&amp;VAR:CALENDAR=US&amp;VAR:SYMBOL=DPZ&amp;VAR:INDEX=0"}</definedName>
    <definedName name="_137__FDSAUDITLINK__" localSheetId="3" hidden="1">{"fdsup://directions/FAT Viewer?action=UPDATE&amp;creator=factset&amp;DYN_ARGS=TRUE&amp;DOC_NAME=FAT:FQL_AUDITING_CLIENT_TEMPLATE.FAT&amp;display_string=Audit&amp;VAR:KEY=DOPEZMJENA&amp;VAR:QUERY=RkZfRU5UUlBSX1ZBTF9FQklUREFfT1BFUihBTk4sNDA1NDMp&amp;WINDOW=FIRST_POPUP&amp;HEIGHT=450&amp;WIDTH=","450&amp;START_MAXIMIZED=FALSE&amp;VAR:CALENDAR=US&amp;VAR:SYMBOL=DPZ&amp;VAR:INDEX=0"}</definedName>
    <definedName name="_137__FDSAUDITLINK__" localSheetId="0" hidden="1">{"fdsup://directions/FAT Viewer?action=UPDATE&amp;creator=factset&amp;DYN_ARGS=TRUE&amp;DOC_NAME=FAT:FQL_AUDITING_CLIENT_TEMPLATE.FAT&amp;display_string=Audit&amp;VAR:KEY=DOPEZMJENA&amp;VAR:QUERY=RkZfRU5UUlBSX1ZBTF9FQklUREFfT1BFUihBTk4sNDA1NDMp&amp;WINDOW=FIRST_POPUP&amp;HEIGHT=450&amp;WIDTH=","450&amp;START_MAXIMIZED=FALSE&amp;VAR:CALENDAR=US&amp;VAR:SYMBOL=DPZ&amp;VAR:INDEX=0"}</definedName>
    <definedName name="_137__FDSAUDITLINK__" localSheetId="1" hidden="1">{"fdsup://directions/FAT Viewer?action=UPDATE&amp;creator=factset&amp;DYN_ARGS=TRUE&amp;DOC_NAME=FAT:FQL_AUDITING_CLIENT_TEMPLATE.FAT&amp;display_string=Audit&amp;VAR:KEY=DOPEZMJENA&amp;VAR:QUERY=RkZfRU5UUlBSX1ZBTF9FQklUREFfT1BFUihBTk4sNDA1NDMp&amp;WINDOW=FIRST_POPUP&amp;HEIGHT=450&amp;WIDTH=","450&amp;START_MAXIMIZED=FALSE&amp;VAR:CALENDAR=US&amp;VAR:SYMBOL=DPZ&amp;VAR:INDEX=0"}</definedName>
    <definedName name="_137__FDSAUDITLINK__" hidden="1">{"fdsup://directions/FAT Viewer?action=UPDATE&amp;creator=factset&amp;DYN_ARGS=TRUE&amp;DOC_NAME=FAT:FQL_AUDITING_CLIENT_TEMPLATE.FAT&amp;display_string=Audit&amp;VAR:KEY=DOPEZMJENA&amp;VAR:QUERY=RkZfRU5UUlBSX1ZBTF9FQklUREFfT1BFUihBTk4sNDA1NDMp&amp;WINDOW=FIRST_POPUP&amp;HEIGHT=450&amp;WIDTH=","450&amp;START_MAXIMIZED=FALSE&amp;VAR:CALENDAR=US&amp;VAR:SYMBOL=DPZ&amp;VAR:INDEX=0"}</definedName>
    <definedName name="_137prm.Rok_13_1">"$'Other dept'.$#ODWOŁANIE$#ODWOŁANIE"</definedName>
    <definedName name="_138__FDSAUDITLINK__" localSheetId="2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138__FDSAUDITLINK__" localSheetId="4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138__FDSAUDITLINK__" localSheetId="3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138__FDSAUDITLINK__" localSheetId="0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138__FDSAUDITLINK__" localSheetId="1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138__FDSAUDITLINK__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138prm.Rok_2_1">"$'P_L Main reporting'.$#ODWOŁANIE$#ODWOŁANIE"</definedName>
    <definedName name="_139__FDSAUDITLINK__" localSheetId="2" hidden="1">{"fdsup://directions/FAT Viewer?action=UPDATE&amp;creator=factset&amp;DYN_ARGS=TRUE&amp;DOC_NAME=FAT:FQL_AUDITING_CLIENT_TEMPLATE.FAT&amp;display_string=Audit&amp;VAR:KEY=KTCTGLSRIR&amp;VAR:QUERY=RkZfRU5UUlBSX1ZBTF9FQklUREFfT1BFUihDQUwsTk9XKQ==&amp;WINDOW=FIRST_POPUP&amp;HEIGHT=450&amp;WIDTH=","450&amp;START_MAXIMIZED=FALSE&amp;VAR:CALENDAR=US&amp;VAR:SYMBOL=TXRH&amp;VAR:INDEX=0"}</definedName>
    <definedName name="_139__FDSAUDITLINK__" localSheetId="4" hidden="1">{"fdsup://directions/FAT Viewer?action=UPDATE&amp;creator=factset&amp;DYN_ARGS=TRUE&amp;DOC_NAME=FAT:FQL_AUDITING_CLIENT_TEMPLATE.FAT&amp;display_string=Audit&amp;VAR:KEY=KTCTGLSRIR&amp;VAR:QUERY=RkZfRU5UUlBSX1ZBTF9FQklUREFfT1BFUihDQUwsTk9XKQ==&amp;WINDOW=FIRST_POPUP&amp;HEIGHT=450&amp;WIDTH=","450&amp;START_MAXIMIZED=FALSE&amp;VAR:CALENDAR=US&amp;VAR:SYMBOL=TXRH&amp;VAR:INDEX=0"}</definedName>
    <definedName name="_139__FDSAUDITLINK__" localSheetId="3" hidden="1">{"fdsup://directions/FAT Viewer?action=UPDATE&amp;creator=factset&amp;DYN_ARGS=TRUE&amp;DOC_NAME=FAT:FQL_AUDITING_CLIENT_TEMPLATE.FAT&amp;display_string=Audit&amp;VAR:KEY=KTCTGLSRIR&amp;VAR:QUERY=RkZfRU5UUlBSX1ZBTF9FQklUREFfT1BFUihDQUwsTk9XKQ==&amp;WINDOW=FIRST_POPUP&amp;HEIGHT=450&amp;WIDTH=","450&amp;START_MAXIMIZED=FALSE&amp;VAR:CALENDAR=US&amp;VAR:SYMBOL=TXRH&amp;VAR:INDEX=0"}</definedName>
    <definedName name="_139__FDSAUDITLINK__" localSheetId="0" hidden="1">{"fdsup://directions/FAT Viewer?action=UPDATE&amp;creator=factset&amp;DYN_ARGS=TRUE&amp;DOC_NAME=FAT:FQL_AUDITING_CLIENT_TEMPLATE.FAT&amp;display_string=Audit&amp;VAR:KEY=KTCTGLSRIR&amp;VAR:QUERY=RkZfRU5UUlBSX1ZBTF9FQklUREFfT1BFUihDQUwsTk9XKQ==&amp;WINDOW=FIRST_POPUP&amp;HEIGHT=450&amp;WIDTH=","450&amp;START_MAXIMIZED=FALSE&amp;VAR:CALENDAR=US&amp;VAR:SYMBOL=TXRH&amp;VAR:INDEX=0"}</definedName>
    <definedName name="_139__FDSAUDITLINK__" localSheetId="1" hidden="1">{"fdsup://directions/FAT Viewer?action=UPDATE&amp;creator=factset&amp;DYN_ARGS=TRUE&amp;DOC_NAME=FAT:FQL_AUDITING_CLIENT_TEMPLATE.FAT&amp;display_string=Audit&amp;VAR:KEY=KTCTGLSRIR&amp;VAR:QUERY=RkZfRU5UUlBSX1ZBTF9FQklUREFfT1BFUihDQUwsTk9XKQ==&amp;WINDOW=FIRST_POPUP&amp;HEIGHT=450&amp;WIDTH=","450&amp;START_MAXIMIZED=FALSE&amp;VAR:CALENDAR=US&amp;VAR:SYMBOL=TXRH&amp;VAR:INDEX=0"}</definedName>
    <definedName name="_139__FDSAUDITLINK__" hidden="1">{"fdsup://directions/FAT Viewer?action=UPDATE&amp;creator=factset&amp;DYN_ARGS=TRUE&amp;DOC_NAME=FAT:FQL_AUDITING_CLIENT_TEMPLATE.FAT&amp;display_string=Audit&amp;VAR:KEY=KTCTGLSRIR&amp;VAR:QUERY=RkZfRU5UUlBSX1ZBTF9FQklUREFfT1BFUihDQUwsTk9XKQ==&amp;WINDOW=FIRST_POPUP&amp;HEIGHT=450&amp;WIDTH=","450&amp;START_MAXIMIZED=FALSE&amp;VAR:CALENDAR=US&amp;VAR:SYMBOL=TXRH&amp;VAR:INDEX=0"}</definedName>
    <definedName name="_139prm.Rok_3_1">"$Total.$#ODWOŁANIE$#ODWOŁANIE"</definedName>
    <definedName name="_13ktp.KtWM_10_1">1</definedName>
    <definedName name="_14__123Graph_CCHART_2" hidden="1">#REF!</definedName>
    <definedName name="_14__123Graph_DCHART_2" hidden="1">#REF!</definedName>
    <definedName name="_14__123Graph_XCHART_1" hidden="1">#REF!</definedName>
    <definedName name="_14__FDSAUDITLINK__" localSheetId="2" hidden="1">{"fdsup://directions/FAT Viewer?action=UPDATE&amp;creator=factset&amp;DYN_ARGS=TRUE&amp;DOC_NAME=FAT:FQL_AUDITING_CLIENT_TEMPLATE.FAT&amp;display_string=Audit&amp;VAR:KEY=ZCPCDCVENQ&amp;VAR:QUERY=RkZfRU5UUlBSX1ZBTF9FQklUREFfT1BFUihBTk4sNDA1NDMp&amp;WINDOW=FIRST_POPUP&amp;HEIGHT=450&amp;WIDTH=","450&amp;START_MAXIMIZED=FALSE&amp;VAR:CALENDAR=US&amp;VAR:SYMBOL=CBOU&amp;VAR:INDEX=0"}</definedName>
    <definedName name="_14__FDSAUDITLINK__" localSheetId="4" hidden="1">{"fdsup://directions/FAT Viewer?action=UPDATE&amp;creator=factset&amp;DYN_ARGS=TRUE&amp;DOC_NAME=FAT:FQL_AUDITING_CLIENT_TEMPLATE.FAT&amp;display_string=Audit&amp;VAR:KEY=ZCPCDCVENQ&amp;VAR:QUERY=RkZfRU5UUlBSX1ZBTF9FQklUREFfT1BFUihBTk4sNDA1NDMp&amp;WINDOW=FIRST_POPUP&amp;HEIGHT=450&amp;WIDTH=","450&amp;START_MAXIMIZED=FALSE&amp;VAR:CALENDAR=US&amp;VAR:SYMBOL=CBOU&amp;VAR:INDEX=0"}</definedName>
    <definedName name="_14__FDSAUDITLINK__" localSheetId="3" hidden="1">{"fdsup://directions/FAT Viewer?action=UPDATE&amp;creator=factset&amp;DYN_ARGS=TRUE&amp;DOC_NAME=FAT:FQL_AUDITING_CLIENT_TEMPLATE.FAT&amp;display_string=Audit&amp;VAR:KEY=ZCPCDCVENQ&amp;VAR:QUERY=RkZfRU5UUlBSX1ZBTF9FQklUREFfT1BFUihBTk4sNDA1NDMp&amp;WINDOW=FIRST_POPUP&amp;HEIGHT=450&amp;WIDTH=","450&amp;START_MAXIMIZED=FALSE&amp;VAR:CALENDAR=US&amp;VAR:SYMBOL=CBOU&amp;VAR:INDEX=0"}</definedName>
    <definedName name="_14__FDSAUDITLINK__" localSheetId="0" hidden="1">{"fdsup://directions/FAT Viewer?action=UPDATE&amp;creator=factset&amp;DYN_ARGS=TRUE&amp;DOC_NAME=FAT:FQL_AUDITING_CLIENT_TEMPLATE.FAT&amp;display_string=Audit&amp;VAR:KEY=ZCPCDCVENQ&amp;VAR:QUERY=RkZfRU5UUlBSX1ZBTF9FQklUREFfT1BFUihBTk4sNDA1NDMp&amp;WINDOW=FIRST_POPUP&amp;HEIGHT=450&amp;WIDTH=","450&amp;START_MAXIMIZED=FALSE&amp;VAR:CALENDAR=US&amp;VAR:SYMBOL=CBOU&amp;VAR:INDEX=0"}</definedName>
    <definedName name="_14__FDSAUDITLINK__" localSheetId="1" hidden="1">{"fdsup://directions/FAT Viewer?action=UPDATE&amp;creator=factset&amp;DYN_ARGS=TRUE&amp;DOC_NAME=FAT:FQL_AUDITING_CLIENT_TEMPLATE.FAT&amp;display_string=Audit&amp;VAR:KEY=ZCPCDCVENQ&amp;VAR:QUERY=RkZfRU5UUlBSX1ZBTF9FQklUREFfT1BFUihBTk4sNDA1NDMp&amp;WINDOW=FIRST_POPUP&amp;HEIGHT=450&amp;WIDTH=","450&amp;START_MAXIMIZED=FALSE&amp;VAR:CALENDAR=US&amp;VAR:SYMBOL=CBOU&amp;VAR:INDEX=0"}</definedName>
    <definedName name="_14__FDSAUDITLINK__" hidden="1">{"fdsup://directions/FAT Viewer?action=UPDATE&amp;creator=factset&amp;DYN_ARGS=TRUE&amp;DOC_NAME=FAT:FQL_AUDITING_CLIENT_TEMPLATE.FAT&amp;display_string=Audit&amp;VAR:KEY=ZCPCDCVENQ&amp;VAR:QUERY=RkZfRU5UUlBSX1ZBTF9FQklUREFfT1BFUihBTk4sNDA1NDMp&amp;WINDOW=FIRST_POPUP&amp;HEIGHT=450&amp;WIDTH=","450&amp;START_MAXIMIZED=FALSE&amp;VAR:CALENDAR=US&amp;VAR:SYMBOL=CBOU&amp;VAR:INDEX=0"}</definedName>
    <definedName name="_140__FDSAUDITLINK__" localSheetId="2" hidden="1">{"fdsup://directions/FAT Viewer?action=UPDATE&amp;creator=factset&amp;DYN_ARGS=TRUE&amp;DOC_NAME=FAT:FQL_AUDITING_CLIENT_TEMPLATE.FAT&amp;display_string=Audit&amp;VAR:KEY=HGJQXCTUZU&amp;VAR:QUERY=RkZfRU5UUlBSX1ZBTF9FQklUREFfT1BFUihBTk4sNDA1NDMp&amp;WINDOW=FIRST_POPUP&amp;HEIGHT=450&amp;WIDTH=","450&amp;START_MAXIMIZED=FALSE&amp;VAR:CALENDAR=US&amp;VAR:SYMBOL=SONC&amp;VAR:INDEX=0"}</definedName>
    <definedName name="_140__FDSAUDITLINK__" localSheetId="4" hidden="1">{"fdsup://directions/FAT Viewer?action=UPDATE&amp;creator=factset&amp;DYN_ARGS=TRUE&amp;DOC_NAME=FAT:FQL_AUDITING_CLIENT_TEMPLATE.FAT&amp;display_string=Audit&amp;VAR:KEY=HGJQXCTUZU&amp;VAR:QUERY=RkZfRU5UUlBSX1ZBTF9FQklUREFfT1BFUihBTk4sNDA1NDMp&amp;WINDOW=FIRST_POPUP&amp;HEIGHT=450&amp;WIDTH=","450&amp;START_MAXIMIZED=FALSE&amp;VAR:CALENDAR=US&amp;VAR:SYMBOL=SONC&amp;VAR:INDEX=0"}</definedName>
    <definedName name="_140__FDSAUDITLINK__" localSheetId="3" hidden="1">{"fdsup://directions/FAT Viewer?action=UPDATE&amp;creator=factset&amp;DYN_ARGS=TRUE&amp;DOC_NAME=FAT:FQL_AUDITING_CLIENT_TEMPLATE.FAT&amp;display_string=Audit&amp;VAR:KEY=HGJQXCTUZU&amp;VAR:QUERY=RkZfRU5UUlBSX1ZBTF9FQklUREFfT1BFUihBTk4sNDA1NDMp&amp;WINDOW=FIRST_POPUP&amp;HEIGHT=450&amp;WIDTH=","450&amp;START_MAXIMIZED=FALSE&amp;VAR:CALENDAR=US&amp;VAR:SYMBOL=SONC&amp;VAR:INDEX=0"}</definedName>
    <definedName name="_140__FDSAUDITLINK__" localSheetId="0" hidden="1">{"fdsup://directions/FAT Viewer?action=UPDATE&amp;creator=factset&amp;DYN_ARGS=TRUE&amp;DOC_NAME=FAT:FQL_AUDITING_CLIENT_TEMPLATE.FAT&amp;display_string=Audit&amp;VAR:KEY=HGJQXCTUZU&amp;VAR:QUERY=RkZfRU5UUlBSX1ZBTF9FQklUREFfT1BFUihBTk4sNDA1NDMp&amp;WINDOW=FIRST_POPUP&amp;HEIGHT=450&amp;WIDTH=","450&amp;START_MAXIMIZED=FALSE&amp;VAR:CALENDAR=US&amp;VAR:SYMBOL=SONC&amp;VAR:INDEX=0"}</definedName>
    <definedName name="_140__FDSAUDITLINK__" localSheetId="1" hidden="1">{"fdsup://directions/FAT Viewer?action=UPDATE&amp;creator=factset&amp;DYN_ARGS=TRUE&amp;DOC_NAME=FAT:FQL_AUDITING_CLIENT_TEMPLATE.FAT&amp;display_string=Audit&amp;VAR:KEY=HGJQXCTUZU&amp;VAR:QUERY=RkZfRU5UUlBSX1ZBTF9FQklUREFfT1BFUihBTk4sNDA1NDMp&amp;WINDOW=FIRST_POPUP&amp;HEIGHT=450&amp;WIDTH=","450&amp;START_MAXIMIZED=FALSE&amp;VAR:CALENDAR=US&amp;VAR:SYMBOL=SONC&amp;VAR:INDEX=0"}</definedName>
    <definedName name="_140__FDSAUDITLINK__" hidden="1">{"fdsup://directions/FAT Viewer?action=UPDATE&amp;creator=factset&amp;DYN_ARGS=TRUE&amp;DOC_NAME=FAT:FQL_AUDITING_CLIENT_TEMPLATE.FAT&amp;display_string=Audit&amp;VAR:KEY=HGJQXCTUZU&amp;VAR:QUERY=RkZfRU5UUlBSX1ZBTF9FQklUREFfT1BFUihBTk4sNDA1NDMp&amp;WINDOW=FIRST_POPUP&amp;HEIGHT=450&amp;WIDTH=","450&amp;START_MAXIMIZED=FALSE&amp;VAR:CALENDAR=US&amp;VAR:SYMBOL=SONC&amp;VAR:INDEX=0"}</definedName>
    <definedName name="_140prm.Rok_5_1">"$'Adsales fee'.$#ODWOŁANIE$#ODWOŁANIE"</definedName>
    <definedName name="_141__FDSAUDITLINK__" localSheetId="2" hidden="1">{"fdsup://directions/FAT Viewer?action=UPDATE&amp;creator=factset&amp;DYN_ARGS=TRUE&amp;DOC_NAME=FAT:FQL_AUDITING_CLIENT_TEMPLATE.FAT&amp;display_string=Audit&amp;VAR:KEY=ERIBOFQZSV&amp;VAR:QUERY=RkZfU0FMRVMoTFRNLDQwOTk5KQ==&amp;WINDOW=FIRST_POPUP&amp;HEIGHT=450&amp;WIDTH=450&amp;START_MAXIMIZED=","FALSE&amp;VAR:CALENDAR=US&amp;VAR:SYMBOL=DPZ&amp;VAR:INDEX=0"}</definedName>
    <definedName name="_141__FDSAUDITLINK__" localSheetId="4" hidden="1">{"fdsup://directions/FAT Viewer?action=UPDATE&amp;creator=factset&amp;DYN_ARGS=TRUE&amp;DOC_NAME=FAT:FQL_AUDITING_CLIENT_TEMPLATE.FAT&amp;display_string=Audit&amp;VAR:KEY=ERIBOFQZSV&amp;VAR:QUERY=RkZfU0FMRVMoTFRNLDQwOTk5KQ==&amp;WINDOW=FIRST_POPUP&amp;HEIGHT=450&amp;WIDTH=450&amp;START_MAXIMIZED=","FALSE&amp;VAR:CALENDAR=US&amp;VAR:SYMBOL=DPZ&amp;VAR:INDEX=0"}</definedName>
    <definedName name="_141__FDSAUDITLINK__" localSheetId="3" hidden="1">{"fdsup://directions/FAT Viewer?action=UPDATE&amp;creator=factset&amp;DYN_ARGS=TRUE&amp;DOC_NAME=FAT:FQL_AUDITING_CLIENT_TEMPLATE.FAT&amp;display_string=Audit&amp;VAR:KEY=ERIBOFQZSV&amp;VAR:QUERY=RkZfU0FMRVMoTFRNLDQwOTk5KQ==&amp;WINDOW=FIRST_POPUP&amp;HEIGHT=450&amp;WIDTH=450&amp;START_MAXIMIZED=","FALSE&amp;VAR:CALENDAR=US&amp;VAR:SYMBOL=DPZ&amp;VAR:INDEX=0"}</definedName>
    <definedName name="_141__FDSAUDITLINK__" localSheetId="0" hidden="1">{"fdsup://directions/FAT Viewer?action=UPDATE&amp;creator=factset&amp;DYN_ARGS=TRUE&amp;DOC_NAME=FAT:FQL_AUDITING_CLIENT_TEMPLATE.FAT&amp;display_string=Audit&amp;VAR:KEY=ERIBOFQZSV&amp;VAR:QUERY=RkZfU0FMRVMoTFRNLDQwOTk5KQ==&amp;WINDOW=FIRST_POPUP&amp;HEIGHT=450&amp;WIDTH=450&amp;START_MAXIMIZED=","FALSE&amp;VAR:CALENDAR=US&amp;VAR:SYMBOL=DPZ&amp;VAR:INDEX=0"}</definedName>
    <definedName name="_141__FDSAUDITLINK__" localSheetId="1" hidden="1">{"fdsup://directions/FAT Viewer?action=UPDATE&amp;creator=factset&amp;DYN_ARGS=TRUE&amp;DOC_NAME=FAT:FQL_AUDITING_CLIENT_TEMPLATE.FAT&amp;display_string=Audit&amp;VAR:KEY=ERIBOFQZSV&amp;VAR:QUERY=RkZfU0FMRVMoTFRNLDQwOTk5KQ==&amp;WINDOW=FIRST_POPUP&amp;HEIGHT=450&amp;WIDTH=450&amp;START_MAXIMIZED=","FALSE&amp;VAR:CALENDAR=US&amp;VAR:SYMBOL=DPZ&amp;VAR:INDEX=0"}</definedName>
    <definedName name="_141__FDSAUDITLINK__" hidden="1">{"fdsup://directions/FAT Viewer?action=UPDATE&amp;creator=factset&amp;DYN_ARGS=TRUE&amp;DOC_NAME=FAT:FQL_AUDITING_CLIENT_TEMPLATE.FAT&amp;display_string=Audit&amp;VAR:KEY=ERIBOFQZSV&amp;VAR:QUERY=RkZfU0FMRVMoTFRNLDQwOTk5KQ==&amp;WINDOW=FIRST_POPUP&amp;HEIGHT=450&amp;WIDTH=450&amp;START_MAXIMIZED=","FALSE&amp;VAR:CALENDAR=US&amp;VAR:SYMBOL=DPZ&amp;VAR:INDEX=0"}</definedName>
    <definedName name="_141prm.Rok_6_1">"$'Producing IT'.$#ODWOŁANIE$#ODWOŁANIE"</definedName>
    <definedName name="_142__FDSAUDITLINK__" localSheetId="2" hidden="1">{"fdsup://directions/FAT Viewer?action=UPDATE&amp;creator=factset&amp;DYN_ARGS=TRUE&amp;DOC_NAME=FAT:FQL_AUDITING_CLIENT_TEMPLATE.FAT&amp;display_string=Audit&amp;VAR:KEY=QBYBQNIRAB&amp;VAR:QUERY=RkZfRU5UUlBSX1ZBTF9FQklUREFfT1BFUihDQUwsTk9XKQ==&amp;WINDOW=FIRST_POPUP&amp;HEIGHT=450&amp;WIDTH=","450&amp;START_MAXIMIZED=FALSE&amp;VAR:CALENDAR=US&amp;VAR:SYMBOL=CBOU&amp;VAR:INDEX=0"}</definedName>
    <definedName name="_142__FDSAUDITLINK__" localSheetId="4" hidden="1">{"fdsup://directions/FAT Viewer?action=UPDATE&amp;creator=factset&amp;DYN_ARGS=TRUE&amp;DOC_NAME=FAT:FQL_AUDITING_CLIENT_TEMPLATE.FAT&amp;display_string=Audit&amp;VAR:KEY=QBYBQNIRAB&amp;VAR:QUERY=RkZfRU5UUlBSX1ZBTF9FQklUREFfT1BFUihDQUwsTk9XKQ==&amp;WINDOW=FIRST_POPUP&amp;HEIGHT=450&amp;WIDTH=","450&amp;START_MAXIMIZED=FALSE&amp;VAR:CALENDAR=US&amp;VAR:SYMBOL=CBOU&amp;VAR:INDEX=0"}</definedName>
    <definedName name="_142__FDSAUDITLINK__" localSheetId="3" hidden="1">{"fdsup://directions/FAT Viewer?action=UPDATE&amp;creator=factset&amp;DYN_ARGS=TRUE&amp;DOC_NAME=FAT:FQL_AUDITING_CLIENT_TEMPLATE.FAT&amp;display_string=Audit&amp;VAR:KEY=QBYBQNIRAB&amp;VAR:QUERY=RkZfRU5UUlBSX1ZBTF9FQklUREFfT1BFUihDQUwsTk9XKQ==&amp;WINDOW=FIRST_POPUP&amp;HEIGHT=450&amp;WIDTH=","450&amp;START_MAXIMIZED=FALSE&amp;VAR:CALENDAR=US&amp;VAR:SYMBOL=CBOU&amp;VAR:INDEX=0"}</definedName>
    <definedName name="_142__FDSAUDITLINK__" localSheetId="0" hidden="1">{"fdsup://directions/FAT Viewer?action=UPDATE&amp;creator=factset&amp;DYN_ARGS=TRUE&amp;DOC_NAME=FAT:FQL_AUDITING_CLIENT_TEMPLATE.FAT&amp;display_string=Audit&amp;VAR:KEY=QBYBQNIRAB&amp;VAR:QUERY=RkZfRU5UUlBSX1ZBTF9FQklUREFfT1BFUihDQUwsTk9XKQ==&amp;WINDOW=FIRST_POPUP&amp;HEIGHT=450&amp;WIDTH=","450&amp;START_MAXIMIZED=FALSE&amp;VAR:CALENDAR=US&amp;VAR:SYMBOL=CBOU&amp;VAR:INDEX=0"}</definedName>
    <definedName name="_142__FDSAUDITLINK__" localSheetId="1" hidden="1">{"fdsup://directions/FAT Viewer?action=UPDATE&amp;creator=factset&amp;DYN_ARGS=TRUE&amp;DOC_NAME=FAT:FQL_AUDITING_CLIENT_TEMPLATE.FAT&amp;display_string=Audit&amp;VAR:KEY=QBYBQNIRAB&amp;VAR:QUERY=RkZfRU5UUlBSX1ZBTF9FQklUREFfT1BFUihDQUwsTk9XKQ==&amp;WINDOW=FIRST_POPUP&amp;HEIGHT=450&amp;WIDTH=","450&amp;START_MAXIMIZED=FALSE&amp;VAR:CALENDAR=US&amp;VAR:SYMBOL=CBOU&amp;VAR:INDEX=0"}</definedName>
    <definedName name="_142__FDSAUDITLINK__" hidden="1">{"fdsup://directions/FAT Viewer?action=UPDATE&amp;creator=factset&amp;DYN_ARGS=TRUE&amp;DOC_NAME=FAT:FQL_AUDITING_CLIENT_TEMPLATE.FAT&amp;display_string=Audit&amp;VAR:KEY=QBYBQNIRAB&amp;VAR:QUERY=RkZfRU5UUlBSX1ZBTF9FQklUREFfT1BFUihDQUwsTk9XKQ==&amp;WINDOW=FIRST_POPUP&amp;HEIGHT=450&amp;WIDTH=","450&amp;START_MAXIMIZED=FALSE&amp;VAR:CALENDAR=US&amp;VAR:SYMBOL=CBOU&amp;VAR:INDEX=0"}</definedName>
    <definedName name="_142prm.Rok_7_1">"$Editorial.$#ODWOŁANIE$#ODWOŁANIE"</definedName>
    <definedName name="_143__FDSAUDITLINK__" localSheetId="2" hidden="1">{"fdsup://directions/FAT Viewer?action=UPDATE&amp;creator=factset&amp;DYN_ARGS=TRUE&amp;DOC_NAME=FAT:FQL_AUDITING_CLIENT_TEMPLATE.FAT&amp;display_string=Audit&amp;VAR:KEY=RUNSTYBKJE&amp;VAR:QUERY=RkZfRU5UUlBSX1ZBTF9FQklUREFfT1BFUihBTk4sNDA1NDMp&amp;WINDOW=FIRST_POPUP&amp;HEIGHT=450&amp;WIDTH=","450&amp;START_MAXIMIZED=FALSE&amp;VAR:CALENDAR=US&amp;VAR:SYMBOL=CMG&amp;VAR:INDEX=0"}</definedName>
    <definedName name="_143__FDSAUDITLINK__" localSheetId="4" hidden="1">{"fdsup://directions/FAT Viewer?action=UPDATE&amp;creator=factset&amp;DYN_ARGS=TRUE&amp;DOC_NAME=FAT:FQL_AUDITING_CLIENT_TEMPLATE.FAT&amp;display_string=Audit&amp;VAR:KEY=RUNSTYBKJE&amp;VAR:QUERY=RkZfRU5UUlBSX1ZBTF9FQklUREFfT1BFUihBTk4sNDA1NDMp&amp;WINDOW=FIRST_POPUP&amp;HEIGHT=450&amp;WIDTH=","450&amp;START_MAXIMIZED=FALSE&amp;VAR:CALENDAR=US&amp;VAR:SYMBOL=CMG&amp;VAR:INDEX=0"}</definedName>
    <definedName name="_143__FDSAUDITLINK__" localSheetId="3" hidden="1">{"fdsup://directions/FAT Viewer?action=UPDATE&amp;creator=factset&amp;DYN_ARGS=TRUE&amp;DOC_NAME=FAT:FQL_AUDITING_CLIENT_TEMPLATE.FAT&amp;display_string=Audit&amp;VAR:KEY=RUNSTYBKJE&amp;VAR:QUERY=RkZfRU5UUlBSX1ZBTF9FQklUREFfT1BFUihBTk4sNDA1NDMp&amp;WINDOW=FIRST_POPUP&amp;HEIGHT=450&amp;WIDTH=","450&amp;START_MAXIMIZED=FALSE&amp;VAR:CALENDAR=US&amp;VAR:SYMBOL=CMG&amp;VAR:INDEX=0"}</definedName>
    <definedName name="_143__FDSAUDITLINK__" localSheetId="0" hidden="1">{"fdsup://directions/FAT Viewer?action=UPDATE&amp;creator=factset&amp;DYN_ARGS=TRUE&amp;DOC_NAME=FAT:FQL_AUDITING_CLIENT_TEMPLATE.FAT&amp;display_string=Audit&amp;VAR:KEY=RUNSTYBKJE&amp;VAR:QUERY=RkZfRU5UUlBSX1ZBTF9FQklUREFfT1BFUihBTk4sNDA1NDMp&amp;WINDOW=FIRST_POPUP&amp;HEIGHT=450&amp;WIDTH=","450&amp;START_MAXIMIZED=FALSE&amp;VAR:CALENDAR=US&amp;VAR:SYMBOL=CMG&amp;VAR:INDEX=0"}</definedName>
    <definedName name="_143__FDSAUDITLINK__" localSheetId="1" hidden="1">{"fdsup://directions/FAT Viewer?action=UPDATE&amp;creator=factset&amp;DYN_ARGS=TRUE&amp;DOC_NAME=FAT:FQL_AUDITING_CLIENT_TEMPLATE.FAT&amp;display_string=Audit&amp;VAR:KEY=RUNSTYBKJE&amp;VAR:QUERY=RkZfRU5UUlBSX1ZBTF9FQklUREFfT1BFUihBTk4sNDA1NDMp&amp;WINDOW=FIRST_POPUP&amp;HEIGHT=450&amp;WIDTH=","450&amp;START_MAXIMIZED=FALSE&amp;VAR:CALENDAR=US&amp;VAR:SYMBOL=CMG&amp;VAR:INDEX=0"}</definedName>
    <definedName name="_143__FDSAUDITLINK__" hidden="1">{"fdsup://directions/FAT Viewer?action=UPDATE&amp;creator=factset&amp;DYN_ARGS=TRUE&amp;DOC_NAME=FAT:FQL_AUDITING_CLIENT_TEMPLATE.FAT&amp;display_string=Audit&amp;VAR:KEY=RUNSTYBKJE&amp;VAR:QUERY=RkZfRU5UUlBSX1ZBTF9FQklUREFfT1BFUihBTk4sNDA1NDMp&amp;WINDOW=FIRST_POPUP&amp;HEIGHT=450&amp;WIDTH=","450&amp;START_MAXIMIZED=FALSE&amp;VAR:CALENDAR=US&amp;VAR:SYMBOL=CMG&amp;VAR:INDEX=0"}</definedName>
    <definedName name="_143prm.Rok_8_1">"$'Marketing Distribution'.$#ODWOŁANIE$#ODWOŁANIE"</definedName>
    <definedName name="_144__FDSAUDITLINK__" localSheetId="2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44__FDSAUDITLINK__" localSheetId="4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44__FDSAUDITLINK__" localSheetId="3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44__FDSAUDITLINK__" localSheetId="0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44__FDSAUDITLINK__" localSheetId="1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44__FDSAUDITLINK__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44prm.Rok_9_1">"$'Advertising Org'.$#ODWOŁANIE$#ODWOŁANIE"</definedName>
    <definedName name="_145__FDSAUDITLINK__" localSheetId="2" hidden="1">{"fdsup://Directions/FactSet Auditing Viewer?action=AUDIT_VALUE&amp;DB=129&amp;ID1=09180C10&amp;VALUEID=01001&amp;SDATE=2011&amp;PERIODTYPE=ANN_STD&amp;SCFT=3&amp;window=popup_no_bar&amp;width=385&amp;height=120&amp;START_MAXIMIZED=FALSE&amp;creator=factset&amp;display_string=Audit"}</definedName>
    <definedName name="_145__FDSAUDITLINK__" localSheetId="4" hidden="1">{"fdsup://Directions/FactSet Auditing Viewer?action=AUDIT_VALUE&amp;DB=129&amp;ID1=09180C10&amp;VALUEID=01001&amp;SDATE=2011&amp;PERIODTYPE=ANN_STD&amp;SCFT=3&amp;window=popup_no_bar&amp;width=385&amp;height=120&amp;START_MAXIMIZED=FALSE&amp;creator=factset&amp;display_string=Audit"}</definedName>
    <definedName name="_145__FDSAUDITLINK__" localSheetId="3" hidden="1">{"fdsup://Directions/FactSet Auditing Viewer?action=AUDIT_VALUE&amp;DB=129&amp;ID1=09180C10&amp;VALUEID=01001&amp;SDATE=2011&amp;PERIODTYPE=ANN_STD&amp;SCFT=3&amp;window=popup_no_bar&amp;width=385&amp;height=120&amp;START_MAXIMIZED=FALSE&amp;creator=factset&amp;display_string=Audit"}</definedName>
    <definedName name="_145__FDSAUDITLINK__" localSheetId="0" hidden="1">{"fdsup://Directions/FactSet Auditing Viewer?action=AUDIT_VALUE&amp;DB=129&amp;ID1=09180C10&amp;VALUEID=01001&amp;SDATE=2011&amp;PERIODTYPE=ANN_STD&amp;SCFT=3&amp;window=popup_no_bar&amp;width=385&amp;height=120&amp;START_MAXIMIZED=FALSE&amp;creator=factset&amp;display_string=Audit"}</definedName>
    <definedName name="_145__FDSAUDITLINK__" localSheetId="1" hidden="1">{"fdsup://Directions/FactSet Auditing Viewer?action=AUDIT_VALUE&amp;DB=129&amp;ID1=09180C10&amp;VALUEID=01001&amp;SDATE=2011&amp;PERIODTYPE=ANN_STD&amp;SCFT=3&amp;window=popup_no_bar&amp;width=385&amp;height=120&amp;START_MAXIMIZED=FALSE&amp;creator=factset&amp;display_string=Audit"}</definedName>
    <definedName name="_145__FDSAUDITLINK__" hidden="1">{"fdsup://Directions/FactSet Auditing Viewer?action=AUDIT_VALUE&amp;DB=129&amp;ID1=09180C10&amp;VALUEID=01001&amp;SDATE=2011&amp;PERIODTYPE=ANN_STD&amp;SCFT=3&amp;window=popup_no_bar&amp;width=385&amp;height=120&amp;START_MAXIMIZED=FALSE&amp;creator=factset&amp;display_string=Audit"}</definedName>
    <definedName name="_145prm.ZablokujZmiany_10_1">"TAK"</definedName>
    <definedName name="_146prm.ZablokujZmiany_11_1">"TAK"</definedName>
    <definedName name="_147__FDSAUDITLINK__" localSheetId="2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47__FDSAUDITLINK__" localSheetId="4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47__FDSAUDITLINK__" localSheetId="3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47__FDSAUDITLINK__" localSheetId="0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47__FDSAUDITLINK__" localSheetId="1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47__FDSAUDITLINK__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47prm.ZablokujZmiany_12_1">"TAK"</definedName>
    <definedName name="_148__FDSAUDITLINK__" localSheetId="2" hidden="1">{"fdsup://directions/FAT Viewer?action=UPDATE&amp;creator=factset&amp;DYN_ARGS=TRUE&amp;DOC_NAME=FAT:FQL_AUDITING_CLIENT_TEMPLATE.FAT&amp;display_string=Audit&amp;VAR:KEY=EPEBYPEFYR&amp;VAR:QUERY=RkZfU0FMRVMoTFRNLDQwNjMzKQ==&amp;WINDOW=FIRST_POPUP&amp;HEIGHT=450&amp;WIDTH=450&amp;START_MAXIMIZED=","FALSE&amp;VAR:CALENDAR=US&amp;VAR:SYMBOL=RT&amp;VAR:INDEX=0"}</definedName>
    <definedName name="_148__FDSAUDITLINK__" localSheetId="4" hidden="1">{"fdsup://directions/FAT Viewer?action=UPDATE&amp;creator=factset&amp;DYN_ARGS=TRUE&amp;DOC_NAME=FAT:FQL_AUDITING_CLIENT_TEMPLATE.FAT&amp;display_string=Audit&amp;VAR:KEY=EPEBYPEFYR&amp;VAR:QUERY=RkZfU0FMRVMoTFRNLDQwNjMzKQ==&amp;WINDOW=FIRST_POPUP&amp;HEIGHT=450&amp;WIDTH=450&amp;START_MAXIMIZED=","FALSE&amp;VAR:CALENDAR=US&amp;VAR:SYMBOL=RT&amp;VAR:INDEX=0"}</definedName>
    <definedName name="_148__FDSAUDITLINK__" localSheetId="3" hidden="1">{"fdsup://directions/FAT Viewer?action=UPDATE&amp;creator=factset&amp;DYN_ARGS=TRUE&amp;DOC_NAME=FAT:FQL_AUDITING_CLIENT_TEMPLATE.FAT&amp;display_string=Audit&amp;VAR:KEY=EPEBYPEFYR&amp;VAR:QUERY=RkZfU0FMRVMoTFRNLDQwNjMzKQ==&amp;WINDOW=FIRST_POPUP&amp;HEIGHT=450&amp;WIDTH=450&amp;START_MAXIMIZED=","FALSE&amp;VAR:CALENDAR=US&amp;VAR:SYMBOL=RT&amp;VAR:INDEX=0"}</definedName>
    <definedName name="_148__FDSAUDITLINK__" localSheetId="0" hidden="1">{"fdsup://directions/FAT Viewer?action=UPDATE&amp;creator=factset&amp;DYN_ARGS=TRUE&amp;DOC_NAME=FAT:FQL_AUDITING_CLIENT_TEMPLATE.FAT&amp;display_string=Audit&amp;VAR:KEY=EPEBYPEFYR&amp;VAR:QUERY=RkZfU0FMRVMoTFRNLDQwNjMzKQ==&amp;WINDOW=FIRST_POPUP&amp;HEIGHT=450&amp;WIDTH=450&amp;START_MAXIMIZED=","FALSE&amp;VAR:CALENDAR=US&amp;VAR:SYMBOL=RT&amp;VAR:INDEX=0"}</definedName>
    <definedName name="_148__FDSAUDITLINK__" localSheetId="1" hidden="1">{"fdsup://directions/FAT Viewer?action=UPDATE&amp;creator=factset&amp;DYN_ARGS=TRUE&amp;DOC_NAME=FAT:FQL_AUDITING_CLIENT_TEMPLATE.FAT&amp;display_string=Audit&amp;VAR:KEY=EPEBYPEFYR&amp;VAR:QUERY=RkZfU0FMRVMoTFRNLDQwNjMzKQ==&amp;WINDOW=FIRST_POPUP&amp;HEIGHT=450&amp;WIDTH=450&amp;START_MAXIMIZED=","FALSE&amp;VAR:CALENDAR=US&amp;VAR:SYMBOL=RT&amp;VAR:INDEX=0"}</definedName>
    <definedName name="_148__FDSAUDITLINK__" hidden="1">{"fdsup://directions/FAT Viewer?action=UPDATE&amp;creator=factset&amp;DYN_ARGS=TRUE&amp;DOC_NAME=FAT:FQL_AUDITING_CLIENT_TEMPLATE.FAT&amp;display_string=Audit&amp;VAR:KEY=EPEBYPEFYR&amp;VAR:QUERY=RkZfU0FMRVMoTFRNLDQwNjMzKQ==&amp;WINDOW=FIRST_POPUP&amp;HEIGHT=450&amp;WIDTH=450&amp;START_MAXIMIZED=","FALSE&amp;VAR:CALENDAR=US&amp;VAR:SYMBOL=RT&amp;VAR:INDEX=0"}</definedName>
    <definedName name="_148prm.ZablokujZmiany_13_1">"TAK"</definedName>
    <definedName name="_149__FDSAUDITLINK__" localSheetId="2" hidden="1">{"fdsup://directions/FAT Viewer?action=UPDATE&amp;creator=factset&amp;DYN_ARGS=TRUE&amp;DOC_NAME=FAT:FQL_AUDITING_CLIENT_TEMPLATE.FAT&amp;display_string=Audit&amp;VAR:KEY=RWNALMLUHY&amp;VAR:QUERY=RkZfRU5UUlBSX1ZBTF9FQklUREFfT1BFUihBTk4sNDA1NDMp&amp;WINDOW=FIRST_POPUP&amp;HEIGHT=450&amp;WIDTH=","450&amp;START_MAXIMIZED=FALSE&amp;VAR:CALENDAR=US&amp;VAR:SYMBOL=TAST&amp;VAR:INDEX=0"}</definedName>
    <definedName name="_149__FDSAUDITLINK__" localSheetId="4" hidden="1">{"fdsup://directions/FAT Viewer?action=UPDATE&amp;creator=factset&amp;DYN_ARGS=TRUE&amp;DOC_NAME=FAT:FQL_AUDITING_CLIENT_TEMPLATE.FAT&amp;display_string=Audit&amp;VAR:KEY=RWNALMLUHY&amp;VAR:QUERY=RkZfRU5UUlBSX1ZBTF9FQklUREFfT1BFUihBTk4sNDA1NDMp&amp;WINDOW=FIRST_POPUP&amp;HEIGHT=450&amp;WIDTH=","450&amp;START_MAXIMIZED=FALSE&amp;VAR:CALENDAR=US&amp;VAR:SYMBOL=TAST&amp;VAR:INDEX=0"}</definedName>
    <definedName name="_149__FDSAUDITLINK__" localSheetId="3" hidden="1">{"fdsup://directions/FAT Viewer?action=UPDATE&amp;creator=factset&amp;DYN_ARGS=TRUE&amp;DOC_NAME=FAT:FQL_AUDITING_CLIENT_TEMPLATE.FAT&amp;display_string=Audit&amp;VAR:KEY=RWNALMLUHY&amp;VAR:QUERY=RkZfRU5UUlBSX1ZBTF9FQklUREFfT1BFUihBTk4sNDA1NDMp&amp;WINDOW=FIRST_POPUP&amp;HEIGHT=450&amp;WIDTH=","450&amp;START_MAXIMIZED=FALSE&amp;VAR:CALENDAR=US&amp;VAR:SYMBOL=TAST&amp;VAR:INDEX=0"}</definedName>
    <definedName name="_149__FDSAUDITLINK__" localSheetId="0" hidden="1">{"fdsup://directions/FAT Viewer?action=UPDATE&amp;creator=factset&amp;DYN_ARGS=TRUE&amp;DOC_NAME=FAT:FQL_AUDITING_CLIENT_TEMPLATE.FAT&amp;display_string=Audit&amp;VAR:KEY=RWNALMLUHY&amp;VAR:QUERY=RkZfRU5UUlBSX1ZBTF9FQklUREFfT1BFUihBTk4sNDA1NDMp&amp;WINDOW=FIRST_POPUP&amp;HEIGHT=450&amp;WIDTH=","450&amp;START_MAXIMIZED=FALSE&amp;VAR:CALENDAR=US&amp;VAR:SYMBOL=TAST&amp;VAR:INDEX=0"}</definedName>
    <definedName name="_149__FDSAUDITLINK__" localSheetId="1" hidden="1">{"fdsup://directions/FAT Viewer?action=UPDATE&amp;creator=factset&amp;DYN_ARGS=TRUE&amp;DOC_NAME=FAT:FQL_AUDITING_CLIENT_TEMPLATE.FAT&amp;display_string=Audit&amp;VAR:KEY=RWNALMLUHY&amp;VAR:QUERY=RkZfRU5UUlBSX1ZBTF9FQklUREFfT1BFUihBTk4sNDA1NDMp&amp;WINDOW=FIRST_POPUP&amp;HEIGHT=450&amp;WIDTH=","450&amp;START_MAXIMIZED=FALSE&amp;VAR:CALENDAR=US&amp;VAR:SYMBOL=TAST&amp;VAR:INDEX=0"}</definedName>
    <definedName name="_149__FDSAUDITLINK__" hidden="1">{"fdsup://directions/FAT Viewer?action=UPDATE&amp;creator=factset&amp;DYN_ARGS=TRUE&amp;DOC_NAME=FAT:FQL_AUDITING_CLIENT_TEMPLATE.FAT&amp;display_string=Audit&amp;VAR:KEY=RWNALMLUHY&amp;VAR:QUERY=RkZfRU5UUlBSX1ZBTF9FQklUREFfT1BFUihBTk4sNDA1NDMp&amp;WINDOW=FIRST_POPUP&amp;HEIGHT=450&amp;WIDTH=","450&amp;START_MAXIMIZED=FALSE&amp;VAR:CALENDAR=US&amp;VAR:SYMBOL=TAST&amp;VAR:INDEX=0"}</definedName>
    <definedName name="_149prm.ZablokujZmiany_2_1">"TAK"</definedName>
    <definedName name="_14ktp.KtWM_11_1">1</definedName>
    <definedName name="_15__123Graph_CCHART_3" hidden="1">#REF!</definedName>
    <definedName name="_15__123Graph_DCHART_3" hidden="1">#REF!</definedName>
    <definedName name="_15__123Graph_XCHART_2" hidden="1">#REF!</definedName>
    <definedName name="_15__FDSAUDITLINK__" localSheetId="2" hidden="1">{"fdsup://directions/FAT Viewer?action=UPDATE&amp;creator=factset&amp;DYN_ARGS=TRUE&amp;DOC_NAME=FAT:FQL_AUDITING_CLIENT_TEMPLATE.FAT&amp;display_string=Audit&amp;VAR:KEY=ODWXGDONCB&amp;VAR:QUERY=RkZfRU5UUlBSX1ZBTF9FQklUREFfT1BFUihDQUwsTk9XKQ==&amp;WINDOW=FIRST_POPUP&amp;HEIGHT=450&amp;WIDTH=","450&amp;START_MAXIMIZED=FALSE&amp;VAR:CALENDAR=US&amp;VAR:SYMBOL=YUM&amp;VAR:INDEX=0"}</definedName>
    <definedName name="_15__FDSAUDITLINK__" localSheetId="4" hidden="1">{"fdsup://directions/FAT Viewer?action=UPDATE&amp;creator=factset&amp;DYN_ARGS=TRUE&amp;DOC_NAME=FAT:FQL_AUDITING_CLIENT_TEMPLATE.FAT&amp;display_string=Audit&amp;VAR:KEY=ODWXGDONCB&amp;VAR:QUERY=RkZfRU5UUlBSX1ZBTF9FQklUREFfT1BFUihDQUwsTk9XKQ==&amp;WINDOW=FIRST_POPUP&amp;HEIGHT=450&amp;WIDTH=","450&amp;START_MAXIMIZED=FALSE&amp;VAR:CALENDAR=US&amp;VAR:SYMBOL=YUM&amp;VAR:INDEX=0"}</definedName>
    <definedName name="_15__FDSAUDITLINK__" localSheetId="3" hidden="1">{"fdsup://directions/FAT Viewer?action=UPDATE&amp;creator=factset&amp;DYN_ARGS=TRUE&amp;DOC_NAME=FAT:FQL_AUDITING_CLIENT_TEMPLATE.FAT&amp;display_string=Audit&amp;VAR:KEY=ODWXGDONCB&amp;VAR:QUERY=RkZfRU5UUlBSX1ZBTF9FQklUREFfT1BFUihDQUwsTk9XKQ==&amp;WINDOW=FIRST_POPUP&amp;HEIGHT=450&amp;WIDTH=","450&amp;START_MAXIMIZED=FALSE&amp;VAR:CALENDAR=US&amp;VAR:SYMBOL=YUM&amp;VAR:INDEX=0"}</definedName>
    <definedName name="_15__FDSAUDITLINK__" localSheetId="0" hidden="1">{"fdsup://directions/FAT Viewer?action=UPDATE&amp;creator=factset&amp;DYN_ARGS=TRUE&amp;DOC_NAME=FAT:FQL_AUDITING_CLIENT_TEMPLATE.FAT&amp;display_string=Audit&amp;VAR:KEY=ODWXGDONCB&amp;VAR:QUERY=RkZfRU5UUlBSX1ZBTF9FQklUREFfT1BFUihDQUwsTk9XKQ==&amp;WINDOW=FIRST_POPUP&amp;HEIGHT=450&amp;WIDTH=","450&amp;START_MAXIMIZED=FALSE&amp;VAR:CALENDAR=US&amp;VAR:SYMBOL=YUM&amp;VAR:INDEX=0"}</definedName>
    <definedName name="_15__FDSAUDITLINK__" localSheetId="1" hidden="1">{"fdsup://directions/FAT Viewer?action=UPDATE&amp;creator=factset&amp;DYN_ARGS=TRUE&amp;DOC_NAME=FAT:FQL_AUDITING_CLIENT_TEMPLATE.FAT&amp;display_string=Audit&amp;VAR:KEY=ODWXGDONCB&amp;VAR:QUERY=RkZfRU5UUlBSX1ZBTF9FQklUREFfT1BFUihDQUwsTk9XKQ==&amp;WINDOW=FIRST_POPUP&amp;HEIGHT=450&amp;WIDTH=","450&amp;START_MAXIMIZED=FALSE&amp;VAR:CALENDAR=US&amp;VAR:SYMBOL=YUM&amp;VAR:INDEX=0"}</definedName>
    <definedName name="_15__FDSAUDITLINK__" hidden="1">{"fdsup://directions/FAT Viewer?action=UPDATE&amp;creator=factset&amp;DYN_ARGS=TRUE&amp;DOC_NAME=FAT:FQL_AUDITING_CLIENT_TEMPLATE.FAT&amp;display_string=Audit&amp;VAR:KEY=ODWXGDONCB&amp;VAR:QUERY=RkZfRU5UUlBSX1ZBTF9FQklUREFfT1BFUihDQUwsTk9XKQ==&amp;WINDOW=FIRST_POPUP&amp;HEIGHT=450&amp;WIDTH=","450&amp;START_MAXIMIZED=FALSE&amp;VAR:CALENDAR=US&amp;VAR:SYMBOL=YUM&amp;VAR:INDEX=0"}</definedName>
    <definedName name="_150__FDSAUDITLINK__" localSheetId="2" hidden="1">{"fdsup://directions/FAT Viewer?action=UPDATE&amp;creator=factset&amp;DYN_ARGS=TRUE&amp;DOC_NAME=FAT:FQL_AUDITING_CLIENT_TEMPLATE.FAT&amp;display_string=Audit&amp;VAR:KEY=YROPQJEBKL&amp;VAR:QUERY=RkZfRU5UUlBSX1ZBTF9FQklUREFfT1BFUihDQUwsTk9XKQ==&amp;WINDOW=FIRST_POPUP&amp;HEIGHT=450&amp;WIDTH=","450&amp;START_MAXIMIZED=FALSE&amp;VAR:CALENDAR=US&amp;VAR:SYMBOL=RRGB&amp;VAR:INDEX=0"}</definedName>
    <definedName name="_150__FDSAUDITLINK__" localSheetId="4" hidden="1">{"fdsup://directions/FAT Viewer?action=UPDATE&amp;creator=factset&amp;DYN_ARGS=TRUE&amp;DOC_NAME=FAT:FQL_AUDITING_CLIENT_TEMPLATE.FAT&amp;display_string=Audit&amp;VAR:KEY=YROPQJEBKL&amp;VAR:QUERY=RkZfRU5UUlBSX1ZBTF9FQklUREFfT1BFUihDQUwsTk9XKQ==&amp;WINDOW=FIRST_POPUP&amp;HEIGHT=450&amp;WIDTH=","450&amp;START_MAXIMIZED=FALSE&amp;VAR:CALENDAR=US&amp;VAR:SYMBOL=RRGB&amp;VAR:INDEX=0"}</definedName>
    <definedName name="_150__FDSAUDITLINK__" localSheetId="3" hidden="1">{"fdsup://directions/FAT Viewer?action=UPDATE&amp;creator=factset&amp;DYN_ARGS=TRUE&amp;DOC_NAME=FAT:FQL_AUDITING_CLIENT_TEMPLATE.FAT&amp;display_string=Audit&amp;VAR:KEY=YROPQJEBKL&amp;VAR:QUERY=RkZfRU5UUlBSX1ZBTF9FQklUREFfT1BFUihDQUwsTk9XKQ==&amp;WINDOW=FIRST_POPUP&amp;HEIGHT=450&amp;WIDTH=","450&amp;START_MAXIMIZED=FALSE&amp;VAR:CALENDAR=US&amp;VAR:SYMBOL=RRGB&amp;VAR:INDEX=0"}</definedName>
    <definedName name="_150__FDSAUDITLINK__" localSheetId="0" hidden="1">{"fdsup://directions/FAT Viewer?action=UPDATE&amp;creator=factset&amp;DYN_ARGS=TRUE&amp;DOC_NAME=FAT:FQL_AUDITING_CLIENT_TEMPLATE.FAT&amp;display_string=Audit&amp;VAR:KEY=YROPQJEBKL&amp;VAR:QUERY=RkZfRU5UUlBSX1ZBTF9FQklUREFfT1BFUihDQUwsTk9XKQ==&amp;WINDOW=FIRST_POPUP&amp;HEIGHT=450&amp;WIDTH=","450&amp;START_MAXIMIZED=FALSE&amp;VAR:CALENDAR=US&amp;VAR:SYMBOL=RRGB&amp;VAR:INDEX=0"}</definedName>
    <definedName name="_150__FDSAUDITLINK__" localSheetId="1" hidden="1">{"fdsup://directions/FAT Viewer?action=UPDATE&amp;creator=factset&amp;DYN_ARGS=TRUE&amp;DOC_NAME=FAT:FQL_AUDITING_CLIENT_TEMPLATE.FAT&amp;display_string=Audit&amp;VAR:KEY=YROPQJEBKL&amp;VAR:QUERY=RkZfRU5UUlBSX1ZBTF9FQklUREFfT1BFUihDQUwsTk9XKQ==&amp;WINDOW=FIRST_POPUP&amp;HEIGHT=450&amp;WIDTH=","450&amp;START_MAXIMIZED=FALSE&amp;VAR:CALENDAR=US&amp;VAR:SYMBOL=RRGB&amp;VAR:INDEX=0"}</definedName>
    <definedName name="_150__FDSAUDITLINK__" hidden="1">{"fdsup://directions/FAT Viewer?action=UPDATE&amp;creator=factset&amp;DYN_ARGS=TRUE&amp;DOC_NAME=FAT:FQL_AUDITING_CLIENT_TEMPLATE.FAT&amp;display_string=Audit&amp;VAR:KEY=YROPQJEBKL&amp;VAR:QUERY=RkZfRU5UUlBSX1ZBTF9FQklUREFfT1BFUihDQUwsTk9XKQ==&amp;WINDOW=FIRST_POPUP&amp;HEIGHT=450&amp;WIDTH=","450&amp;START_MAXIMIZED=FALSE&amp;VAR:CALENDAR=US&amp;VAR:SYMBOL=RRGB&amp;VAR:INDEX=0"}</definedName>
    <definedName name="_150prm.ZablokujZmiany_3_1">"TAK"</definedName>
    <definedName name="_151__FDSAUDITLINK__" localSheetId="2" hidden="1">{"fdsup://directions/FAT Viewer?action=UPDATE&amp;creator=factset&amp;DYN_ARGS=TRUE&amp;DOC_NAME=FAT:FQL_AUDITING_CLIENT_TEMPLATE.FAT&amp;display_string=Audit&amp;VAR:KEY=WHWDKXQNOL&amp;VAR:QUERY=RkZfU0FMRVMoTFRNLDQwNjMzKQ==&amp;WINDOW=FIRST_POPUP&amp;HEIGHT=450&amp;WIDTH=450&amp;START_MAXIMIZED=","FALSE&amp;VAR:CALENDAR=US&amp;VAR:SYMBOL=PNRA&amp;VAR:INDEX=0"}</definedName>
    <definedName name="_151__FDSAUDITLINK__" localSheetId="4" hidden="1">{"fdsup://directions/FAT Viewer?action=UPDATE&amp;creator=factset&amp;DYN_ARGS=TRUE&amp;DOC_NAME=FAT:FQL_AUDITING_CLIENT_TEMPLATE.FAT&amp;display_string=Audit&amp;VAR:KEY=WHWDKXQNOL&amp;VAR:QUERY=RkZfU0FMRVMoTFRNLDQwNjMzKQ==&amp;WINDOW=FIRST_POPUP&amp;HEIGHT=450&amp;WIDTH=450&amp;START_MAXIMIZED=","FALSE&amp;VAR:CALENDAR=US&amp;VAR:SYMBOL=PNRA&amp;VAR:INDEX=0"}</definedName>
    <definedName name="_151__FDSAUDITLINK__" localSheetId="3" hidden="1">{"fdsup://directions/FAT Viewer?action=UPDATE&amp;creator=factset&amp;DYN_ARGS=TRUE&amp;DOC_NAME=FAT:FQL_AUDITING_CLIENT_TEMPLATE.FAT&amp;display_string=Audit&amp;VAR:KEY=WHWDKXQNOL&amp;VAR:QUERY=RkZfU0FMRVMoTFRNLDQwNjMzKQ==&amp;WINDOW=FIRST_POPUP&amp;HEIGHT=450&amp;WIDTH=450&amp;START_MAXIMIZED=","FALSE&amp;VAR:CALENDAR=US&amp;VAR:SYMBOL=PNRA&amp;VAR:INDEX=0"}</definedName>
    <definedName name="_151__FDSAUDITLINK__" localSheetId="0" hidden="1">{"fdsup://directions/FAT Viewer?action=UPDATE&amp;creator=factset&amp;DYN_ARGS=TRUE&amp;DOC_NAME=FAT:FQL_AUDITING_CLIENT_TEMPLATE.FAT&amp;display_string=Audit&amp;VAR:KEY=WHWDKXQNOL&amp;VAR:QUERY=RkZfU0FMRVMoTFRNLDQwNjMzKQ==&amp;WINDOW=FIRST_POPUP&amp;HEIGHT=450&amp;WIDTH=450&amp;START_MAXIMIZED=","FALSE&amp;VAR:CALENDAR=US&amp;VAR:SYMBOL=PNRA&amp;VAR:INDEX=0"}</definedName>
    <definedName name="_151__FDSAUDITLINK__" localSheetId="1" hidden="1">{"fdsup://directions/FAT Viewer?action=UPDATE&amp;creator=factset&amp;DYN_ARGS=TRUE&amp;DOC_NAME=FAT:FQL_AUDITING_CLIENT_TEMPLATE.FAT&amp;display_string=Audit&amp;VAR:KEY=WHWDKXQNOL&amp;VAR:QUERY=RkZfU0FMRVMoTFRNLDQwNjMzKQ==&amp;WINDOW=FIRST_POPUP&amp;HEIGHT=450&amp;WIDTH=450&amp;START_MAXIMIZED=","FALSE&amp;VAR:CALENDAR=US&amp;VAR:SYMBOL=PNRA&amp;VAR:INDEX=0"}</definedName>
    <definedName name="_151__FDSAUDITLINK__" hidden="1">{"fdsup://directions/FAT Viewer?action=UPDATE&amp;creator=factset&amp;DYN_ARGS=TRUE&amp;DOC_NAME=FAT:FQL_AUDITING_CLIENT_TEMPLATE.FAT&amp;display_string=Audit&amp;VAR:KEY=WHWDKXQNOL&amp;VAR:QUERY=RkZfU0FMRVMoTFRNLDQwNjMzKQ==&amp;WINDOW=FIRST_POPUP&amp;HEIGHT=450&amp;WIDTH=450&amp;START_MAXIMIZED=","FALSE&amp;VAR:CALENDAR=US&amp;VAR:SYMBOL=PNRA&amp;VAR:INDEX=0"}</definedName>
    <definedName name="_151prm.ZablokujZmiany_5_1">"TAK"</definedName>
    <definedName name="_152__FDSAUDITLINK__" localSheetId="2" hidden="1">{"fdsup://Directions/FactSet Auditing Viewer?action=AUDIT_VALUE&amp;DB=129&amp;ID1=25442310&amp;VALUEID=01001&amp;SDATE=2011&amp;PERIODTYPE=ANN_STD&amp;SCFT=3&amp;window=popup_no_bar&amp;width=385&amp;height=120&amp;START_MAXIMIZED=FALSE&amp;creator=factset&amp;display_string=Audit"}</definedName>
    <definedName name="_152__FDSAUDITLINK__" localSheetId="4" hidden="1">{"fdsup://Directions/FactSet Auditing Viewer?action=AUDIT_VALUE&amp;DB=129&amp;ID1=25442310&amp;VALUEID=01001&amp;SDATE=2011&amp;PERIODTYPE=ANN_STD&amp;SCFT=3&amp;window=popup_no_bar&amp;width=385&amp;height=120&amp;START_MAXIMIZED=FALSE&amp;creator=factset&amp;display_string=Audit"}</definedName>
    <definedName name="_152__FDSAUDITLINK__" localSheetId="3" hidden="1">{"fdsup://Directions/FactSet Auditing Viewer?action=AUDIT_VALUE&amp;DB=129&amp;ID1=25442310&amp;VALUEID=01001&amp;SDATE=2011&amp;PERIODTYPE=ANN_STD&amp;SCFT=3&amp;window=popup_no_bar&amp;width=385&amp;height=120&amp;START_MAXIMIZED=FALSE&amp;creator=factset&amp;display_string=Audit"}</definedName>
    <definedName name="_152__FDSAUDITLINK__" localSheetId="0" hidden="1">{"fdsup://Directions/FactSet Auditing Viewer?action=AUDIT_VALUE&amp;DB=129&amp;ID1=25442310&amp;VALUEID=01001&amp;SDATE=2011&amp;PERIODTYPE=ANN_STD&amp;SCFT=3&amp;window=popup_no_bar&amp;width=385&amp;height=120&amp;START_MAXIMIZED=FALSE&amp;creator=factset&amp;display_string=Audit"}</definedName>
    <definedName name="_152__FDSAUDITLINK__" localSheetId="1" hidden="1">{"fdsup://Directions/FactSet Auditing Viewer?action=AUDIT_VALUE&amp;DB=129&amp;ID1=25442310&amp;VALUEID=01001&amp;SDATE=2011&amp;PERIODTYPE=ANN_STD&amp;SCFT=3&amp;window=popup_no_bar&amp;width=385&amp;height=120&amp;START_MAXIMIZED=FALSE&amp;creator=factset&amp;display_string=Audit"}</definedName>
    <definedName name="_152__FDSAUDITLINK__" hidden="1">{"fdsup://Directions/FactSet Auditing Viewer?action=AUDIT_VALUE&amp;DB=129&amp;ID1=25442310&amp;VALUEID=01001&amp;SDATE=2011&amp;PERIODTYPE=ANN_STD&amp;SCFT=3&amp;window=popup_no_bar&amp;width=385&amp;height=120&amp;START_MAXIMIZED=FALSE&amp;creator=factset&amp;display_string=Audit"}</definedName>
    <definedName name="_152prm.ZablokujZmiany_6_1">"TAK"</definedName>
    <definedName name="_153__FDSAUDITLINK__" localSheetId="2" hidden="1">{"fdsup://directions/FAT Viewer?action=UPDATE&amp;creator=factset&amp;DYN_ARGS=TRUE&amp;DOC_NAME=FAT:FQL_AUDITING_CLIENT_TEMPLATE.FAT&amp;display_string=Audit&amp;VAR:KEY=FKBSHUBKXM&amp;VAR:QUERY=RkZfRU5UUlBSX1ZBTF9FQklUREFfT1BFUihBTk4sNDA1NDMp&amp;WINDOW=FIRST_POPUP&amp;HEIGHT=450&amp;WIDTH=","450&amp;START_MAXIMIZED=FALSE&amp;VAR:CALENDAR=US&amp;VAR:SYMBOL=WEN&amp;VAR:INDEX=0"}</definedName>
    <definedName name="_153__FDSAUDITLINK__" localSheetId="4" hidden="1">{"fdsup://directions/FAT Viewer?action=UPDATE&amp;creator=factset&amp;DYN_ARGS=TRUE&amp;DOC_NAME=FAT:FQL_AUDITING_CLIENT_TEMPLATE.FAT&amp;display_string=Audit&amp;VAR:KEY=FKBSHUBKXM&amp;VAR:QUERY=RkZfRU5UUlBSX1ZBTF9FQklUREFfT1BFUihBTk4sNDA1NDMp&amp;WINDOW=FIRST_POPUP&amp;HEIGHT=450&amp;WIDTH=","450&amp;START_MAXIMIZED=FALSE&amp;VAR:CALENDAR=US&amp;VAR:SYMBOL=WEN&amp;VAR:INDEX=0"}</definedName>
    <definedName name="_153__FDSAUDITLINK__" localSheetId="3" hidden="1">{"fdsup://directions/FAT Viewer?action=UPDATE&amp;creator=factset&amp;DYN_ARGS=TRUE&amp;DOC_NAME=FAT:FQL_AUDITING_CLIENT_TEMPLATE.FAT&amp;display_string=Audit&amp;VAR:KEY=FKBSHUBKXM&amp;VAR:QUERY=RkZfRU5UUlBSX1ZBTF9FQklUREFfT1BFUihBTk4sNDA1NDMp&amp;WINDOW=FIRST_POPUP&amp;HEIGHT=450&amp;WIDTH=","450&amp;START_MAXIMIZED=FALSE&amp;VAR:CALENDAR=US&amp;VAR:SYMBOL=WEN&amp;VAR:INDEX=0"}</definedName>
    <definedName name="_153__FDSAUDITLINK__" localSheetId="0" hidden="1">{"fdsup://directions/FAT Viewer?action=UPDATE&amp;creator=factset&amp;DYN_ARGS=TRUE&amp;DOC_NAME=FAT:FQL_AUDITING_CLIENT_TEMPLATE.FAT&amp;display_string=Audit&amp;VAR:KEY=FKBSHUBKXM&amp;VAR:QUERY=RkZfRU5UUlBSX1ZBTF9FQklUREFfT1BFUihBTk4sNDA1NDMp&amp;WINDOW=FIRST_POPUP&amp;HEIGHT=450&amp;WIDTH=","450&amp;START_MAXIMIZED=FALSE&amp;VAR:CALENDAR=US&amp;VAR:SYMBOL=WEN&amp;VAR:INDEX=0"}</definedName>
    <definedName name="_153__FDSAUDITLINK__" localSheetId="1" hidden="1">{"fdsup://directions/FAT Viewer?action=UPDATE&amp;creator=factset&amp;DYN_ARGS=TRUE&amp;DOC_NAME=FAT:FQL_AUDITING_CLIENT_TEMPLATE.FAT&amp;display_string=Audit&amp;VAR:KEY=FKBSHUBKXM&amp;VAR:QUERY=RkZfRU5UUlBSX1ZBTF9FQklUREFfT1BFUihBTk4sNDA1NDMp&amp;WINDOW=FIRST_POPUP&amp;HEIGHT=450&amp;WIDTH=","450&amp;START_MAXIMIZED=FALSE&amp;VAR:CALENDAR=US&amp;VAR:SYMBOL=WEN&amp;VAR:INDEX=0"}</definedName>
    <definedName name="_153__FDSAUDITLINK__" hidden="1">{"fdsup://directions/FAT Viewer?action=UPDATE&amp;creator=factset&amp;DYN_ARGS=TRUE&amp;DOC_NAME=FAT:FQL_AUDITING_CLIENT_TEMPLATE.FAT&amp;display_string=Audit&amp;VAR:KEY=FKBSHUBKXM&amp;VAR:QUERY=RkZfRU5UUlBSX1ZBTF9FQklUREFfT1BFUihBTk4sNDA1NDMp&amp;WINDOW=FIRST_POPUP&amp;HEIGHT=450&amp;WIDTH=","450&amp;START_MAXIMIZED=FALSE&amp;VAR:CALENDAR=US&amp;VAR:SYMBOL=WEN&amp;VAR:INDEX=0"}</definedName>
    <definedName name="_153prm.ZablokujZmiany_7_1">"TAK"</definedName>
    <definedName name="_154__FDSAUDITLINK__" localSheetId="2" hidden="1">{"fdsup://directions/FAT Viewer?action=UPDATE&amp;creator=factset&amp;DYN_ARGS=TRUE&amp;DOC_NAME=FAT:FQL_AUDITING_CLIENT_TEMPLATE.FAT&amp;display_string=Audit&amp;VAR:KEY=XAJKZYZCXQ&amp;VAR:QUERY=RkZfRU5UUlBSX1ZBTF9FQklUREFfT1BFUihBTk4sNDA1NDMp&amp;WINDOW=FIRST_POPUP&amp;HEIGHT=450&amp;WIDTH=","450&amp;START_MAXIMIZED=FALSE&amp;VAR:CALENDAR=US&amp;VAR:SYMBOL=SBUX&amp;VAR:INDEX=0"}</definedName>
    <definedName name="_154__FDSAUDITLINK__" localSheetId="4" hidden="1">{"fdsup://directions/FAT Viewer?action=UPDATE&amp;creator=factset&amp;DYN_ARGS=TRUE&amp;DOC_NAME=FAT:FQL_AUDITING_CLIENT_TEMPLATE.FAT&amp;display_string=Audit&amp;VAR:KEY=XAJKZYZCXQ&amp;VAR:QUERY=RkZfRU5UUlBSX1ZBTF9FQklUREFfT1BFUihBTk4sNDA1NDMp&amp;WINDOW=FIRST_POPUP&amp;HEIGHT=450&amp;WIDTH=","450&amp;START_MAXIMIZED=FALSE&amp;VAR:CALENDAR=US&amp;VAR:SYMBOL=SBUX&amp;VAR:INDEX=0"}</definedName>
    <definedName name="_154__FDSAUDITLINK__" localSheetId="3" hidden="1">{"fdsup://directions/FAT Viewer?action=UPDATE&amp;creator=factset&amp;DYN_ARGS=TRUE&amp;DOC_NAME=FAT:FQL_AUDITING_CLIENT_TEMPLATE.FAT&amp;display_string=Audit&amp;VAR:KEY=XAJKZYZCXQ&amp;VAR:QUERY=RkZfRU5UUlBSX1ZBTF9FQklUREFfT1BFUihBTk4sNDA1NDMp&amp;WINDOW=FIRST_POPUP&amp;HEIGHT=450&amp;WIDTH=","450&amp;START_MAXIMIZED=FALSE&amp;VAR:CALENDAR=US&amp;VAR:SYMBOL=SBUX&amp;VAR:INDEX=0"}</definedName>
    <definedName name="_154__FDSAUDITLINK__" localSheetId="0" hidden="1">{"fdsup://directions/FAT Viewer?action=UPDATE&amp;creator=factset&amp;DYN_ARGS=TRUE&amp;DOC_NAME=FAT:FQL_AUDITING_CLIENT_TEMPLATE.FAT&amp;display_string=Audit&amp;VAR:KEY=XAJKZYZCXQ&amp;VAR:QUERY=RkZfRU5UUlBSX1ZBTF9FQklUREFfT1BFUihBTk4sNDA1NDMp&amp;WINDOW=FIRST_POPUP&amp;HEIGHT=450&amp;WIDTH=","450&amp;START_MAXIMIZED=FALSE&amp;VAR:CALENDAR=US&amp;VAR:SYMBOL=SBUX&amp;VAR:INDEX=0"}</definedName>
    <definedName name="_154__FDSAUDITLINK__" localSheetId="1" hidden="1">{"fdsup://directions/FAT Viewer?action=UPDATE&amp;creator=factset&amp;DYN_ARGS=TRUE&amp;DOC_NAME=FAT:FQL_AUDITING_CLIENT_TEMPLATE.FAT&amp;display_string=Audit&amp;VAR:KEY=XAJKZYZCXQ&amp;VAR:QUERY=RkZfRU5UUlBSX1ZBTF9FQklUREFfT1BFUihBTk4sNDA1NDMp&amp;WINDOW=FIRST_POPUP&amp;HEIGHT=450&amp;WIDTH=","450&amp;START_MAXIMIZED=FALSE&amp;VAR:CALENDAR=US&amp;VAR:SYMBOL=SBUX&amp;VAR:INDEX=0"}</definedName>
    <definedName name="_154__FDSAUDITLINK__" hidden="1">{"fdsup://directions/FAT Viewer?action=UPDATE&amp;creator=factset&amp;DYN_ARGS=TRUE&amp;DOC_NAME=FAT:FQL_AUDITING_CLIENT_TEMPLATE.FAT&amp;display_string=Audit&amp;VAR:KEY=XAJKZYZCXQ&amp;VAR:QUERY=RkZfRU5UUlBSX1ZBTF9FQklUREFfT1BFUihBTk4sNDA1NDMp&amp;WINDOW=FIRST_POPUP&amp;HEIGHT=450&amp;WIDTH=","450&amp;START_MAXIMIZED=FALSE&amp;VAR:CALENDAR=US&amp;VAR:SYMBOL=SBUX&amp;VAR:INDEX=0"}</definedName>
    <definedName name="_154prm.ZablokujZmiany_8_1">"TAK"</definedName>
    <definedName name="_155__FDSAUDITLINK__" localSheetId="2" hidden="1">{"fdsup://directions/FAT Viewer?action=UPDATE&amp;creator=factset&amp;DYN_ARGS=TRUE&amp;DOC_NAME=FAT:FQL_AUDITING_CLIENT_TEMPLATE.FAT&amp;display_string=Audit&amp;VAR:KEY=PGVCXCVWTE&amp;VAR:QUERY=RkZfRU5UUlBSX1ZBTF9FQklUREFfT1BFUihBTk4sNDA1NDMp&amp;WINDOW=FIRST_POPUP&amp;HEIGHT=450&amp;WIDTH=","450&amp;START_MAXIMIZED=FALSE&amp;VAR:CALENDAR=US&amp;VAR:SYMBOL=TXRH&amp;VAR:INDEX=0"}</definedName>
    <definedName name="_155__FDSAUDITLINK__" localSheetId="4" hidden="1">{"fdsup://directions/FAT Viewer?action=UPDATE&amp;creator=factset&amp;DYN_ARGS=TRUE&amp;DOC_NAME=FAT:FQL_AUDITING_CLIENT_TEMPLATE.FAT&amp;display_string=Audit&amp;VAR:KEY=PGVCXCVWTE&amp;VAR:QUERY=RkZfRU5UUlBSX1ZBTF9FQklUREFfT1BFUihBTk4sNDA1NDMp&amp;WINDOW=FIRST_POPUP&amp;HEIGHT=450&amp;WIDTH=","450&amp;START_MAXIMIZED=FALSE&amp;VAR:CALENDAR=US&amp;VAR:SYMBOL=TXRH&amp;VAR:INDEX=0"}</definedName>
    <definedName name="_155__FDSAUDITLINK__" localSheetId="3" hidden="1">{"fdsup://directions/FAT Viewer?action=UPDATE&amp;creator=factset&amp;DYN_ARGS=TRUE&amp;DOC_NAME=FAT:FQL_AUDITING_CLIENT_TEMPLATE.FAT&amp;display_string=Audit&amp;VAR:KEY=PGVCXCVWTE&amp;VAR:QUERY=RkZfRU5UUlBSX1ZBTF9FQklUREFfT1BFUihBTk4sNDA1NDMp&amp;WINDOW=FIRST_POPUP&amp;HEIGHT=450&amp;WIDTH=","450&amp;START_MAXIMIZED=FALSE&amp;VAR:CALENDAR=US&amp;VAR:SYMBOL=TXRH&amp;VAR:INDEX=0"}</definedName>
    <definedName name="_155__FDSAUDITLINK__" localSheetId="0" hidden="1">{"fdsup://directions/FAT Viewer?action=UPDATE&amp;creator=factset&amp;DYN_ARGS=TRUE&amp;DOC_NAME=FAT:FQL_AUDITING_CLIENT_TEMPLATE.FAT&amp;display_string=Audit&amp;VAR:KEY=PGVCXCVWTE&amp;VAR:QUERY=RkZfRU5UUlBSX1ZBTF9FQklUREFfT1BFUihBTk4sNDA1NDMp&amp;WINDOW=FIRST_POPUP&amp;HEIGHT=450&amp;WIDTH=","450&amp;START_MAXIMIZED=FALSE&amp;VAR:CALENDAR=US&amp;VAR:SYMBOL=TXRH&amp;VAR:INDEX=0"}</definedName>
    <definedName name="_155__FDSAUDITLINK__" localSheetId="1" hidden="1">{"fdsup://directions/FAT Viewer?action=UPDATE&amp;creator=factset&amp;DYN_ARGS=TRUE&amp;DOC_NAME=FAT:FQL_AUDITING_CLIENT_TEMPLATE.FAT&amp;display_string=Audit&amp;VAR:KEY=PGVCXCVWTE&amp;VAR:QUERY=RkZfRU5UUlBSX1ZBTF9FQklUREFfT1BFUihBTk4sNDA1NDMp&amp;WINDOW=FIRST_POPUP&amp;HEIGHT=450&amp;WIDTH=","450&amp;START_MAXIMIZED=FALSE&amp;VAR:CALENDAR=US&amp;VAR:SYMBOL=TXRH&amp;VAR:INDEX=0"}</definedName>
    <definedName name="_155__FDSAUDITLINK__" hidden="1">{"fdsup://directions/FAT Viewer?action=UPDATE&amp;creator=factset&amp;DYN_ARGS=TRUE&amp;DOC_NAME=FAT:FQL_AUDITING_CLIENT_TEMPLATE.FAT&amp;display_string=Audit&amp;VAR:KEY=PGVCXCVWTE&amp;VAR:QUERY=RkZfRU5UUlBSX1ZBTF9FQklUREFfT1BFUihBTk4sNDA1NDMp&amp;WINDOW=FIRST_POPUP&amp;HEIGHT=450&amp;WIDTH=","450&amp;START_MAXIMIZED=FALSE&amp;VAR:CALENDAR=US&amp;VAR:SYMBOL=TXRH&amp;VAR:INDEX=0"}</definedName>
    <definedName name="_155prm.ZablokujZmiany_9_1">"TAK"</definedName>
    <definedName name="_156__FDSAUDITLINK__" localSheetId="2" hidden="1">{"fdsup://directions/FAT Viewer?action=UPDATE&amp;creator=factset&amp;DYN_ARGS=TRUE&amp;DOC_NAME=FAT:FQL_AUDITING_CLIENT_TEMPLATE.FAT&amp;display_string=Audit&amp;VAR:KEY=CDKTEHYRWX&amp;VAR:QUERY=RkZfU0FMRVMoTFRNLDQwNjMzKQ==&amp;WINDOW=FIRST_POPUP&amp;HEIGHT=450&amp;WIDTH=450&amp;START_MAXIMIZED=","FALSE&amp;VAR:CALENDAR=US&amp;VAR:SYMBOL=SONC&amp;VAR:INDEX=0"}</definedName>
    <definedName name="_156__FDSAUDITLINK__" localSheetId="4" hidden="1">{"fdsup://directions/FAT Viewer?action=UPDATE&amp;creator=factset&amp;DYN_ARGS=TRUE&amp;DOC_NAME=FAT:FQL_AUDITING_CLIENT_TEMPLATE.FAT&amp;display_string=Audit&amp;VAR:KEY=CDKTEHYRWX&amp;VAR:QUERY=RkZfU0FMRVMoTFRNLDQwNjMzKQ==&amp;WINDOW=FIRST_POPUP&amp;HEIGHT=450&amp;WIDTH=450&amp;START_MAXIMIZED=","FALSE&amp;VAR:CALENDAR=US&amp;VAR:SYMBOL=SONC&amp;VAR:INDEX=0"}</definedName>
    <definedName name="_156__FDSAUDITLINK__" localSheetId="3" hidden="1">{"fdsup://directions/FAT Viewer?action=UPDATE&amp;creator=factset&amp;DYN_ARGS=TRUE&amp;DOC_NAME=FAT:FQL_AUDITING_CLIENT_TEMPLATE.FAT&amp;display_string=Audit&amp;VAR:KEY=CDKTEHYRWX&amp;VAR:QUERY=RkZfU0FMRVMoTFRNLDQwNjMzKQ==&amp;WINDOW=FIRST_POPUP&amp;HEIGHT=450&amp;WIDTH=450&amp;START_MAXIMIZED=","FALSE&amp;VAR:CALENDAR=US&amp;VAR:SYMBOL=SONC&amp;VAR:INDEX=0"}</definedName>
    <definedName name="_156__FDSAUDITLINK__" localSheetId="0" hidden="1">{"fdsup://directions/FAT Viewer?action=UPDATE&amp;creator=factset&amp;DYN_ARGS=TRUE&amp;DOC_NAME=FAT:FQL_AUDITING_CLIENT_TEMPLATE.FAT&amp;display_string=Audit&amp;VAR:KEY=CDKTEHYRWX&amp;VAR:QUERY=RkZfU0FMRVMoTFRNLDQwNjMzKQ==&amp;WINDOW=FIRST_POPUP&amp;HEIGHT=450&amp;WIDTH=450&amp;START_MAXIMIZED=","FALSE&amp;VAR:CALENDAR=US&amp;VAR:SYMBOL=SONC&amp;VAR:INDEX=0"}</definedName>
    <definedName name="_156__FDSAUDITLINK__" localSheetId="1" hidden="1">{"fdsup://directions/FAT Viewer?action=UPDATE&amp;creator=factset&amp;DYN_ARGS=TRUE&amp;DOC_NAME=FAT:FQL_AUDITING_CLIENT_TEMPLATE.FAT&amp;display_string=Audit&amp;VAR:KEY=CDKTEHYRWX&amp;VAR:QUERY=RkZfU0FMRVMoTFRNLDQwNjMzKQ==&amp;WINDOW=FIRST_POPUP&amp;HEIGHT=450&amp;WIDTH=450&amp;START_MAXIMIZED=","FALSE&amp;VAR:CALENDAR=US&amp;VAR:SYMBOL=SONC&amp;VAR:INDEX=0"}</definedName>
    <definedName name="_156__FDSAUDITLINK__" hidden="1">{"fdsup://directions/FAT Viewer?action=UPDATE&amp;creator=factset&amp;DYN_ARGS=TRUE&amp;DOC_NAME=FAT:FQL_AUDITING_CLIENT_TEMPLATE.FAT&amp;display_string=Audit&amp;VAR:KEY=CDKTEHYRWX&amp;VAR:QUERY=RkZfU0FMRVMoTFRNLDQwNjMzKQ==&amp;WINDOW=FIRST_POPUP&amp;HEIGHT=450&amp;WIDTH=450&amp;START_MAXIMIZED=","FALSE&amp;VAR:CALENDAR=US&amp;VAR:SYMBOL=SONC&amp;VAR:INDEX=0"}</definedName>
    <definedName name="_156prm.Zakres_10_1">"$'Distribution Org'.$#ODWOŁANIE$#ODWOŁANIE"</definedName>
    <definedName name="_157__FDSAUDITLINK__" localSheetId="2" hidden="1">{"fdsup://directions/FAT Viewer?action=UPDATE&amp;creator=factset&amp;DYN_ARGS=TRUE&amp;DOC_NAME=FAT:FQL_AUDITING_CLIENT_TEMPLATE.FAT&amp;display_string=Audit&amp;VAR:KEY=IZKFUZIZWF&amp;VAR:QUERY=RkZfRU5UUlBSX1ZBTF9FQklUREFfT1BFUihDQUwsTk9XKQ==&amp;WINDOW=FIRST_POPUP&amp;HEIGHT=450&amp;WIDTH=","450&amp;START_MAXIMIZED=FALSE&amp;VAR:CALENDAR=US&amp;VAR:SYMBOL=CBRL&amp;VAR:INDEX=0"}</definedName>
    <definedName name="_157__FDSAUDITLINK__" localSheetId="4" hidden="1">{"fdsup://directions/FAT Viewer?action=UPDATE&amp;creator=factset&amp;DYN_ARGS=TRUE&amp;DOC_NAME=FAT:FQL_AUDITING_CLIENT_TEMPLATE.FAT&amp;display_string=Audit&amp;VAR:KEY=IZKFUZIZWF&amp;VAR:QUERY=RkZfRU5UUlBSX1ZBTF9FQklUREFfT1BFUihDQUwsTk9XKQ==&amp;WINDOW=FIRST_POPUP&amp;HEIGHT=450&amp;WIDTH=","450&amp;START_MAXIMIZED=FALSE&amp;VAR:CALENDAR=US&amp;VAR:SYMBOL=CBRL&amp;VAR:INDEX=0"}</definedName>
    <definedName name="_157__FDSAUDITLINK__" localSheetId="3" hidden="1">{"fdsup://directions/FAT Viewer?action=UPDATE&amp;creator=factset&amp;DYN_ARGS=TRUE&amp;DOC_NAME=FAT:FQL_AUDITING_CLIENT_TEMPLATE.FAT&amp;display_string=Audit&amp;VAR:KEY=IZKFUZIZWF&amp;VAR:QUERY=RkZfRU5UUlBSX1ZBTF9FQklUREFfT1BFUihDQUwsTk9XKQ==&amp;WINDOW=FIRST_POPUP&amp;HEIGHT=450&amp;WIDTH=","450&amp;START_MAXIMIZED=FALSE&amp;VAR:CALENDAR=US&amp;VAR:SYMBOL=CBRL&amp;VAR:INDEX=0"}</definedName>
    <definedName name="_157__FDSAUDITLINK__" localSheetId="0" hidden="1">{"fdsup://directions/FAT Viewer?action=UPDATE&amp;creator=factset&amp;DYN_ARGS=TRUE&amp;DOC_NAME=FAT:FQL_AUDITING_CLIENT_TEMPLATE.FAT&amp;display_string=Audit&amp;VAR:KEY=IZKFUZIZWF&amp;VAR:QUERY=RkZfRU5UUlBSX1ZBTF9FQklUREFfT1BFUihDQUwsTk9XKQ==&amp;WINDOW=FIRST_POPUP&amp;HEIGHT=450&amp;WIDTH=","450&amp;START_MAXIMIZED=FALSE&amp;VAR:CALENDAR=US&amp;VAR:SYMBOL=CBRL&amp;VAR:INDEX=0"}</definedName>
    <definedName name="_157__FDSAUDITLINK__" localSheetId="1" hidden="1">{"fdsup://directions/FAT Viewer?action=UPDATE&amp;creator=factset&amp;DYN_ARGS=TRUE&amp;DOC_NAME=FAT:FQL_AUDITING_CLIENT_TEMPLATE.FAT&amp;display_string=Audit&amp;VAR:KEY=IZKFUZIZWF&amp;VAR:QUERY=RkZfRU5UUlBSX1ZBTF9FQklUREFfT1BFUihDQUwsTk9XKQ==&amp;WINDOW=FIRST_POPUP&amp;HEIGHT=450&amp;WIDTH=","450&amp;START_MAXIMIZED=FALSE&amp;VAR:CALENDAR=US&amp;VAR:SYMBOL=CBRL&amp;VAR:INDEX=0"}</definedName>
    <definedName name="_157__FDSAUDITLINK__" hidden="1">{"fdsup://directions/FAT Viewer?action=UPDATE&amp;creator=factset&amp;DYN_ARGS=TRUE&amp;DOC_NAME=FAT:FQL_AUDITING_CLIENT_TEMPLATE.FAT&amp;display_string=Audit&amp;VAR:KEY=IZKFUZIZWF&amp;VAR:QUERY=RkZfRU5UUlBSX1ZBTF9FQklUREFfT1BFUihDQUwsTk9XKQ==&amp;WINDOW=FIRST_POPUP&amp;HEIGHT=450&amp;WIDTH=","450&amp;START_MAXIMIZED=FALSE&amp;VAR:CALENDAR=US&amp;VAR:SYMBOL=CBRL&amp;VAR:INDEX=0"}</definedName>
    <definedName name="_157prm.Zakres_11_1">"$'Objekt Manag'.$#ODWOŁANIE$#ODWOŁANIE"</definedName>
    <definedName name="_158__FDSAUDITLINK__" localSheetId="2" hidden="1">{"fdsup://directions/FAT Viewer?action=UPDATE&amp;creator=factset&amp;DYN_ARGS=TRUE&amp;DOC_NAME=FAT:FQL_AUDITING_CLIENT_TEMPLATE.FAT&amp;display_string=Audit&amp;VAR:KEY=YTSHCHETMZ&amp;VAR:QUERY=RkZfU0FMRVMoTFRNLDQwNjMzKQ==&amp;WINDOW=FIRST_POPUP&amp;HEIGHT=450&amp;WIDTH=450&amp;START_MAXIMIZED=","FALSE&amp;VAR:CALENDAR=US&amp;VAR:SYMBOL=BAGL&amp;VAR:INDEX=0"}</definedName>
    <definedName name="_158__FDSAUDITLINK__" localSheetId="4" hidden="1">{"fdsup://directions/FAT Viewer?action=UPDATE&amp;creator=factset&amp;DYN_ARGS=TRUE&amp;DOC_NAME=FAT:FQL_AUDITING_CLIENT_TEMPLATE.FAT&amp;display_string=Audit&amp;VAR:KEY=YTSHCHETMZ&amp;VAR:QUERY=RkZfU0FMRVMoTFRNLDQwNjMzKQ==&amp;WINDOW=FIRST_POPUP&amp;HEIGHT=450&amp;WIDTH=450&amp;START_MAXIMIZED=","FALSE&amp;VAR:CALENDAR=US&amp;VAR:SYMBOL=BAGL&amp;VAR:INDEX=0"}</definedName>
    <definedName name="_158__FDSAUDITLINK__" localSheetId="3" hidden="1">{"fdsup://directions/FAT Viewer?action=UPDATE&amp;creator=factset&amp;DYN_ARGS=TRUE&amp;DOC_NAME=FAT:FQL_AUDITING_CLIENT_TEMPLATE.FAT&amp;display_string=Audit&amp;VAR:KEY=YTSHCHETMZ&amp;VAR:QUERY=RkZfU0FMRVMoTFRNLDQwNjMzKQ==&amp;WINDOW=FIRST_POPUP&amp;HEIGHT=450&amp;WIDTH=450&amp;START_MAXIMIZED=","FALSE&amp;VAR:CALENDAR=US&amp;VAR:SYMBOL=BAGL&amp;VAR:INDEX=0"}</definedName>
    <definedName name="_158__FDSAUDITLINK__" localSheetId="0" hidden="1">{"fdsup://directions/FAT Viewer?action=UPDATE&amp;creator=factset&amp;DYN_ARGS=TRUE&amp;DOC_NAME=FAT:FQL_AUDITING_CLIENT_TEMPLATE.FAT&amp;display_string=Audit&amp;VAR:KEY=YTSHCHETMZ&amp;VAR:QUERY=RkZfU0FMRVMoTFRNLDQwNjMzKQ==&amp;WINDOW=FIRST_POPUP&amp;HEIGHT=450&amp;WIDTH=450&amp;START_MAXIMIZED=","FALSE&amp;VAR:CALENDAR=US&amp;VAR:SYMBOL=BAGL&amp;VAR:INDEX=0"}</definedName>
    <definedName name="_158__FDSAUDITLINK__" localSheetId="1" hidden="1">{"fdsup://directions/FAT Viewer?action=UPDATE&amp;creator=factset&amp;DYN_ARGS=TRUE&amp;DOC_NAME=FAT:FQL_AUDITING_CLIENT_TEMPLATE.FAT&amp;display_string=Audit&amp;VAR:KEY=YTSHCHETMZ&amp;VAR:QUERY=RkZfU0FMRVMoTFRNLDQwNjMzKQ==&amp;WINDOW=FIRST_POPUP&amp;HEIGHT=450&amp;WIDTH=450&amp;START_MAXIMIZED=","FALSE&amp;VAR:CALENDAR=US&amp;VAR:SYMBOL=BAGL&amp;VAR:INDEX=0"}</definedName>
    <definedName name="_158__FDSAUDITLINK__" hidden="1">{"fdsup://directions/FAT Viewer?action=UPDATE&amp;creator=factset&amp;DYN_ARGS=TRUE&amp;DOC_NAME=FAT:FQL_AUDITING_CLIENT_TEMPLATE.FAT&amp;display_string=Audit&amp;VAR:KEY=YTSHCHETMZ&amp;VAR:QUERY=RkZfU0FMRVMoTFRNLDQwNjMzKQ==&amp;WINDOW=FIRST_POPUP&amp;HEIGHT=450&amp;WIDTH=450&amp;START_MAXIMIZED=","FALSE&amp;VAR:CALENDAR=US&amp;VAR:SYMBOL=BAGL&amp;VAR:INDEX=0"}</definedName>
    <definedName name="_158prm.Zakres_12_1">"$Administration.$#ODWOŁANIE$#ODWOŁANIE"</definedName>
    <definedName name="_159__FDSAUDITLINK__" localSheetId="2" hidden="1">{"fdsup://directions/FAT Viewer?action=UPDATE&amp;creator=factset&amp;DYN_ARGS=TRUE&amp;DOC_NAME=FAT:FQL_AUDITING_CLIENT_TEMPLATE.FAT&amp;display_string=Audit&amp;VAR:KEY=RAZYPMPCJI&amp;VAR:QUERY=RkZfRU5UUlBSX1ZBTF9FQklUREFfT1BFUihBTk4sNDA1NDMp&amp;WINDOW=FIRST_POPUP&amp;HEIGHT=450&amp;WIDTH=","450&amp;START_MAXIMIZED=FALSE&amp;VAR:CALENDAR=US&amp;VAR:SYMBOL=JACK&amp;VAR:INDEX=0"}</definedName>
    <definedName name="_159__FDSAUDITLINK__" localSheetId="4" hidden="1">{"fdsup://directions/FAT Viewer?action=UPDATE&amp;creator=factset&amp;DYN_ARGS=TRUE&amp;DOC_NAME=FAT:FQL_AUDITING_CLIENT_TEMPLATE.FAT&amp;display_string=Audit&amp;VAR:KEY=RAZYPMPCJI&amp;VAR:QUERY=RkZfRU5UUlBSX1ZBTF9FQklUREFfT1BFUihBTk4sNDA1NDMp&amp;WINDOW=FIRST_POPUP&amp;HEIGHT=450&amp;WIDTH=","450&amp;START_MAXIMIZED=FALSE&amp;VAR:CALENDAR=US&amp;VAR:SYMBOL=JACK&amp;VAR:INDEX=0"}</definedName>
    <definedName name="_159__FDSAUDITLINK__" localSheetId="3" hidden="1">{"fdsup://directions/FAT Viewer?action=UPDATE&amp;creator=factset&amp;DYN_ARGS=TRUE&amp;DOC_NAME=FAT:FQL_AUDITING_CLIENT_TEMPLATE.FAT&amp;display_string=Audit&amp;VAR:KEY=RAZYPMPCJI&amp;VAR:QUERY=RkZfRU5UUlBSX1ZBTF9FQklUREFfT1BFUihBTk4sNDA1NDMp&amp;WINDOW=FIRST_POPUP&amp;HEIGHT=450&amp;WIDTH=","450&amp;START_MAXIMIZED=FALSE&amp;VAR:CALENDAR=US&amp;VAR:SYMBOL=JACK&amp;VAR:INDEX=0"}</definedName>
    <definedName name="_159__FDSAUDITLINK__" localSheetId="0" hidden="1">{"fdsup://directions/FAT Viewer?action=UPDATE&amp;creator=factset&amp;DYN_ARGS=TRUE&amp;DOC_NAME=FAT:FQL_AUDITING_CLIENT_TEMPLATE.FAT&amp;display_string=Audit&amp;VAR:KEY=RAZYPMPCJI&amp;VAR:QUERY=RkZfRU5UUlBSX1ZBTF9FQklUREFfT1BFUihBTk4sNDA1NDMp&amp;WINDOW=FIRST_POPUP&amp;HEIGHT=450&amp;WIDTH=","450&amp;START_MAXIMIZED=FALSE&amp;VAR:CALENDAR=US&amp;VAR:SYMBOL=JACK&amp;VAR:INDEX=0"}</definedName>
    <definedName name="_159__FDSAUDITLINK__" localSheetId="1" hidden="1">{"fdsup://directions/FAT Viewer?action=UPDATE&amp;creator=factset&amp;DYN_ARGS=TRUE&amp;DOC_NAME=FAT:FQL_AUDITING_CLIENT_TEMPLATE.FAT&amp;display_string=Audit&amp;VAR:KEY=RAZYPMPCJI&amp;VAR:QUERY=RkZfRU5UUlBSX1ZBTF9FQklUREFfT1BFUihBTk4sNDA1NDMp&amp;WINDOW=FIRST_POPUP&amp;HEIGHT=450&amp;WIDTH=","450&amp;START_MAXIMIZED=FALSE&amp;VAR:CALENDAR=US&amp;VAR:SYMBOL=JACK&amp;VAR:INDEX=0"}</definedName>
    <definedName name="_159__FDSAUDITLINK__" hidden="1">{"fdsup://directions/FAT Viewer?action=UPDATE&amp;creator=factset&amp;DYN_ARGS=TRUE&amp;DOC_NAME=FAT:FQL_AUDITING_CLIENT_TEMPLATE.FAT&amp;display_string=Audit&amp;VAR:KEY=RAZYPMPCJI&amp;VAR:QUERY=RkZfRU5UUlBSX1ZBTF9FQklUREFfT1BFUihBTk4sNDA1NDMp&amp;WINDOW=FIRST_POPUP&amp;HEIGHT=450&amp;WIDTH=","450&amp;START_MAXIMIZED=FALSE&amp;VAR:CALENDAR=US&amp;VAR:SYMBOL=JACK&amp;VAR:INDEX=0"}</definedName>
    <definedName name="_159prm.Zakres_13_1">"$'Other dept'.$#ODWOŁANIE$#ODWOŁANIE"</definedName>
    <definedName name="_15ktp.KtWM_12_1">1</definedName>
    <definedName name="_16__123Graph_DCHART_9" localSheetId="2" hidden="1">#REF!</definedName>
    <definedName name="_16__123Graph_DCHART_9" localSheetId="4" hidden="1">#REF!</definedName>
    <definedName name="_16__123Graph_DCHART_9" localSheetId="3" hidden="1">#REF!</definedName>
    <definedName name="_16__123Graph_DCHART_9" localSheetId="0" hidden="1">#REF!</definedName>
    <definedName name="_16__123Graph_DCHART_9" localSheetId="1" hidden="1">#REF!</definedName>
    <definedName name="_16__123Graph_DCHART_9" hidden="1">#REF!</definedName>
    <definedName name="_16__FDSAUDITLINK__" localSheetId="2" hidden="1">{"fdsup://Directions/FactSet Auditing Viewer?action=AUDIT_VALUE&amp;DB=129&amp;ID1=12513710&amp;VALUEID=01001&amp;SDATE=2011&amp;PERIODTYPE=ANN_STD&amp;SCFT=3&amp;window=popup_no_bar&amp;width=385&amp;height=120&amp;START_MAXIMIZED=FALSE&amp;creator=factset&amp;display_string=Audit"}</definedName>
    <definedName name="_16__FDSAUDITLINK__" localSheetId="4" hidden="1">{"fdsup://Directions/FactSet Auditing Viewer?action=AUDIT_VALUE&amp;DB=129&amp;ID1=12513710&amp;VALUEID=01001&amp;SDATE=2011&amp;PERIODTYPE=ANN_STD&amp;SCFT=3&amp;window=popup_no_bar&amp;width=385&amp;height=120&amp;START_MAXIMIZED=FALSE&amp;creator=factset&amp;display_string=Audit"}</definedName>
    <definedName name="_16__FDSAUDITLINK__" localSheetId="3" hidden="1">{"fdsup://Directions/FactSet Auditing Viewer?action=AUDIT_VALUE&amp;DB=129&amp;ID1=12513710&amp;VALUEID=01001&amp;SDATE=2011&amp;PERIODTYPE=ANN_STD&amp;SCFT=3&amp;window=popup_no_bar&amp;width=385&amp;height=120&amp;START_MAXIMIZED=FALSE&amp;creator=factset&amp;display_string=Audit"}</definedName>
    <definedName name="_16__FDSAUDITLINK__" localSheetId="0" hidden="1">{"fdsup://Directions/FactSet Auditing Viewer?action=AUDIT_VALUE&amp;DB=129&amp;ID1=12513710&amp;VALUEID=01001&amp;SDATE=2011&amp;PERIODTYPE=ANN_STD&amp;SCFT=3&amp;window=popup_no_bar&amp;width=385&amp;height=120&amp;START_MAXIMIZED=FALSE&amp;creator=factset&amp;display_string=Audit"}</definedName>
    <definedName name="_16__FDSAUDITLINK__" localSheetId="1" hidden="1">{"fdsup://Directions/FactSet Auditing Viewer?action=AUDIT_VALUE&amp;DB=129&amp;ID1=12513710&amp;VALUEID=01001&amp;SDATE=2011&amp;PERIODTYPE=ANN_STD&amp;SCFT=3&amp;window=popup_no_bar&amp;width=385&amp;height=120&amp;START_MAXIMIZED=FALSE&amp;creator=factset&amp;display_string=Audit"}</definedName>
    <definedName name="_16__FDSAUDITLINK__" hidden="1">{"fdsup://Directions/FactSet Auditing Viewer?action=AUDIT_VALUE&amp;DB=129&amp;ID1=12513710&amp;VALUEID=01001&amp;SDATE=2011&amp;PERIODTYPE=ANN_STD&amp;SCFT=3&amp;window=popup_no_bar&amp;width=385&amp;height=120&amp;START_MAXIMIZED=FALSE&amp;creator=factset&amp;display_string=Audit"}</definedName>
    <definedName name="_160__FDSAUDITLINK__" localSheetId="2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160__FDSAUDITLINK__" localSheetId="4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160__FDSAUDITLINK__" localSheetId="3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160__FDSAUDITLINK__" localSheetId="0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160__FDSAUDITLINK__" localSheetId="1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160__FDSAUDITLINK__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160prm.Zakres_2_1">"$'P_L Main reporting'.$#ODWOŁANIE$#ODWOŁANIE"</definedName>
    <definedName name="_161__FDSAUDITLINK__" localSheetId="2" hidden="1">{"fdsup://directions/FAT Viewer?action=UPDATE&amp;creator=factset&amp;DYN_ARGS=TRUE&amp;DOC_NAME=FAT:FQL_AUDITING_CLIENT_TEMPLATE.FAT&amp;display_string=Audit&amp;VAR:KEY=IJYPUFUHKR&amp;VAR:QUERY=RkZfRU5UUlBSX1ZBTF9FQklUREFfT1BFUihDQUwsTk9XKQ==&amp;WINDOW=FIRST_POPUP&amp;HEIGHT=450&amp;WIDTH=","450&amp;START_MAXIMIZED=FALSE&amp;VAR:CALENDAR=US&amp;VAR:SYMBOL=TAST&amp;VAR:INDEX=0"}</definedName>
    <definedName name="_161__FDSAUDITLINK__" localSheetId="4" hidden="1">{"fdsup://directions/FAT Viewer?action=UPDATE&amp;creator=factset&amp;DYN_ARGS=TRUE&amp;DOC_NAME=FAT:FQL_AUDITING_CLIENT_TEMPLATE.FAT&amp;display_string=Audit&amp;VAR:KEY=IJYPUFUHKR&amp;VAR:QUERY=RkZfRU5UUlBSX1ZBTF9FQklUREFfT1BFUihDQUwsTk9XKQ==&amp;WINDOW=FIRST_POPUP&amp;HEIGHT=450&amp;WIDTH=","450&amp;START_MAXIMIZED=FALSE&amp;VAR:CALENDAR=US&amp;VAR:SYMBOL=TAST&amp;VAR:INDEX=0"}</definedName>
    <definedName name="_161__FDSAUDITLINK__" localSheetId="3" hidden="1">{"fdsup://directions/FAT Viewer?action=UPDATE&amp;creator=factset&amp;DYN_ARGS=TRUE&amp;DOC_NAME=FAT:FQL_AUDITING_CLIENT_TEMPLATE.FAT&amp;display_string=Audit&amp;VAR:KEY=IJYPUFUHKR&amp;VAR:QUERY=RkZfRU5UUlBSX1ZBTF9FQklUREFfT1BFUihDQUwsTk9XKQ==&amp;WINDOW=FIRST_POPUP&amp;HEIGHT=450&amp;WIDTH=","450&amp;START_MAXIMIZED=FALSE&amp;VAR:CALENDAR=US&amp;VAR:SYMBOL=TAST&amp;VAR:INDEX=0"}</definedName>
    <definedName name="_161__FDSAUDITLINK__" localSheetId="0" hidden="1">{"fdsup://directions/FAT Viewer?action=UPDATE&amp;creator=factset&amp;DYN_ARGS=TRUE&amp;DOC_NAME=FAT:FQL_AUDITING_CLIENT_TEMPLATE.FAT&amp;display_string=Audit&amp;VAR:KEY=IJYPUFUHKR&amp;VAR:QUERY=RkZfRU5UUlBSX1ZBTF9FQklUREFfT1BFUihDQUwsTk9XKQ==&amp;WINDOW=FIRST_POPUP&amp;HEIGHT=450&amp;WIDTH=","450&amp;START_MAXIMIZED=FALSE&amp;VAR:CALENDAR=US&amp;VAR:SYMBOL=TAST&amp;VAR:INDEX=0"}</definedName>
    <definedName name="_161__FDSAUDITLINK__" localSheetId="1" hidden="1">{"fdsup://directions/FAT Viewer?action=UPDATE&amp;creator=factset&amp;DYN_ARGS=TRUE&amp;DOC_NAME=FAT:FQL_AUDITING_CLIENT_TEMPLATE.FAT&amp;display_string=Audit&amp;VAR:KEY=IJYPUFUHKR&amp;VAR:QUERY=RkZfRU5UUlBSX1ZBTF9FQklUREFfT1BFUihDQUwsTk9XKQ==&amp;WINDOW=FIRST_POPUP&amp;HEIGHT=450&amp;WIDTH=","450&amp;START_MAXIMIZED=FALSE&amp;VAR:CALENDAR=US&amp;VAR:SYMBOL=TAST&amp;VAR:INDEX=0"}</definedName>
    <definedName name="_161__FDSAUDITLINK__" hidden="1">{"fdsup://directions/FAT Viewer?action=UPDATE&amp;creator=factset&amp;DYN_ARGS=TRUE&amp;DOC_NAME=FAT:FQL_AUDITING_CLIENT_TEMPLATE.FAT&amp;display_string=Audit&amp;VAR:KEY=IJYPUFUHKR&amp;VAR:QUERY=RkZfRU5UUlBSX1ZBTF9FQklUREFfT1BFUihDQUwsTk9XKQ==&amp;WINDOW=FIRST_POPUP&amp;HEIGHT=450&amp;WIDTH=","450&amp;START_MAXIMIZED=FALSE&amp;VAR:CALENDAR=US&amp;VAR:SYMBOL=TAST&amp;VAR:INDEX=0"}</definedName>
    <definedName name="_161prm.Zakres_3_1">"$Total.$#ODWOŁANIE$#ODWOŁANIE"</definedName>
    <definedName name="_162__FDSAUDITLINK__" localSheetId="2" hidden="1">{"fdsup://Directions/FactSet Auditing Viewer?action=AUDIT_VALUE&amp;DB=129&amp;ID1=88268110&amp;VALUEID=01001&amp;SDATE=2011&amp;PERIODTYPE=ANN_STD&amp;SCFT=3&amp;window=popup_no_bar&amp;width=385&amp;height=120&amp;START_MAXIMIZED=FALSE&amp;creator=factset&amp;display_string=Audit"}</definedName>
    <definedName name="_162__FDSAUDITLINK__" localSheetId="4" hidden="1">{"fdsup://Directions/FactSet Auditing Viewer?action=AUDIT_VALUE&amp;DB=129&amp;ID1=88268110&amp;VALUEID=01001&amp;SDATE=2011&amp;PERIODTYPE=ANN_STD&amp;SCFT=3&amp;window=popup_no_bar&amp;width=385&amp;height=120&amp;START_MAXIMIZED=FALSE&amp;creator=factset&amp;display_string=Audit"}</definedName>
    <definedName name="_162__FDSAUDITLINK__" localSheetId="3" hidden="1">{"fdsup://Directions/FactSet Auditing Viewer?action=AUDIT_VALUE&amp;DB=129&amp;ID1=88268110&amp;VALUEID=01001&amp;SDATE=2011&amp;PERIODTYPE=ANN_STD&amp;SCFT=3&amp;window=popup_no_bar&amp;width=385&amp;height=120&amp;START_MAXIMIZED=FALSE&amp;creator=factset&amp;display_string=Audit"}</definedName>
    <definedName name="_162__FDSAUDITLINK__" localSheetId="0" hidden="1">{"fdsup://Directions/FactSet Auditing Viewer?action=AUDIT_VALUE&amp;DB=129&amp;ID1=88268110&amp;VALUEID=01001&amp;SDATE=2011&amp;PERIODTYPE=ANN_STD&amp;SCFT=3&amp;window=popup_no_bar&amp;width=385&amp;height=120&amp;START_MAXIMIZED=FALSE&amp;creator=factset&amp;display_string=Audit"}</definedName>
    <definedName name="_162__FDSAUDITLINK__" localSheetId="1" hidden="1">{"fdsup://Directions/FactSet Auditing Viewer?action=AUDIT_VALUE&amp;DB=129&amp;ID1=88268110&amp;VALUEID=01001&amp;SDATE=2011&amp;PERIODTYPE=ANN_STD&amp;SCFT=3&amp;window=popup_no_bar&amp;width=385&amp;height=120&amp;START_MAXIMIZED=FALSE&amp;creator=factset&amp;display_string=Audit"}</definedName>
    <definedName name="_162__FDSAUDITLINK__" hidden="1">{"fdsup://Directions/FactSet Auditing Viewer?action=AUDIT_VALUE&amp;DB=129&amp;ID1=88268110&amp;VALUEID=01001&amp;SDATE=2011&amp;PERIODTYPE=ANN_STD&amp;SCFT=3&amp;window=popup_no_bar&amp;width=385&amp;height=120&amp;START_MAXIMIZED=FALSE&amp;creator=factset&amp;display_string=Audit"}</definedName>
    <definedName name="_162prm.Zakres_5_1">"$'Adsales fee'.$#ODWOŁANIE$#ODWOŁANIE"</definedName>
    <definedName name="_163__FDSAUDITLINK__" localSheetId="2" hidden="1">{"fdsup://directions/FAT Viewer?action=UPDATE&amp;creator=factset&amp;DYN_ARGS=TRUE&amp;DOC_NAME=FAT:FQL_AUDITING_CLIENT_TEMPLATE.FAT&amp;display_string=Audit&amp;VAR:KEY=QZGPGBIZAJ&amp;VAR:QUERY=RkZfU0FMRVMoTFRNLDQwNjMzKQ==&amp;WINDOW=FIRST_POPUP&amp;HEIGHT=450&amp;WIDTH=450&amp;START_MAXIMIZED=","FALSE&amp;VAR:CALENDAR=US&amp;VAR:SYMBOL=CMG&amp;VAR:INDEX=0"}</definedName>
    <definedName name="_163__FDSAUDITLINK__" localSheetId="4" hidden="1">{"fdsup://directions/FAT Viewer?action=UPDATE&amp;creator=factset&amp;DYN_ARGS=TRUE&amp;DOC_NAME=FAT:FQL_AUDITING_CLIENT_TEMPLATE.FAT&amp;display_string=Audit&amp;VAR:KEY=QZGPGBIZAJ&amp;VAR:QUERY=RkZfU0FMRVMoTFRNLDQwNjMzKQ==&amp;WINDOW=FIRST_POPUP&amp;HEIGHT=450&amp;WIDTH=450&amp;START_MAXIMIZED=","FALSE&amp;VAR:CALENDAR=US&amp;VAR:SYMBOL=CMG&amp;VAR:INDEX=0"}</definedName>
    <definedName name="_163__FDSAUDITLINK__" localSheetId="3" hidden="1">{"fdsup://directions/FAT Viewer?action=UPDATE&amp;creator=factset&amp;DYN_ARGS=TRUE&amp;DOC_NAME=FAT:FQL_AUDITING_CLIENT_TEMPLATE.FAT&amp;display_string=Audit&amp;VAR:KEY=QZGPGBIZAJ&amp;VAR:QUERY=RkZfU0FMRVMoTFRNLDQwNjMzKQ==&amp;WINDOW=FIRST_POPUP&amp;HEIGHT=450&amp;WIDTH=450&amp;START_MAXIMIZED=","FALSE&amp;VAR:CALENDAR=US&amp;VAR:SYMBOL=CMG&amp;VAR:INDEX=0"}</definedName>
    <definedName name="_163__FDSAUDITLINK__" localSheetId="0" hidden="1">{"fdsup://directions/FAT Viewer?action=UPDATE&amp;creator=factset&amp;DYN_ARGS=TRUE&amp;DOC_NAME=FAT:FQL_AUDITING_CLIENT_TEMPLATE.FAT&amp;display_string=Audit&amp;VAR:KEY=QZGPGBIZAJ&amp;VAR:QUERY=RkZfU0FMRVMoTFRNLDQwNjMzKQ==&amp;WINDOW=FIRST_POPUP&amp;HEIGHT=450&amp;WIDTH=450&amp;START_MAXIMIZED=","FALSE&amp;VAR:CALENDAR=US&amp;VAR:SYMBOL=CMG&amp;VAR:INDEX=0"}</definedName>
    <definedName name="_163__FDSAUDITLINK__" localSheetId="1" hidden="1">{"fdsup://directions/FAT Viewer?action=UPDATE&amp;creator=factset&amp;DYN_ARGS=TRUE&amp;DOC_NAME=FAT:FQL_AUDITING_CLIENT_TEMPLATE.FAT&amp;display_string=Audit&amp;VAR:KEY=QZGPGBIZAJ&amp;VAR:QUERY=RkZfU0FMRVMoTFRNLDQwNjMzKQ==&amp;WINDOW=FIRST_POPUP&amp;HEIGHT=450&amp;WIDTH=450&amp;START_MAXIMIZED=","FALSE&amp;VAR:CALENDAR=US&amp;VAR:SYMBOL=CMG&amp;VAR:INDEX=0"}</definedName>
    <definedName name="_163__FDSAUDITLINK__" hidden="1">{"fdsup://directions/FAT Viewer?action=UPDATE&amp;creator=factset&amp;DYN_ARGS=TRUE&amp;DOC_NAME=FAT:FQL_AUDITING_CLIENT_TEMPLATE.FAT&amp;display_string=Audit&amp;VAR:KEY=QZGPGBIZAJ&amp;VAR:QUERY=RkZfU0FMRVMoTFRNLDQwNjMzKQ==&amp;WINDOW=FIRST_POPUP&amp;HEIGHT=450&amp;WIDTH=450&amp;START_MAXIMIZED=","FALSE&amp;VAR:CALENDAR=US&amp;VAR:SYMBOL=CMG&amp;VAR:INDEX=0"}</definedName>
    <definedName name="_163prm.Zakres_6_1">"$'Producing IT'.$#ODWOŁANIE$#ODWOŁANIE"</definedName>
    <definedName name="_164__FDSAUDITLINK__" localSheetId="2" hidden="1">{"fdsup://directions/FAT Viewer?action=UPDATE&amp;creator=factset&amp;DYN_ARGS=TRUE&amp;DOC_NAME=FAT:FQL_AUDITING_CLIENT_TEMPLATE.FAT&amp;display_string=Audit&amp;VAR:KEY=QTMLWPYNAJ&amp;VAR:QUERY=RkZfU0FMRVMoTFRNLDQwNjMzKQ==&amp;WINDOW=FIRST_POPUP&amp;HEIGHT=450&amp;WIDTH=450&amp;START_MAXIMIZED=","FALSE&amp;VAR:CALENDAR=US&amp;VAR:SYMBOL=BWLD&amp;VAR:INDEX=0"}</definedName>
    <definedName name="_164__FDSAUDITLINK__" localSheetId="4" hidden="1">{"fdsup://directions/FAT Viewer?action=UPDATE&amp;creator=factset&amp;DYN_ARGS=TRUE&amp;DOC_NAME=FAT:FQL_AUDITING_CLIENT_TEMPLATE.FAT&amp;display_string=Audit&amp;VAR:KEY=QTMLWPYNAJ&amp;VAR:QUERY=RkZfU0FMRVMoTFRNLDQwNjMzKQ==&amp;WINDOW=FIRST_POPUP&amp;HEIGHT=450&amp;WIDTH=450&amp;START_MAXIMIZED=","FALSE&amp;VAR:CALENDAR=US&amp;VAR:SYMBOL=BWLD&amp;VAR:INDEX=0"}</definedName>
    <definedName name="_164__FDSAUDITLINK__" localSheetId="3" hidden="1">{"fdsup://directions/FAT Viewer?action=UPDATE&amp;creator=factset&amp;DYN_ARGS=TRUE&amp;DOC_NAME=FAT:FQL_AUDITING_CLIENT_TEMPLATE.FAT&amp;display_string=Audit&amp;VAR:KEY=QTMLWPYNAJ&amp;VAR:QUERY=RkZfU0FMRVMoTFRNLDQwNjMzKQ==&amp;WINDOW=FIRST_POPUP&amp;HEIGHT=450&amp;WIDTH=450&amp;START_MAXIMIZED=","FALSE&amp;VAR:CALENDAR=US&amp;VAR:SYMBOL=BWLD&amp;VAR:INDEX=0"}</definedName>
    <definedName name="_164__FDSAUDITLINK__" localSheetId="0" hidden="1">{"fdsup://directions/FAT Viewer?action=UPDATE&amp;creator=factset&amp;DYN_ARGS=TRUE&amp;DOC_NAME=FAT:FQL_AUDITING_CLIENT_TEMPLATE.FAT&amp;display_string=Audit&amp;VAR:KEY=QTMLWPYNAJ&amp;VAR:QUERY=RkZfU0FMRVMoTFRNLDQwNjMzKQ==&amp;WINDOW=FIRST_POPUP&amp;HEIGHT=450&amp;WIDTH=450&amp;START_MAXIMIZED=","FALSE&amp;VAR:CALENDAR=US&amp;VAR:SYMBOL=BWLD&amp;VAR:INDEX=0"}</definedName>
    <definedName name="_164__FDSAUDITLINK__" localSheetId="1" hidden="1">{"fdsup://directions/FAT Viewer?action=UPDATE&amp;creator=factset&amp;DYN_ARGS=TRUE&amp;DOC_NAME=FAT:FQL_AUDITING_CLIENT_TEMPLATE.FAT&amp;display_string=Audit&amp;VAR:KEY=QTMLWPYNAJ&amp;VAR:QUERY=RkZfU0FMRVMoTFRNLDQwNjMzKQ==&amp;WINDOW=FIRST_POPUP&amp;HEIGHT=450&amp;WIDTH=450&amp;START_MAXIMIZED=","FALSE&amp;VAR:CALENDAR=US&amp;VAR:SYMBOL=BWLD&amp;VAR:INDEX=0"}</definedName>
    <definedName name="_164__FDSAUDITLINK__" hidden="1">{"fdsup://directions/FAT Viewer?action=UPDATE&amp;creator=factset&amp;DYN_ARGS=TRUE&amp;DOC_NAME=FAT:FQL_AUDITING_CLIENT_TEMPLATE.FAT&amp;display_string=Audit&amp;VAR:KEY=QTMLWPYNAJ&amp;VAR:QUERY=RkZfU0FMRVMoTFRNLDQwNjMzKQ==&amp;WINDOW=FIRST_POPUP&amp;HEIGHT=450&amp;WIDTH=450&amp;START_MAXIMIZED=","FALSE&amp;VAR:CALENDAR=US&amp;VAR:SYMBOL=BWLD&amp;VAR:INDEX=0"}</definedName>
    <definedName name="_164prm.Zakres_7_1">"$Editorial.$#ODWOŁANIE$#ODWOŁANIE"</definedName>
    <definedName name="_165__FDSAUDITLINK__" localSheetId="2" hidden="1">{"fdsup://directions/FAT Viewer?action=UPDATE&amp;creator=factset&amp;DYN_ARGS=TRUE&amp;DOC_NAME=FAT:FQL_AUDITING_CLIENT_TEMPLATE.FAT&amp;display_string=Audit&amp;VAR:KEY=QPGFYFETWD&amp;VAR:QUERY=RkZfRU5UUlBSX1ZBTF9FQklUREFfT1BFUihDQUwsTk9XKQ==&amp;WINDOW=FIRST_POPUP&amp;HEIGHT=450&amp;WIDTH=","450&amp;START_MAXIMIZED=FALSE&amp;VAR:CALENDAR=US&amp;VAR:SYMBOL=DNKN&amp;VAR:INDEX=0"}</definedName>
    <definedName name="_165__FDSAUDITLINK__" localSheetId="4" hidden="1">{"fdsup://directions/FAT Viewer?action=UPDATE&amp;creator=factset&amp;DYN_ARGS=TRUE&amp;DOC_NAME=FAT:FQL_AUDITING_CLIENT_TEMPLATE.FAT&amp;display_string=Audit&amp;VAR:KEY=QPGFYFETWD&amp;VAR:QUERY=RkZfRU5UUlBSX1ZBTF9FQklUREFfT1BFUihDQUwsTk9XKQ==&amp;WINDOW=FIRST_POPUP&amp;HEIGHT=450&amp;WIDTH=","450&amp;START_MAXIMIZED=FALSE&amp;VAR:CALENDAR=US&amp;VAR:SYMBOL=DNKN&amp;VAR:INDEX=0"}</definedName>
    <definedName name="_165__FDSAUDITLINK__" localSheetId="3" hidden="1">{"fdsup://directions/FAT Viewer?action=UPDATE&amp;creator=factset&amp;DYN_ARGS=TRUE&amp;DOC_NAME=FAT:FQL_AUDITING_CLIENT_TEMPLATE.FAT&amp;display_string=Audit&amp;VAR:KEY=QPGFYFETWD&amp;VAR:QUERY=RkZfRU5UUlBSX1ZBTF9FQklUREFfT1BFUihDQUwsTk9XKQ==&amp;WINDOW=FIRST_POPUP&amp;HEIGHT=450&amp;WIDTH=","450&amp;START_MAXIMIZED=FALSE&amp;VAR:CALENDAR=US&amp;VAR:SYMBOL=DNKN&amp;VAR:INDEX=0"}</definedName>
    <definedName name="_165__FDSAUDITLINK__" localSheetId="0" hidden="1">{"fdsup://directions/FAT Viewer?action=UPDATE&amp;creator=factset&amp;DYN_ARGS=TRUE&amp;DOC_NAME=FAT:FQL_AUDITING_CLIENT_TEMPLATE.FAT&amp;display_string=Audit&amp;VAR:KEY=QPGFYFETWD&amp;VAR:QUERY=RkZfRU5UUlBSX1ZBTF9FQklUREFfT1BFUihDQUwsTk9XKQ==&amp;WINDOW=FIRST_POPUP&amp;HEIGHT=450&amp;WIDTH=","450&amp;START_MAXIMIZED=FALSE&amp;VAR:CALENDAR=US&amp;VAR:SYMBOL=DNKN&amp;VAR:INDEX=0"}</definedName>
    <definedName name="_165__FDSAUDITLINK__" localSheetId="1" hidden="1">{"fdsup://directions/FAT Viewer?action=UPDATE&amp;creator=factset&amp;DYN_ARGS=TRUE&amp;DOC_NAME=FAT:FQL_AUDITING_CLIENT_TEMPLATE.FAT&amp;display_string=Audit&amp;VAR:KEY=QPGFYFETWD&amp;VAR:QUERY=RkZfRU5UUlBSX1ZBTF9FQklUREFfT1BFUihDQUwsTk9XKQ==&amp;WINDOW=FIRST_POPUP&amp;HEIGHT=450&amp;WIDTH=","450&amp;START_MAXIMIZED=FALSE&amp;VAR:CALENDAR=US&amp;VAR:SYMBOL=DNKN&amp;VAR:INDEX=0"}</definedName>
    <definedName name="_165__FDSAUDITLINK__" hidden="1">{"fdsup://directions/FAT Viewer?action=UPDATE&amp;creator=factset&amp;DYN_ARGS=TRUE&amp;DOC_NAME=FAT:FQL_AUDITING_CLIENT_TEMPLATE.FAT&amp;display_string=Audit&amp;VAR:KEY=QPGFYFETWD&amp;VAR:QUERY=RkZfRU5UUlBSX1ZBTF9FQklUREFfT1BFUihDQUwsTk9XKQ==&amp;WINDOW=FIRST_POPUP&amp;HEIGHT=450&amp;WIDTH=","450&amp;START_MAXIMIZED=FALSE&amp;VAR:CALENDAR=US&amp;VAR:SYMBOL=DNKN&amp;VAR:INDEX=0"}</definedName>
    <definedName name="_165prm.Zakres_8_1">"$'Marketing Distribution'.$#ODWOŁANIE$#ODWOŁANIE"</definedName>
    <definedName name="_166__FDSAUDITLINK__" localSheetId="2" hidden="1">{"fdsup://directions/FAT Viewer?action=UPDATE&amp;creator=factset&amp;DYN_ARGS=TRUE&amp;DOC_NAME=FAT:FQL_AUDITING_CLIENT_TEMPLATE.FAT&amp;display_string=Audit&amp;VAR:KEY=ZCPCDCVENQ&amp;VAR:QUERY=RkZfRU5UUlBSX1ZBTF9FQklUREFfT1BFUihBTk4sNDA1NDMp&amp;WINDOW=FIRST_POPUP&amp;HEIGHT=450&amp;WIDTH=","450&amp;START_MAXIMIZED=FALSE&amp;VAR:CALENDAR=US&amp;VAR:SYMBOL=CBOU&amp;VAR:INDEX=0"}</definedName>
    <definedName name="_166__FDSAUDITLINK__" localSheetId="4" hidden="1">{"fdsup://directions/FAT Viewer?action=UPDATE&amp;creator=factset&amp;DYN_ARGS=TRUE&amp;DOC_NAME=FAT:FQL_AUDITING_CLIENT_TEMPLATE.FAT&amp;display_string=Audit&amp;VAR:KEY=ZCPCDCVENQ&amp;VAR:QUERY=RkZfRU5UUlBSX1ZBTF9FQklUREFfT1BFUihBTk4sNDA1NDMp&amp;WINDOW=FIRST_POPUP&amp;HEIGHT=450&amp;WIDTH=","450&amp;START_MAXIMIZED=FALSE&amp;VAR:CALENDAR=US&amp;VAR:SYMBOL=CBOU&amp;VAR:INDEX=0"}</definedName>
    <definedName name="_166__FDSAUDITLINK__" localSheetId="3" hidden="1">{"fdsup://directions/FAT Viewer?action=UPDATE&amp;creator=factset&amp;DYN_ARGS=TRUE&amp;DOC_NAME=FAT:FQL_AUDITING_CLIENT_TEMPLATE.FAT&amp;display_string=Audit&amp;VAR:KEY=ZCPCDCVENQ&amp;VAR:QUERY=RkZfRU5UUlBSX1ZBTF9FQklUREFfT1BFUihBTk4sNDA1NDMp&amp;WINDOW=FIRST_POPUP&amp;HEIGHT=450&amp;WIDTH=","450&amp;START_MAXIMIZED=FALSE&amp;VAR:CALENDAR=US&amp;VAR:SYMBOL=CBOU&amp;VAR:INDEX=0"}</definedName>
    <definedName name="_166__FDSAUDITLINK__" localSheetId="0" hidden="1">{"fdsup://directions/FAT Viewer?action=UPDATE&amp;creator=factset&amp;DYN_ARGS=TRUE&amp;DOC_NAME=FAT:FQL_AUDITING_CLIENT_TEMPLATE.FAT&amp;display_string=Audit&amp;VAR:KEY=ZCPCDCVENQ&amp;VAR:QUERY=RkZfRU5UUlBSX1ZBTF9FQklUREFfT1BFUihBTk4sNDA1NDMp&amp;WINDOW=FIRST_POPUP&amp;HEIGHT=450&amp;WIDTH=","450&amp;START_MAXIMIZED=FALSE&amp;VAR:CALENDAR=US&amp;VAR:SYMBOL=CBOU&amp;VAR:INDEX=0"}</definedName>
    <definedName name="_166__FDSAUDITLINK__" localSheetId="1" hidden="1">{"fdsup://directions/FAT Viewer?action=UPDATE&amp;creator=factset&amp;DYN_ARGS=TRUE&amp;DOC_NAME=FAT:FQL_AUDITING_CLIENT_TEMPLATE.FAT&amp;display_string=Audit&amp;VAR:KEY=ZCPCDCVENQ&amp;VAR:QUERY=RkZfRU5UUlBSX1ZBTF9FQklUREFfT1BFUihBTk4sNDA1NDMp&amp;WINDOW=FIRST_POPUP&amp;HEIGHT=450&amp;WIDTH=","450&amp;START_MAXIMIZED=FALSE&amp;VAR:CALENDAR=US&amp;VAR:SYMBOL=CBOU&amp;VAR:INDEX=0"}</definedName>
    <definedName name="_166__FDSAUDITLINK__" hidden="1">{"fdsup://directions/FAT Viewer?action=UPDATE&amp;creator=factset&amp;DYN_ARGS=TRUE&amp;DOC_NAME=FAT:FQL_AUDITING_CLIENT_TEMPLATE.FAT&amp;display_string=Audit&amp;VAR:KEY=ZCPCDCVENQ&amp;VAR:QUERY=RkZfRU5UUlBSX1ZBTF9FQklUREFfT1BFUihBTk4sNDA1NDMp&amp;WINDOW=FIRST_POPUP&amp;HEIGHT=450&amp;WIDTH=","450&amp;START_MAXIMIZED=FALSE&amp;VAR:CALENDAR=US&amp;VAR:SYMBOL=CBOU&amp;VAR:INDEX=0"}</definedName>
    <definedName name="_166prm.Zakres_9_1">"$'Advertising Org'.$#ODWOŁANIE$#ODWOŁANIE"</definedName>
    <definedName name="_167__FDSAUDITLINK__" localSheetId="2" hidden="1">{"fdsup://Directions/FactSet Auditing Viewer?action=AUDIT_VALUE&amp;DB=129&amp;ID1=14204220&amp;VALUEID=01001&amp;SDATE=2011&amp;PERIODTYPE=ANN_STD&amp;SCFT=3&amp;window=popup_no_bar&amp;width=385&amp;height=120&amp;START_MAXIMIZED=FALSE&amp;creator=factset&amp;display_string=Audit"}</definedName>
    <definedName name="_167__FDSAUDITLINK__" localSheetId="4" hidden="1">{"fdsup://Directions/FactSet Auditing Viewer?action=AUDIT_VALUE&amp;DB=129&amp;ID1=14204220&amp;VALUEID=01001&amp;SDATE=2011&amp;PERIODTYPE=ANN_STD&amp;SCFT=3&amp;window=popup_no_bar&amp;width=385&amp;height=120&amp;START_MAXIMIZED=FALSE&amp;creator=factset&amp;display_string=Audit"}</definedName>
    <definedName name="_167__FDSAUDITLINK__" localSheetId="3" hidden="1">{"fdsup://Directions/FactSet Auditing Viewer?action=AUDIT_VALUE&amp;DB=129&amp;ID1=14204220&amp;VALUEID=01001&amp;SDATE=2011&amp;PERIODTYPE=ANN_STD&amp;SCFT=3&amp;window=popup_no_bar&amp;width=385&amp;height=120&amp;START_MAXIMIZED=FALSE&amp;creator=factset&amp;display_string=Audit"}</definedName>
    <definedName name="_167__FDSAUDITLINK__" localSheetId="0" hidden="1">{"fdsup://Directions/FactSet Auditing Viewer?action=AUDIT_VALUE&amp;DB=129&amp;ID1=14204220&amp;VALUEID=01001&amp;SDATE=2011&amp;PERIODTYPE=ANN_STD&amp;SCFT=3&amp;window=popup_no_bar&amp;width=385&amp;height=120&amp;START_MAXIMIZED=FALSE&amp;creator=factset&amp;display_string=Audit"}</definedName>
    <definedName name="_167__FDSAUDITLINK__" localSheetId="1" hidden="1">{"fdsup://Directions/FactSet Auditing Viewer?action=AUDIT_VALUE&amp;DB=129&amp;ID1=14204220&amp;VALUEID=01001&amp;SDATE=2011&amp;PERIODTYPE=ANN_STD&amp;SCFT=3&amp;window=popup_no_bar&amp;width=385&amp;height=120&amp;START_MAXIMIZED=FALSE&amp;creator=factset&amp;display_string=Audit"}</definedName>
    <definedName name="_167__FDSAUDITLINK__" hidden="1">{"fdsup://Directions/FactSet Auditing Viewer?action=AUDIT_VALUE&amp;DB=129&amp;ID1=14204220&amp;VALUEID=01001&amp;SDATE=2011&amp;PERIODTYPE=ANN_STD&amp;SCFT=3&amp;window=popup_no_bar&amp;width=385&amp;height=120&amp;START_MAXIMIZED=FALSE&amp;creator=factset&amp;display_string=Audit"}</definedName>
    <definedName name="_168__FDSAUDITLINK__" localSheetId="2" hidden="1">{"fdsup://directions/FAT Viewer?action=UPDATE&amp;creator=factset&amp;DYN_ARGS=TRUE&amp;DOC_NAME=FAT:FQL_AUDITING_CLIENT_TEMPLATE.FAT&amp;display_string=Audit&amp;VAR:KEY=QBYBQNIRAB&amp;VAR:QUERY=RkZfRU5UUlBSX1ZBTF9FQklUREFfT1BFUihDQUwsTk9XKQ==&amp;WINDOW=FIRST_POPUP&amp;HEIGHT=450&amp;WIDTH=","450&amp;START_MAXIMIZED=FALSE&amp;VAR:CALENDAR=US&amp;VAR:SYMBOL=CBOU&amp;VAR:INDEX=0"}</definedName>
    <definedName name="_168__FDSAUDITLINK__" localSheetId="4" hidden="1">{"fdsup://directions/FAT Viewer?action=UPDATE&amp;creator=factset&amp;DYN_ARGS=TRUE&amp;DOC_NAME=FAT:FQL_AUDITING_CLIENT_TEMPLATE.FAT&amp;display_string=Audit&amp;VAR:KEY=QBYBQNIRAB&amp;VAR:QUERY=RkZfRU5UUlBSX1ZBTF9FQklUREFfT1BFUihDQUwsTk9XKQ==&amp;WINDOW=FIRST_POPUP&amp;HEIGHT=450&amp;WIDTH=","450&amp;START_MAXIMIZED=FALSE&amp;VAR:CALENDAR=US&amp;VAR:SYMBOL=CBOU&amp;VAR:INDEX=0"}</definedName>
    <definedName name="_168__FDSAUDITLINK__" localSheetId="3" hidden="1">{"fdsup://directions/FAT Viewer?action=UPDATE&amp;creator=factset&amp;DYN_ARGS=TRUE&amp;DOC_NAME=FAT:FQL_AUDITING_CLIENT_TEMPLATE.FAT&amp;display_string=Audit&amp;VAR:KEY=QBYBQNIRAB&amp;VAR:QUERY=RkZfRU5UUlBSX1ZBTF9FQklUREFfT1BFUihDQUwsTk9XKQ==&amp;WINDOW=FIRST_POPUP&amp;HEIGHT=450&amp;WIDTH=","450&amp;START_MAXIMIZED=FALSE&amp;VAR:CALENDAR=US&amp;VAR:SYMBOL=CBOU&amp;VAR:INDEX=0"}</definedName>
    <definedName name="_168__FDSAUDITLINK__" localSheetId="0" hidden="1">{"fdsup://directions/FAT Viewer?action=UPDATE&amp;creator=factset&amp;DYN_ARGS=TRUE&amp;DOC_NAME=FAT:FQL_AUDITING_CLIENT_TEMPLATE.FAT&amp;display_string=Audit&amp;VAR:KEY=QBYBQNIRAB&amp;VAR:QUERY=RkZfRU5UUlBSX1ZBTF9FQklUREFfT1BFUihDQUwsTk9XKQ==&amp;WINDOW=FIRST_POPUP&amp;HEIGHT=450&amp;WIDTH=","450&amp;START_MAXIMIZED=FALSE&amp;VAR:CALENDAR=US&amp;VAR:SYMBOL=CBOU&amp;VAR:INDEX=0"}</definedName>
    <definedName name="_168__FDSAUDITLINK__" localSheetId="1" hidden="1">{"fdsup://directions/FAT Viewer?action=UPDATE&amp;creator=factset&amp;DYN_ARGS=TRUE&amp;DOC_NAME=FAT:FQL_AUDITING_CLIENT_TEMPLATE.FAT&amp;display_string=Audit&amp;VAR:KEY=QBYBQNIRAB&amp;VAR:QUERY=RkZfRU5UUlBSX1ZBTF9FQklUREFfT1BFUihDQUwsTk9XKQ==&amp;WINDOW=FIRST_POPUP&amp;HEIGHT=450&amp;WIDTH=","450&amp;START_MAXIMIZED=FALSE&amp;VAR:CALENDAR=US&amp;VAR:SYMBOL=CBOU&amp;VAR:INDEX=0"}</definedName>
    <definedName name="_168__FDSAUDITLINK__" hidden="1">{"fdsup://directions/FAT Viewer?action=UPDATE&amp;creator=factset&amp;DYN_ARGS=TRUE&amp;DOC_NAME=FAT:FQL_AUDITING_CLIENT_TEMPLATE.FAT&amp;display_string=Audit&amp;VAR:KEY=QBYBQNIRAB&amp;VAR:QUERY=RkZfRU5UUlBSX1ZBTF9FQklUREFfT1BFUihDQUwsTk9XKQ==&amp;WINDOW=FIRST_POPUP&amp;HEIGHT=450&amp;WIDTH=","450&amp;START_MAXIMIZED=FALSE&amp;VAR:CALENDAR=US&amp;VAR:SYMBOL=CBOU&amp;VAR:INDEX=0"}</definedName>
    <definedName name="_169__FDSAUDITLINK__" localSheetId="2" hidden="1">{"fdsup://directions/FAT Viewer?action=UPDATE&amp;creator=factset&amp;DYN_ARGS=TRUE&amp;DOC_NAME=FAT:FQL_AUDITING_CLIENT_TEMPLATE.FAT&amp;display_string=Audit&amp;VAR:KEY=ERIBOFQZSV&amp;VAR:QUERY=RkZfU0FMRVMoTFRNLDQwOTk5KQ==&amp;WINDOW=FIRST_POPUP&amp;HEIGHT=450&amp;WIDTH=450&amp;START_MAXIMIZED=","FALSE&amp;VAR:CALENDAR=US&amp;VAR:SYMBOL=DPZ&amp;VAR:INDEX=0"}</definedName>
    <definedName name="_169__FDSAUDITLINK__" localSheetId="4" hidden="1">{"fdsup://directions/FAT Viewer?action=UPDATE&amp;creator=factset&amp;DYN_ARGS=TRUE&amp;DOC_NAME=FAT:FQL_AUDITING_CLIENT_TEMPLATE.FAT&amp;display_string=Audit&amp;VAR:KEY=ERIBOFQZSV&amp;VAR:QUERY=RkZfU0FMRVMoTFRNLDQwOTk5KQ==&amp;WINDOW=FIRST_POPUP&amp;HEIGHT=450&amp;WIDTH=450&amp;START_MAXIMIZED=","FALSE&amp;VAR:CALENDAR=US&amp;VAR:SYMBOL=DPZ&amp;VAR:INDEX=0"}</definedName>
    <definedName name="_169__FDSAUDITLINK__" localSheetId="3" hidden="1">{"fdsup://directions/FAT Viewer?action=UPDATE&amp;creator=factset&amp;DYN_ARGS=TRUE&amp;DOC_NAME=FAT:FQL_AUDITING_CLIENT_TEMPLATE.FAT&amp;display_string=Audit&amp;VAR:KEY=ERIBOFQZSV&amp;VAR:QUERY=RkZfU0FMRVMoTFRNLDQwOTk5KQ==&amp;WINDOW=FIRST_POPUP&amp;HEIGHT=450&amp;WIDTH=450&amp;START_MAXIMIZED=","FALSE&amp;VAR:CALENDAR=US&amp;VAR:SYMBOL=DPZ&amp;VAR:INDEX=0"}</definedName>
    <definedName name="_169__FDSAUDITLINK__" localSheetId="0" hidden="1">{"fdsup://directions/FAT Viewer?action=UPDATE&amp;creator=factset&amp;DYN_ARGS=TRUE&amp;DOC_NAME=FAT:FQL_AUDITING_CLIENT_TEMPLATE.FAT&amp;display_string=Audit&amp;VAR:KEY=ERIBOFQZSV&amp;VAR:QUERY=RkZfU0FMRVMoTFRNLDQwOTk5KQ==&amp;WINDOW=FIRST_POPUP&amp;HEIGHT=450&amp;WIDTH=450&amp;START_MAXIMIZED=","FALSE&amp;VAR:CALENDAR=US&amp;VAR:SYMBOL=DPZ&amp;VAR:INDEX=0"}</definedName>
    <definedName name="_169__FDSAUDITLINK__" localSheetId="1" hidden="1">{"fdsup://directions/FAT Viewer?action=UPDATE&amp;creator=factset&amp;DYN_ARGS=TRUE&amp;DOC_NAME=FAT:FQL_AUDITING_CLIENT_TEMPLATE.FAT&amp;display_string=Audit&amp;VAR:KEY=ERIBOFQZSV&amp;VAR:QUERY=RkZfU0FMRVMoTFRNLDQwOTk5KQ==&amp;WINDOW=FIRST_POPUP&amp;HEIGHT=450&amp;WIDTH=450&amp;START_MAXIMIZED=","FALSE&amp;VAR:CALENDAR=US&amp;VAR:SYMBOL=DPZ&amp;VAR:INDEX=0"}</definedName>
    <definedName name="_169__FDSAUDITLINK__" hidden="1">{"fdsup://directions/FAT Viewer?action=UPDATE&amp;creator=factset&amp;DYN_ARGS=TRUE&amp;DOC_NAME=FAT:FQL_AUDITING_CLIENT_TEMPLATE.FAT&amp;display_string=Audit&amp;VAR:KEY=ERIBOFQZSV&amp;VAR:QUERY=RkZfU0FMRVMoTFRNLDQwOTk5KQ==&amp;WINDOW=FIRST_POPUP&amp;HEIGHT=450&amp;WIDTH=450&amp;START_MAXIMIZED=","FALSE&amp;VAR:CALENDAR=US&amp;VAR:SYMBOL=DPZ&amp;VAR:INDEX=0"}</definedName>
    <definedName name="_16ktp.KtWM_13_1">1</definedName>
    <definedName name="_17__123Graph_ECHART_3" hidden="1">#REF!</definedName>
    <definedName name="_17__FDSAUDITLINK__" localSheetId="2" hidden="1">{"fdsup://Directions/FactSet Auditing Viewer?action=AUDIT_VALUE&amp;DB=129&amp;ID1=28257U10&amp;VALUEID=01001&amp;SDATE=2011&amp;PERIODTYPE=ANN_STD&amp;SCFT=3&amp;window=popup_no_bar&amp;width=385&amp;height=120&amp;START_MAXIMIZED=FALSE&amp;creator=factset&amp;display_string=Audit"}</definedName>
    <definedName name="_17__FDSAUDITLINK__" localSheetId="4" hidden="1">{"fdsup://Directions/FactSet Auditing Viewer?action=AUDIT_VALUE&amp;DB=129&amp;ID1=28257U10&amp;VALUEID=01001&amp;SDATE=2011&amp;PERIODTYPE=ANN_STD&amp;SCFT=3&amp;window=popup_no_bar&amp;width=385&amp;height=120&amp;START_MAXIMIZED=FALSE&amp;creator=factset&amp;display_string=Audit"}</definedName>
    <definedName name="_17__FDSAUDITLINK__" localSheetId="3" hidden="1">{"fdsup://Directions/FactSet Auditing Viewer?action=AUDIT_VALUE&amp;DB=129&amp;ID1=28257U10&amp;VALUEID=01001&amp;SDATE=2011&amp;PERIODTYPE=ANN_STD&amp;SCFT=3&amp;window=popup_no_bar&amp;width=385&amp;height=120&amp;START_MAXIMIZED=FALSE&amp;creator=factset&amp;display_string=Audit"}</definedName>
    <definedName name="_17__FDSAUDITLINK__" localSheetId="0" hidden="1">{"fdsup://Directions/FactSet Auditing Viewer?action=AUDIT_VALUE&amp;DB=129&amp;ID1=28257U10&amp;VALUEID=01001&amp;SDATE=2011&amp;PERIODTYPE=ANN_STD&amp;SCFT=3&amp;window=popup_no_bar&amp;width=385&amp;height=120&amp;START_MAXIMIZED=FALSE&amp;creator=factset&amp;display_string=Audit"}</definedName>
    <definedName name="_17__FDSAUDITLINK__" localSheetId="1" hidden="1">{"fdsup://Directions/FactSet Auditing Viewer?action=AUDIT_VALUE&amp;DB=129&amp;ID1=28257U10&amp;VALUEID=01001&amp;SDATE=2011&amp;PERIODTYPE=ANN_STD&amp;SCFT=3&amp;window=popup_no_bar&amp;width=385&amp;height=120&amp;START_MAXIMIZED=FALSE&amp;creator=factset&amp;display_string=Audit"}</definedName>
    <definedName name="_17__FDSAUDITLINK__" hidden="1">{"fdsup://Directions/FactSet Auditing Viewer?action=AUDIT_VALUE&amp;DB=129&amp;ID1=28257U10&amp;VALUEID=01001&amp;SDATE=2011&amp;PERIODTYPE=ANN_STD&amp;SCFT=3&amp;window=popup_no_bar&amp;width=385&amp;height=120&amp;START_MAXIMIZED=FALSE&amp;creator=factset&amp;display_string=Audit"}</definedName>
    <definedName name="_170__FDSAUDITLINK__" localSheetId="2" hidden="1">{"fdsup://directions/FAT Viewer?action=UPDATE&amp;creator=factset&amp;DYN_ARGS=TRUE&amp;DOC_NAME=FAT:FQL_AUDITING_CLIENT_TEMPLATE.FAT&amp;display_string=Audit&amp;VAR:KEY=LWBAJUNELA&amp;VAR:QUERY=RkZfRU5UUlBSX1ZBTF9FQklUREFfT1BFUihDQUwsTk9XKQ==&amp;WINDOW=FIRST_POPUP&amp;HEIGHT=450&amp;WIDTH=","450&amp;START_MAXIMIZED=FALSE&amp;VAR:CALENDAR=US&amp;VAR:SYMBOL=DPZ&amp;VAR:INDEX=0"}</definedName>
    <definedName name="_170__FDSAUDITLINK__" localSheetId="4" hidden="1">{"fdsup://directions/FAT Viewer?action=UPDATE&amp;creator=factset&amp;DYN_ARGS=TRUE&amp;DOC_NAME=FAT:FQL_AUDITING_CLIENT_TEMPLATE.FAT&amp;display_string=Audit&amp;VAR:KEY=LWBAJUNELA&amp;VAR:QUERY=RkZfRU5UUlBSX1ZBTF9FQklUREFfT1BFUihDQUwsTk9XKQ==&amp;WINDOW=FIRST_POPUP&amp;HEIGHT=450&amp;WIDTH=","450&amp;START_MAXIMIZED=FALSE&amp;VAR:CALENDAR=US&amp;VAR:SYMBOL=DPZ&amp;VAR:INDEX=0"}</definedName>
    <definedName name="_170__FDSAUDITLINK__" localSheetId="3" hidden="1">{"fdsup://directions/FAT Viewer?action=UPDATE&amp;creator=factset&amp;DYN_ARGS=TRUE&amp;DOC_NAME=FAT:FQL_AUDITING_CLIENT_TEMPLATE.FAT&amp;display_string=Audit&amp;VAR:KEY=LWBAJUNELA&amp;VAR:QUERY=RkZfRU5UUlBSX1ZBTF9FQklUREFfT1BFUihDQUwsTk9XKQ==&amp;WINDOW=FIRST_POPUP&amp;HEIGHT=450&amp;WIDTH=","450&amp;START_MAXIMIZED=FALSE&amp;VAR:CALENDAR=US&amp;VAR:SYMBOL=DPZ&amp;VAR:INDEX=0"}</definedName>
    <definedName name="_170__FDSAUDITLINK__" localSheetId="0" hidden="1">{"fdsup://directions/FAT Viewer?action=UPDATE&amp;creator=factset&amp;DYN_ARGS=TRUE&amp;DOC_NAME=FAT:FQL_AUDITING_CLIENT_TEMPLATE.FAT&amp;display_string=Audit&amp;VAR:KEY=LWBAJUNELA&amp;VAR:QUERY=RkZfRU5UUlBSX1ZBTF9FQklUREFfT1BFUihDQUwsTk9XKQ==&amp;WINDOW=FIRST_POPUP&amp;HEIGHT=450&amp;WIDTH=","450&amp;START_MAXIMIZED=FALSE&amp;VAR:CALENDAR=US&amp;VAR:SYMBOL=DPZ&amp;VAR:INDEX=0"}</definedName>
    <definedName name="_170__FDSAUDITLINK__" localSheetId="1" hidden="1">{"fdsup://directions/FAT Viewer?action=UPDATE&amp;creator=factset&amp;DYN_ARGS=TRUE&amp;DOC_NAME=FAT:FQL_AUDITING_CLIENT_TEMPLATE.FAT&amp;display_string=Audit&amp;VAR:KEY=LWBAJUNELA&amp;VAR:QUERY=RkZfRU5UUlBSX1ZBTF9FQklUREFfT1BFUihDQUwsTk9XKQ==&amp;WINDOW=FIRST_POPUP&amp;HEIGHT=450&amp;WIDTH=","450&amp;START_MAXIMIZED=FALSE&amp;VAR:CALENDAR=US&amp;VAR:SYMBOL=DPZ&amp;VAR:INDEX=0"}</definedName>
    <definedName name="_170__FDSAUDITLINK__" hidden="1">{"fdsup://directions/FAT Viewer?action=UPDATE&amp;creator=factset&amp;DYN_ARGS=TRUE&amp;DOC_NAME=FAT:FQL_AUDITING_CLIENT_TEMPLATE.FAT&amp;display_string=Audit&amp;VAR:KEY=LWBAJUNELA&amp;VAR:QUERY=RkZfRU5UUlBSX1ZBTF9FQklUREFfT1BFUihDQUwsTk9XKQ==&amp;WINDOW=FIRST_POPUP&amp;HEIGHT=450&amp;WIDTH=","450&amp;START_MAXIMIZED=FALSE&amp;VAR:CALENDAR=US&amp;VAR:SYMBOL=DPZ&amp;VAR:INDEX=0"}</definedName>
    <definedName name="_172__FDSAUDITLINK__" localSheetId="2" hidden="1">{"fdsup://directions/FAT Viewer?action=UPDATE&amp;creator=factset&amp;DYN_ARGS=TRUE&amp;DOC_NAME=FAT:FQL_AUDITING_CLIENT_TEMPLATE.FAT&amp;display_string=Audit&amp;VAR:KEY=NOBMZCREHC&amp;VAR:QUERY=RkZfRU5UUlBSX1ZBTF9FQklUREFfT1BFUihBTk4sNDA1NDMp&amp;WINDOW=FIRST_POPUP&amp;HEIGHT=450&amp;WIDTH=","450&amp;START_MAXIMIZED=FALSE&amp;VAR:CALENDAR=US&amp;VAR:SYMBOL=YUM&amp;VAR:INDEX=0"}</definedName>
    <definedName name="_172__FDSAUDITLINK__" localSheetId="4" hidden="1">{"fdsup://directions/FAT Viewer?action=UPDATE&amp;creator=factset&amp;DYN_ARGS=TRUE&amp;DOC_NAME=FAT:FQL_AUDITING_CLIENT_TEMPLATE.FAT&amp;display_string=Audit&amp;VAR:KEY=NOBMZCREHC&amp;VAR:QUERY=RkZfRU5UUlBSX1ZBTF9FQklUREFfT1BFUihBTk4sNDA1NDMp&amp;WINDOW=FIRST_POPUP&amp;HEIGHT=450&amp;WIDTH=","450&amp;START_MAXIMIZED=FALSE&amp;VAR:CALENDAR=US&amp;VAR:SYMBOL=YUM&amp;VAR:INDEX=0"}</definedName>
    <definedName name="_172__FDSAUDITLINK__" localSheetId="3" hidden="1">{"fdsup://directions/FAT Viewer?action=UPDATE&amp;creator=factset&amp;DYN_ARGS=TRUE&amp;DOC_NAME=FAT:FQL_AUDITING_CLIENT_TEMPLATE.FAT&amp;display_string=Audit&amp;VAR:KEY=NOBMZCREHC&amp;VAR:QUERY=RkZfRU5UUlBSX1ZBTF9FQklUREFfT1BFUihBTk4sNDA1NDMp&amp;WINDOW=FIRST_POPUP&amp;HEIGHT=450&amp;WIDTH=","450&amp;START_MAXIMIZED=FALSE&amp;VAR:CALENDAR=US&amp;VAR:SYMBOL=YUM&amp;VAR:INDEX=0"}</definedName>
    <definedName name="_172__FDSAUDITLINK__" localSheetId="0" hidden="1">{"fdsup://directions/FAT Viewer?action=UPDATE&amp;creator=factset&amp;DYN_ARGS=TRUE&amp;DOC_NAME=FAT:FQL_AUDITING_CLIENT_TEMPLATE.FAT&amp;display_string=Audit&amp;VAR:KEY=NOBMZCREHC&amp;VAR:QUERY=RkZfRU5UUlBSX1ZBTF9FQklUREFfT1BFUihBTk4sNDA1NDMp&amp;WINDOW=FIRST_POPUP&amp;HEIGHT=450&amp;WIDTH=","450&amp;START_MAXIMIZED=FALSE&amp;VAR:CALENDAR=US&amp;VAR:SYMBOL=YUM&amp;VAR:INDEX=0"}</definedName>
    <definedName name="_172__FDSAUDITLINK__" localSheetId="1" hidden="1">{"fdsup://directions/FAT Viewer?action=UPDATE&amp;creator=factset&amp;DYN_ARGS=TRUE&amp;DOC_NAME=FAT:FQL_AUDITING_CLIENT_TEMPLATE.FAT&amp;display_string=Audit&amp;VAR:KEY=NOBMZCREHC&amp;VAR:QUERY=RkZfRU5UUlBSX1ZBTF9FQklUREFfT1BFUihBTk4sNDA1NDMp&amp;WINDOW=FIRST_POPUP&amp;HEIGHT=450&amp;WIDTH=","450&amp;START_MAXIMIZED=FALSE&amp;VAR:CALENDAR=US&amp;VAR:SYMBOL=YUM&amp;VAR:INDEX=0"}</definedName>
    <definedName name="_172__FDSAUDITLINK__" hidden="1">{"fdsup://directions/FAT Viewer?action=UPDATE&amp;creator=factset&amp;DYN_ARGS=TRUE&amp;DOC_NAME=FAT:FQL_AUDITING_CLIENT_TEMPLATE.FAT&amp;display_string=Audit&amp;VAR:KEY=NOBMZCREHC&amp;VAR:QUERY=RkZfRU5UUlBSX1ZBTF9FQklUREFfT1BFUihBTk4sNDA1NDMp&amp;WINDOW=FIRST_POPUP&amp;HEIGHT=450&amp;WIDTH=","450&amp;START_MAXIMIZED=FALSE&amp;VAR:CALENDAR=US&amp;VAR:SYMBOL=YUM&amp;VAR:INDEX=0"}</definedName>
    <definedName name="_173__FDSAUDITLINK__" localSheetId="2" hidden="1">{"fdsup://Directions/FactSet Auditing Viewer?action=AUDIT_VALUE&amp;DB=129&amp;ID1=00104Q10&amp;VALUEID=01001&amp;SDATE=2010&amp;PERIODTYPE=ANN_STD&amp;SCFT=3&amp;window=popup_no_bar&amp;width=385&amp;height=120&amp;START_MAXIMIZED=FALSE&amp;creator=factset&amp;display_string=Audit"}</definedName>
    <definedName name="_173__FDSAUDITLINK__" localSheetId="4" hidden="1">{"fdsup://Directions/FactSet Auditing Viewer?action=AUDIT_VALUE&amp;DB=129&amp;ID1=00104Q10&amp;VALUEID=01001&amp;SDATE=2010&amp;PERIODTYPE=ANN_STD&amp;SCFT=3&amp;window=popup_no_bar&amp;width=385&amp;height=120&amp;START_MAXIMIZED=FALSE&amp;creator=factset&amp;display_string=Audit"}</definedName>
    <definedName name="_173__FDSAUDITLINK__" localSheetId="3" hidden="1">{"fdsup://Directions/FactSet Auditing Viewer?action=AUDIT_VALUE&amp;DB=129&amp;ID1=00104Q10&amp;VALUEID=01001&amp;SDATE=2010&amp;PERIODTYPE=ANN_STD&amp;SCFT=3&amp;window=popup_no_bar&amp;width=385&amp;height=120&amp;START_MAXIMIZED=FALSE&amp;creator=factset&amp;display_string=Audit"}</definedName>
    <definedName name="_173__FDSAUDITLINK__" localSheetId="0" hidden="1">{"fdsup://Directions/FactSet Auditing Viewer?action=AUDIT_VALUE&amp;DB=129&amp;ID1=00104Q10&amp;VALUEID=01001&amp;SDATE=2010&amp;PERIODTYPE=ANN_STD&amp;SCFT=3&amp;window=popup_no_bar&amp;width=385&amp;height=120&amp;START_MAXIMIZED=FALSE&amp;creator=factset&amp;display_string=Audit"}</definedName>
    <definedName name="_173__FDSAUDITLINK__" localSheetId="1" hidden="1">{"fdsup://Directions/FactSet Auditing Viewer?action=AUDIT_VALUE&amp;DB=129&amp;ID1=00104Q10&amp;VALUEID=01001&amp;SDATE=2010&amp;PERIODTYPE=ANN_STD&amp;SCFT=3&amp;window=popup_no_bar&amp;width=385&amp;height=120&amp;START_MAXIMIZED=FALSE&amp;creator=factset&amp;display_string=Audit"}</definedName>
    <definedName name="_173__FDSAUDITLINK__" hidden="1">{"fdsup://Directions/FactSet Auditing Viewer?action=AUDIT_VALUE&amp;DB=129&amp;ID1=00104Q10&amp;VALUEID=01001&amp;SDATE=2010&amp;PERIODTYPE=ANN_STD&amp;SCFT=3&amp;window=popup_no_bar&amp;width=385&amp;height=120&amp;START_MAXIMIZED=FALSE&amp;creator=factset&amp;display_string=Audit"}</definedName>
    <definedName name="_174__FDSAUDITLINK__" localSheetId="2" hidden="1">{"fdsup://Directions/FactSet Auditing Viewer?action=AUDIT_VALUE&amp;DB=129&amp;ID1=75689M10&amp;VALUEID=01001&amp;SDATE=2010&amp;PERIODTYPE=ANN_STD&amp;SCFT=3&amp;window=popup_no_bar&amp;width=385&amp;height=120&amp;START_MAXIMIZED=FALSE&amp;creator=factset&amp;display_string=Audit"}</definedName>
    <definedName name="_174__FDSAUDITLINK__" localSheetId="4" hidden="1">{"fdsup://Directions/FactSet Auditing Viewer?action=AUDIT_VALUE&amp;DB=129&amp;ID1=75689M10&amp;VALUEID=01001&amp;SDATE=2010&amp;PERIODTYPE=ANN_STD&amp;SCFT=3&amp;window=popup_no_bar&amp;width=385&amp;height=120&amp;START_MAXIMIZED=FALSE&amp;creator=factset&amp;display_string=Audit"}</definedName>
    <definedName name="_174__FDSAUDITLINK__" localSheetId="3" hidden="1">{"fdsup://Directions/FactSet Auditing Viewer?action=AUDIT_VALUE&amp;DB=129&amp;ID1=75689M10&amp;VALUEID=01001&amp;SDATE=2010&amp;PERIODTYPE=ANN_STD&amp;SCFT=3&amp;window=popup_no_bar&amp;width=385&amp;height=120&amp;START_MAXIMIZED=FALSE&amp;creator=factset&amp;display_string=Audit"}</definedName>
    <definedName name="_174__FDSAUDITLINK__" localSheetId="0" hidden="1">{"fdsup://Directions/FactSet Auditing Viewer?action=AUDIT_VALUE&amp;DB=129&amp;ID1=75689M10&amp;VALUEID=01001&amp;SDATE=2010&amp;PERIODTYPE=ANN_STD&amp;SCFT=3&amp;window=popup_no_bar&amp;width=385&amp;height=120&amp;START_MAXIMIZED=FALSE&amp;creator=factset&amp;display_string=Audit"}</definedName>
    <definedName name="_174__FDSAUDITLINK__" localSheetId="1" hidden="1">{"fdsup://Directions/FactSet Auditing Viewer?action=AUDIT_VALUE&amp;DB=129&amp;ID1=75689M10&amp;VALUEID=01001&amp;SDATE=2010&amp;PERIODTYPE=ANN_STD&amp;SCFT=3&amp;window=popup_no_bar&amp;width=385&amp;height=120&amp;START_MAXIMIZED=FALSE&amp;creator=factset&amp;display_string=Audit"}</definedName>
    <definedName name="_174__FDSAUDITLINK__" hidden="1">{"fdsup://Directions/FactSet Auditing Viewer?action=AUDIT_VALUE&amp;DB=129&amp;ID1=75689M10&amp;VALUEID=01001&amp;SDATE=2010&amp;PERIODTYPE=ANN_STD&amp;SCFT=3&amp;window=popup_no_bar&amp;width=385&amp;height=120&amp;START_MAXIMIZED=FALSE&amp;creator=factset&amp;display_string=Audit"}</definedName>
    <definedName name="_175__FDSAUDITLINK__" localSheetId="2" hidden="1">{"fdsup://directions/FAT Viewer?action=UPDATE&amp;creator=factset&amp;DYN_ARGS=TRUE&amp;DOC_NAME=FAT:FQL_AUDITING_CLIENT_TEMPLATE.FAT&amp;display_string=Audit&amp;VAR:KEY=QBETSJKZAJ&amp;VAR:QUERY=RkZfU0FMRVMoTFRNLDQwNjMzKQ==&amp;WINDOW=FIRST_POPUP&amp;HEIGHT=450&amp;WIDTH=450&amp;START_MAXIMIZED=","FALSE&amp;VAR:CALENDAR=US&amp;VAR:SYMBOL=PZZA&amp;VAR:INDEX=0"}</definedName>
    <definedName name="_175__FDSAUDITLINK__" localSheetId="4" hidden="1">{"fdsup://directions/FAT Viewer?action=UPDATE&amp;creator=factset&amp;DYN_ARGS=TRUE&amp;DOC_NAME=FAT:FQL_AUDITING_CLIENT_TEMPLATE.FAT&amp;display_string=Audit&amp;VAR:KEY=QBETSJKZAJ&amp;VAR:QUERY=RkZfU0FMRVMoTFRNLDQwNjMzKQ==&amp;WINDOW=FIRST_POPUP&amp;HEIGHT=450&amp;WIDTH=450&amp;START_MAXIMIZED=","FALSE&amp;VAR:CALENDAR=US&amp;VAR:SYMBOL=PZZA&amp;VAR:INDEX=0"}</definedName>
    <definedName name="_175__FDSAUDITLINK__" localSheetId="3" hidden="1">{"fdsup://directions/FAT Viewer?action=UPDATE&amp;creator=factset&amp;DYN_ARGS=TRUE&amp;DOC_NAME=FAT:FQL_AUDITING_CLIENT_TEMPLATE.FAT&amp;display_string=Audit&amp;VAR:KEY=QBETSJKZAJ&amp;VAR:QUERY=RkZfU0FMRVMoTFRNLDQwNjMzKQ==&amp;WINDOW=FIRST_POPUP&amp;HEIGHT=450&amp;WIDTH=450&amp;START_MAXIMIZED=","FALSE&amp;VAR:CALENDAR=US&amp;VAR:SYMBOL=PZZA&amp;VAR:INDEX=0"}</definedName>
    <definedName name="_175__FDSAUDITLINK__" localSheetId="0" hidden="1">{"fdsup://directions/FAT Viewer?action=UPDATE&amp;creator=factset&amp;DYN_ARGS=TRUE&amp;DOC_NAME=FAT:FQL_AUDITING_CLIENT_TEMPLATE.FAT&amp;display_string=Audit&amp;VAR:KEY=QBETSJKZAJ&amp;VAR:QUERY=RkZfU0FMRVMoTFRNLDQwNjMzKQ==&amp;WINDOW=FIRST_POPUP&amp;HEIGHT=450&amp;WIDTH=450&amp;START_MAXIMIZED=","FALSE&amp;VAR:CALENDAR=US&amp;VAR:SYMBOL=PZZA&amp;VAR:INDEX=0"}</definedName>
    <definedName name="_175__FDSAUDITLINK__" localSheetId="1" hidden="1">{"fdsup://directions/FAT Viewer?action=UPDATE&amp;creator=factset&amp;DYN_ARGS=TRUE&amp;DOC_NAME=FAT:FQL_AUDITING_CLIENT_TEMPLATE.FAT&amp;display_string=Audit&amp;VAR:KEY=QBETSJKZAJ&amp;VAR:QUERY=RkZfU0FMRVMoTFRNLDQwNjMzKQ==&amp;WINDOW=FIRST_POPUP&amp;HEIGHT=450&amp;WIDTH=450&amp;START_MAXIMIZED=","FALSE&amp;VAR:CALENDAR=US&amp;VAR:SYMBOL=PZZA&amp;VAR:INDEX=0"}</definedName>
    <definedName name="_175__FDSAUDITLINK__" hidden="1">{"fdsup://directions/FAT Viewer?action=UPDATE&amp;creator=factset&amp;DYN_ARGS=TRUE&amp;DOC_NAME=FAT:FQL_AUDITING_CLIENT_TEMPLATE.FAT&amp;display_string=Audit&amp;VAR:KEY=QBETSJKZAJ&amp;VAR:QUERY=RkZfU0FMRVMoTFRNLDQwNjMzKQ==&amp;WINDOW=FIRST_POPUP&amp;HEIGHT=450&amp;WIDTH=450&amp;START_MAXIMIZED=","FALSE&amp;VAR:CALENDAR=US&amp;VAR:SYMBOL=PZZA&amp;VAR:INDEX=0"}</definedName>
    <definedName name="_176__FDSAUDITLINK__" localSheetId="2" hidden="1">{"fdsup://directions/FAT Viewer?action=UPDATE&amp;creator=factset&amp;DYN_ARGS=TRUE&amp;DOC_NAME=FAT:FQL_AUDITING_CLIENT_TEMPLATE.FAT&amp;display_string=Audit&amp;VAR:KEY=ADARCREHQH&amp;VAR:QUERY=RkZfRU5UUlBSX1ZBTF9FQklUREFfT1BFUihDQUwsTk9XKQ==&amp;WINDOW=FIRST_POPUP&amp;HEIGHT=450&amp;WIDTH=","450&amp;START_MAXIMIZED=FALSE&amp;VAR:CALENDAR=US&amp;VAR:SYMBOL=DENN&amp;VAR:INDEX=0"}</definedName>
    <definedName name="_176__FDSAUDITLINK__" localSheetId="4" hidden="1">{"fdsup://directions/FAT Viewer?action=UPDATE&amp;creator=factset&amp;DYN_ARGS=TRUE&amp;DOC_NAME=FAT:FQL_AUDITING_CLIENT_TEMPLATE.FAT&amp;display_string=Audit&amp;VAR:KEY=ADARCREHQH&amp;VAR:QUERY=RkZfRU5UUlBSX1ZBTF9FQklUREFfT1BFUihDQUwsTk9XKQ==&amp;WINDOW=FIRST_POPUP&amp;HEIGHT=450&amp;WIDTH=","450&amp;START_MAXIMIZED=FALSE&amp;VAR:CALENDAR=US&amp;VAR:SYMBOL=DENN&amp;VAR:INDEX=0"}</definedName>
    <definedName name="_176__FDSAUDITLINK__" localSheetId="3" hidden="1">{"fdsup://directions/FAT Viewer?action=UPDATE&amp;creator=factset&amp;DYN_ARGS=TRUE&amp;DOC_NAME=FAT:FQL_AUDITING_CLIENT_TEMPLATE.FAT&amp;display_string=Audit&amp;VAR:KEY=ADARCREHQH&amp;VAR:QUERY=RkZfRU5UUlBSX1ZBTF9FQklUREFfT1BFUihDQUwsTk9XKQ==&amp;WINDOW=FIRST_POPUP&amp;HEIGHT=450&amp;WIDTH=","450&amp;START_MAXIMIZED=FALSE&amp;VAR:CALENDAR=US&amp;VAR:SYMBOL=DENN&amp;VAR:INDEX=0"}</definedName>
    <definedName name="_176__FDSAUDITLINK__" localSheetId="0" hidden="1">{"fdsup://directions/FAT Viewer?action=UPDATE&amp;creator=factset&amp;DYN_ARGS=TRUE&amp;DOC_NAME=FAT:FQL_AUDITING_CLIENT_TEMPLATE.FAT&amp;display_string=Audit&amp;VAR:KEY=ADARCREHQH&amp;VAR:QUERY=RkZfRU5UUlBSX1ZBTF9FQklUREFfT1BFUihDQUwsTk9XKQ==&amp;WINDOW=FIRST_POPUP&amp;HEIGHT=450&amp;WIDTH=","450&amp;START_MAXIMIZED=FALSE&amp;VAR:CALENDAR=US&amp;VAR:SYMBOL=DENN&amp;VAR:INDEX=0"}</definedName>
    <definedName name="_176__FDSAUDITLINK__" localSheetId="1" hidden="1">{"fdsup://directions/FAT Viewer?action=UPDATE&amp;creator=factset&amp;DYN_ARGS=TRUE&amp;DOC_NAME=FAT:FQL_AUDITING_CLIENT_TEMPLATE.FAT&amp;display_string=Audit&amp;VAR:KEY=ADARCREHQH&amp;VAR:QUERY=RkZfRU5UUlBSX1ZBTF9FQklUREFfT1BFUihDQUwsTk9XKQ==&amp;WINDOW=FIRST_POPUP&amp;HEIGHT=450&amp;WIDTH=","450&amp;START_MAXIMIZED=FALSE&amp;VAR:CALENDAR=US&amp;VAR:SYMBOL=DENN&amp;VAR:INDEX=0"}</definedName>
    <definedName name="_176__FDSAUDITLINK__" hidden="1">{"fdsup://directions/FAT Viewer?action=UPDATE&amp;creator=factset&amp;DYN_ARGS=TRUE&amp;DOC_NAME=FAT:FQL_AUDITING_CLIENT_TEMPLATE.FAT&amp;display_string=Audit&amp;VAR:KEY=ADARCREHQH&amp;VAR:QUERY=RkZfRU5UUlBSX1ZBTF9FQklUREFfT1BFUihDQUwsTk9XKQ==&amp;WINDOW=FIRST_POPUP&amp;HEIGHT=450&amp;WIDTH=","450&amp;START_MAXIMIZED=FALSE&amp;VAR:CALENDAR=US&amp;VAR:SYMBOL=DENN&amp;VAR:INDEX=0"}</definedName>
    <definedName name="_177__FDSAUDITLINK__" localSheetId="2" hidden="1">{"fdsup://Directions/FactSet Auditing Viewer?action=AUDIT_VALUE&amp;DB=129&amp;ID1=16307210&amp;VALUEID=01001&amp;SDATE=2011&amp;PERIODTYPE=ANN_STD&amp;SCFT=3&amp;window=popup_no_bar&amp;width=385&amp;height=120&amp;START_MAXIMIZED=FALSE&amp;creator=factset&amp;display_string=Audit"}</definedName>
    <definedName name="_177__FDSAUDITLINK__" localSheetId="4" hidden="1">{"fdsup://Directions/FactSet Auditing Viewer?action=AUDIT_VALUE&amp;DB=129&amp;ID1=16307210&amp;VALUEID=01001&amp;SDATE=2011&amp;PERIODTYPE=ANN_STD&amp;SCFT=3&amp;window=popup_no_bar&amp;width=385&amp;height=120&amp;START_MAXIMIZED=FALSE&amp;creator=factset&amp;display_string=Audit"}</definedName>
    <definedName name="_177__FDSAUDITLINK__" localSheetId="3" hidden="1">{"fdsup://Directions/FactSet Auditing Viewer?action=AUDIT_VALUE&amp;DB=129&amp;ID1=16307210&amp;VALUEID=01001&amp;SDATE=2011&amp;PERIODTYPE=ANN_STD&amp;SCFT=3&amp;window=popup_no_bar&amp;width=385&amp;height=120&amp;START_MAXIMIZED=FALSE&amp;creator=factset&amp;display_string=Audit"}</definedName>
    <definedName name="_177__FDSAUDITLINK__" localSheetId="0" hidden="1">{"fdsup://Directions/FactSet Auditing Viewer?action=AUDIT_VALUE&amp;DB=129&amp;ID1=16307210&amp;VALUEID=01001&amp;SDATE=2011&amp;PERIODTYPE=ANN_STD&amp;SCFT=3&amp;window=popup_no_bar&amp;width=385&amp;height=120&amp;START_MAXIMIZED=FALSE&amp;creator=factset&amp;display_string=Audit"}</definedName>
    <definedName name="_177__FDSAUDITLINK__" localSheetId="1" hidden="1">{"fdsup://Directions/FactSet Auditing Viewer?action=AUDIT_VALUE&amp;DB=129&amp;ID1=16307210&amp;VALUEID=01001&amp;SDATE=2011&amp;PERIODTYPE=ANN_STD&amp;SCFT=3&amp;window=popup_no_bar&amp;width=385&amp;height=120&amp;START_MAXIMIZED=FALSE&amp;creator=factset&amp;display_string=Audit"}</definedName>
    <definedName name="_177__FDSAUDITLINK__" hidden="1">{"fdsup://Directions/FactSet Auditing Viewer?action=AUDIT_VALUE&amp;DB=129&amp;ID1=16307210&amp;VALUEID=01001&amp;SDATE=2011&amp;PERIODTYPE=ANN_STD&amp;SCFT=3&amp;window=popup_no_bar&amp;width=385&amp;height=120&amp;START_MAXIMIZED=FALSE&amp;creator=factset&amp;display_string=Audit"}</definedName>
    <definedName name="_179__FDSAUDITLINK__" localSheetId="2" hidden="1">{"fdsup://Directions/FactSet Auditing Viewer?action=AUDIT_VALUE&amp;DB=129&amp;ID1=25442310&amp;VALUEID=01001&amp;SDATE=2011&amp;PERIODTYPE=ANN_STD&amp;SCFT=3&amp;window=popup_no_bar&amp;width=385&amp;height=120&amp;START_MAXIMIZED=FALSE&amp;creator=factset&amp;display_string=Audit"}</definedName>
    <definedName name="_179__FDSAUDITLINK__" localSheetId="4" hidden="1">{"fdsup://Directions/FactSet Auditing Viewer?action=AUDIT_VALUE&amp;DB=129&amp;ID1=25442310&amp;VALUEID=01001&amp;SDATE=2011&amp;PERIODTYPE=ANN_STD&amp;SCFT=3&amp;window=popup_no_bar&amp;width=385&amp;height=120&amp;START_MAXIMIZED=FALSE&amp;creator=factset&amp;display_string=Audit"}</definedName>
    <definedName name="_179__FDSAUDITLINK__" localSheetId="3" hidden="1">{"fdsup://Directions/FactSet Auditing Viewer?action=AUDIT_VALUE&amp;DB=129&amp;ID1=25442310&amp;VALUEID=01001&amp;SDATE=2011&amp;PERIODTYPE=ANN_STD&amp;SCFT=3&amp;window=popup_no_bar&amp;width=385&amp;height=120&amp;START_MAXIMIZED=FALSE&amp;creator=factset&amp;display_string=Audit"}</definedName>
    <definedName name="_179__FDSAUDITLINK__" localSheetId="0" hidden="1">{"fdsup://Directions/FactSet Auditing Viewer?action=AUDIT_VALUE&amp;DB=129&amp;ID1=25442310&amp;VALUEID=01001&amp;SDATE=2011&amp;PERIODTYPE=ANN_STD&amp;SCFT=3&amp;window=popup_no_bar&amp;width=385&amp;height=120&amp;START_MAXIMIZED=FALSE&amp;creator=factset&amp;display_string=Audit"}</definedName>
    <definedName name="_179__FDSAUDITLINK__" localSheetId="1" hidden="1">{"fdsup://Directions/FactSet Auditing Viewer?action=AUDIT_VALUE&amp;DB=129&amp;ID1=25442310&amp;VALUEID=01001&amp;SDATE=2011&amp;PERIODTYPE=ANN_STD&amp;SCFT=3&amp;window=popup_no_bar&amp;width=385&amp;height=120&amp;START_MAXIMIZED=FALSE&amp;creator=factset&amp;display_string=Audit"}</definedName>
    <definedName name="_179__FDSAUDITLINK__" hidden="1">{"fdsup://Directions/FactSet Auditing Viewer?action=AUDIT_VALUE&amp;DB=129&amp;ID1=25442310&amp;VALUEID=01001&amp;SDATE=2011&amp;PERIODTYPE=ANN_STD&amp;SCFT=3&amp;window=popup_no_bar&amp;width=385&amp;height=120&amp;START_MAXIMIZED=FALSE&amp;creator=factset&amp;display_string=Audit"}</definedName>
    <definedName name="_17ktp.KtWM_2_1">1</definedName>
    <definedName name="_18__123Graph_CCHART_9" localSheetId="2" hidden="1">#REF!</definedName>
    <definedName name="_18__123Graph_CCHART_9" localSheetId="4" hidden="1">#REF!</definedName>
    <definedName name="_18__123Graph_CCHART_9" localSheetId="3" hidden="1">#REF!</definedName>
    <definedName name="_18__123Graph_CCHART_9" localSheetId="0" hidden="1">#REF!</definedName>
    <definedName name="_18__123Graph_CCHART_9" localSheetId="1" hidden="1">#REF!</definedName>
    <definedName name="_18__123Graph_CCHART_9" hidden="1">#REF!</definedName>
    <definedName name="_18__123Graph_XCHART_1" hidden="1">#REF!</definedName>
    <definedName name="_18__FDSAUDITLINK__" localSheetId="2" hidden="1">{"fdsup://directions/FAT Viewer?action=UPDATE&amp;creator=factset&amp;DYN_ARGS=TRUE&amp;DOC_NAME=FAT:FQL_AUDITING_CLIENT_TEMPLATE.FAT&amp;display_string=Audit&amp;VAR:KEY=ODWXGDONCB&amp;VAR:QUERY=RkZfRU5UUlBSX1ZBTF9FQklUREFfT1BFUihDQUwsTk9XKQ==&amp;WINDOW=FIRST_POPUP&amp;HEIGHT=450&amp;WIDTH=","450&amp;START_MAXIMIZED=FALSE&amp;VAR:CALENDAR=US&amp;VAR:SYMBOL=YUM&amp;VAR:INDEX=0"}</definedName>
    <definedName name="_18__FDSAUDITLINK__" localSheetId="4" hidden="1">{"fdsup://directions/FAT Viewer?action=UPDATE&amp;creator=factset&amp;DYN_ARGS=TRUE&amp;DOC_NAME=FAT:FQL_AUDITING_CLIENT_TEMPLATE.FAT&amp;display_string=Audit&amp;VAR:KEY=ODWXGDONCB&amp;VAR:QUERY=RkZfRU5UUlBSX1ZBTF9FQklUREFfT1BFUihDQUwsTk9XKQ==&amp;WINDOW=FIRST_POPUP&amp;HEIGHT=450&amp;WIDTH=","450&amp;START_MAXIMIZED=FALSE&amp;VAR:CALENDAR=US&amp;VAR:SYMBOL=YUM&amp;VAR:INDEX=0"}</definedName>
    <definedName name="_18__FDSAUDITLINK__" localSheetId="3" hidden="1">{"fdsup://directions/FAT Viewer?action=UPDATE&amp;creator=factset&amp;DYN_ARGS=TRUE&amp;DOC_NAME=FAT:FQL_AUDITING_CLIENT_TEMPLATE.FAT&amp;display_string=Audit&amp;VAR:KEY=ODWXGDONCB&amp;VAR:QUERY=RkZfRU5UUlBSX1ZBTF9FQklUREFfT1BFUihDQUwsTk9XKQ==&amp;WINDOW=FIRST_POPUP&amp;HEIGHT=450&amp;WIDTH=","450&amp;START_MAXIMIZED=FALSE&amp;VAR:CALENDAR=US&amp;VAR:SYMBOL=YUM&amp;VAR:INDEX=0"}</definedName>
    <definedName name="_18__FDSAUDITLINK__" localSheetId="0" hidden="1">{"fdsup://directions/FAT Viewer?action=UPDATE&amp;creator=factset&amp;DYN_ARGS=TRUE&amp;DOC_NAME=FAT:FQL_AUDITING_CLIENT_TEMPLATE.FAT&amp;display_string=Audit&amp;VAR:KEY=ODWXGDONCB&amp;VAR:QUERY=RkZfRU5UUlBSX1ZBTF9FQklUREFfT1BFUihDQUwsTk9XKQ==&amp;WINDOW=FIRST_POPUP&amp;HEIGHT=450&amp;WIDTH=","450&amp;START_MAXIMIZED=FALSE&amp;VAR:CALENDAR=US&amp;VAR:SYMBOL=YUM&amp;VAR:INDEX=0"}</definedName>
    <definedName name="_18__FDSAUDITLINK__" localSheetId="1" hidden="1">{"fdsup://directions/FAT Viewer?action=UPDATE&amp;creator=factset&amp;DYN_ARGS=TRUE&amp;DOC_NAME=FAT:FQL_AUDITING_CLIENT_TEMPLATE.FAT&amp;display_string=Audit&amp;VAR:KEY=ODWXGDONCB&amp;VAR:QUERY=RkZfRU5UUlBSX1ZBTF9FQklUREFfT1BFUihDQUwsTk9XKQ==&amp;WINDOW=FIRST_POPUP&amp;HEIGHT=450&amp;WIDTH=","450&amp;START_MAXIMIZED=FALSE&amp;VAR:CALENDAR=US&amp;VAR:SYMBOL=YUM&amp;VAR:INDEX=0"}</definedName>
    <definedName name="_18__FDSAUDITLINK__" hidden="1">{"fdsup://directions/FAT Viewer?action=UPDATE&amp;creator=factset&amp;DYN_ARGS=TRUE&amp;DOC_NAME=FAT:FQL_AUDITING_CLIENT_TEMPLATE.FAT&amp;display_string=Audit&amp;VAR:KEY=ODWXGDONCB&amp;VAR:QUERY=RkZfRU5UUlBSX1ZBTF9FQklUREFfT1BFUihDQUwsTk9XKQ==&amp;WINDOW=FIRST_POPUP&amp;HEIGHT=450&amp;WIDTH=","450&amp;START_MAXIMIZED=FALSE&amp;VAR:CALENDAR=US&amp;VAR:SYMBOL=YUM&amp;VAR:INDEX=0"}</definedName>
    <definedName name="_181__FDSAUDITLINK__" localSheetId="2" hidden="1">{"fdsup://directions/FAT Viewer?action=UPDATE&amp;creator=factset&amp;DYN_ARGS=TRUE&amp;DOC_NAME=FAT:FQL_AUDITING_CLIENT_TEMPLATE.FAT&amp;display_string=Audit&amp;VAR:KEY=SNAJKTUXAN&amp;VAR:QUERY=RkZfU0FMRVMoTFRNLDQwOTk5KQ==&amp;WINDOW=FIRST_POPUP&amp;HEIGHT=450&amp;WIDTH=450&amp;START_MAXIMIZED=","FALSE&amp;VAR:CALENDAR=US&amp;VAR:SYMBOL=SONC&amp;VAR:INDEX=0"}</definedName>
    <definedName name="_181__FDSAUDITLINK__" localSheetId="4" hidden="1">{"fdsup://directions/FAT Viewer?action=UPDATE&amp;creator=factset&amp;DYN_ARGS=TRUE&amp;DOC_NAME=FAT:FQL_AUDITING_CLIENT_TEMPLATE.FAT&amp;display_string=Audit&amp;VAR:KEY=SNAJKTUXAN&amp;VAR:QUERY=RkZfU0FMRVMoTFRNLDQwOTk5KQ==&amp;WINDOW=FIRST_POPUP&amp;HEIGHT=450&amp;WIDTH=450&amp;START_MAXIMIZED=","FALSE&amp;VAR:CALENDAR=US&amp;VAR:SYMBOL=SONC&amp;VAR:INDEX=0"}</definedName>
    <definedName name="_181__FDSAUDITLINK__" localSheetId="3" hidden="1">{"fdsup://directions/FAT Viewer?action=UPDATE&amp;creator=factset&amp;DYN_ARGS=TRUE&amp;DOC_NAME=FAT:FQL_AUDITING_CLIENT_TEMPLATE.FAT&amp;display_string=Audit&amp;VAR:KEY=SNAJKTUXAN&amp;VAR:QUERY=RkZfU0FMRVMoTFRNLDQwOTk5KQ==&amp;WINDOW=FIRST_POPUP&amp;HEIGHT=450&amp;WIDTH=450&amp;START_MAXIMIZED=","FALSE&amp;VAR:CALENDAR=US&amp;VAR:SYMBOL=SONC&amp;VAR:INDEX=0"}</definedName>
    <definedName name="_181__FDSAUDITLINK__" localSheetId="0" hidden="1">{"fdsup://directions/FAT Viewer?action=UPDATE&amp;creator=factset&amp;DYN_ARGS=TRUE&amp;DOC_NAME=FAT:FQL_AUDITING_CLIENT_TEMPLATE.FAT&amp;display_string=Audit&amp;VAR:KEY=SNAJKTUXAN&amp;VAR:QUERY=RkZfU0FMRVMoTFRNLDQwOTk5KQ==&amp;WINDOW=FIRST_POPUP&amp;HEIGHT=450&amp;WIDTH=450&amp;START_MAXIMIZED=","FALSE&amp;VAR:CALENDAR=US&amp;VAR:SYMBOL=SONC&amp;VAR:INDEX=0"}</definedName>
    <definedName name="_181__FDSAUDITLINK__" localSheetId="1" hidden="1">{"fdsup://directions/FAT Viewer?action=UPDATE&amp;creator=factset&amp;DYN_ARGS=TRUE&amp;DOC_NAME=FAT:FQL_AUDITING_CLIENT_TEMPLATE.FAT&amp;display_string=Audit&amp;VAR:KEY=SNAJKTUXAN&amp;VAR:QUERY=RkZfU0FMRVMoTFRNLDQwOTk5KQ==&amp;WINDOW=FIRST_POPUP&amp;HEIGHT=450&amp;WIDTH=450&amp;START_MAXIMIZED=","FALSE&amp;VAR:CALENDAR=US&amp;VAR:SYMBOL=SONC&amp;VAR:INDEX=0"}</definedName>
    <definedName name="_181__FDSAUDITLINK__" hidden="1">{"fdsup://directions/FAT Viewer?action=UPDATE&amp;creator=factset&amp;DYN_ARGS=TRUE&amp;DOC_NAME=FAT:FQL_AUDITING_CLIENT_TEMPLATE.FAT&amp;display_string=Audit&amp;VAR:KEY=SNAJKTUXAN&amp;VAR:QUERY=RkZfU0FMRVMoTFRNLDQwOTk5KQ==&amp;WINDOW=FIRST_POPUP&amp;HEIGHT=450&amp;WIDTH=450&amp;START_MAXIMIZED=","FALSE&amp;VAR:CALENDAR=US&amp;VAR:SYMBOL=SONC&amp;VAR:INDEX=0"}</definedName>
    <definedName name="_183__FDSAUDITLINK__" localSheetId="2" hidden="1">{"fdsup://directions/FAT Viewer?action=UPDATE&amp;creator=factset&amp;DYN_ARGS=TRUE&amp;DOC_NAME=FAT:FQL_AUDITING_CLIENT_TEMPLATE.FAT&amp;display_string=Audit&amp;VAR:KEY=DWHYRCFOHW&amp;VAR:QUERY=RkZfRU5UUlBSX1ZBTF9FQklUREFfT1BFUihBTk4sNDA1NDMp&amp;WINDOW=FIRST_POPUP&amp;HEIGHT=450&amp;WIDTH=","450&amp;START_MAXIMIZED=FALSE&amp;VAR:CALENDAR=US&amp;VAR:SYMBOL=BBRG&amp;VAR:INDEX=0"}</definedName>
    <definedName name="_183__FDSAUDITLINK__" localSheetId="4" hidden="1">{"fdsup://directions/FAT Viewer?action=UPDATE&amp;creator=factset&amp;DYN_ARGS=TRUE&amp;DOC_NAME=FAT:FQL_AUDITING_CLIENT_TEMPLATE.FAT&amp;display_string=Audit&amp;VAR:KEY=DWHYRCFOHW&amp;VAR:QUERY=RkZfRU5UUlBSX1ZBTF9FQklUREFfT1BFUihBTk4sNDA1NDMp&amp;WINDOW=FIRST_POPUP&amp;HEIGHT=450&amp;WIDTH=","450&amp;START_MAXIMIZED=FALSE&amp;VAR:CALENDAR=US&amp;VAR:SYMBOL=BBRG&amp;VAR:INDEX=0"}</definedName>
    <definedName name="_183__FDSAUDITLINK__" localSheetId="3" hidden="1">{"fdsup://directions/FAT Viewer?action=UPDATE&amp;creator=factset&amp;DYN_ARGS=TRUE&amp;DOC_NAME=FAT:FQL_AUDITING_CLIENT_TEMPLATE.FAT&amp;display_string=Audit&amp;VAR:KEY=DWHYRCFOHW&amp;VAR:QUERY=RkZfRU5UUlBSX1ZBTF9FQklUREFfT1BFUihBTk4sNDA1NDMp&amp;WINDOW=FIRST_POPUP&amp;HEIGHT=450&amp;WIDTH=","450&amp;START_MAXIMIZED=FALSE&amp;VAR:CALENDAR=US&amp;VAR:SYMBOL=BBRG&amp;VAR:INDEX=0"}</definedName>
    <definedName name="_183__FDSAUDITLINK__" localSheetId="0" hidden="1">{"fdsup://directions/FAT Viewer?action=UPDATE&amp;creator=factset&amp;DYN_ARGS=TRUE&amp;DOC_NAME=FAT:FQL_AUDITING_CLIENT_TEMPLATE.FAT&amp;display_string=Audit&amp;VAR:KEY=DWHYRCFOHW&amp;VAR:QUERY=RkZfRU5UUlBSX1ZBTF9FQklUREFfT1BFUihBTk4sNDA1NDMp&amp;WINDOW=FIRST_POPUP&amp;HEIGHT=450&amp;WIDTH=","450&amp;START_MAXIMIZED=FALSE&amp;VAR:CALENDAR=US&amp;VAR:SYMBOL=BBRG&amp;VAR:INDEX=0"}</definedName>
    <definedName name="_183__FDSAUDITLINK__" localSheetId="1" hidden="1">{"fdsup://directions/FAT Viewer?action=UPDATE&amp;creator=factset&amp;DYN_ARGS=TRUE&amp;DOC_NAME=FAT:FQL_AUDITING_CLIENT_TEMPLATE.FAT&amp;display_string=Audit&amp;VAR:KEY=DWHYRCFOHW&amp;VAR:QUERY=RkZfRU5UUlBSX1ZBTF9FQklUREFfT1BFUihBTk4sNDA1NDMp&amp;WINDOW=FIRST_POPUP&amp;HEIGHT=450&amp;WIDTH=","450&amp;START_MAXIMIZED=FALSE&amp;VAR:CALENDAR=US&amp;VAR:SYMBOL=BBRG&amp;VAR:INDEX=0"}</definedName>
    <definedName name="_183__FDSAUDITLINK__" hidden="1">{"fdsup://directions/FAT Viewer?action=UPDATE&amp;creator=factset&amp;DYN_ARGS=TRUE&amp;DOC_NAME=FAT:FQL_AUDITING_CLIENT_TEMPLATE.FAT&amp;display_string=Audit&amp;VAR:KEY=DWHYRCFOHW&amp;VAR:QUERY=RkZfRU5UUlBSX1ZBTF9FQklUREFfT1BFUihBTk4sNDA1NDMp&amp;WINDOW=FIRST_POPUP&amp;HEIGHT=450&amp;WIDTH=","450&amp;START_MAXIMIZED=FALSE&amp;VAR:CALENDAR=US&amp;VAR:SYMBOL=BBRG&amp;VAR:INDEX=0"}</definedName>
    <definedName name="_185__FDSAUDITLINK__" localSheetId="2" hidden="1">{"fdsup://directions/FAT Viewer?action=UPDATE&amp;creator=factset&amp;DYN_ARGS=TRUE&amp;DOC_NAME=FAT:FQL_AUDITING_CLIENT_TEMPLATE.FAT&amp;display_string=Audit&amp;VAR:KEY=JKNSNEHYXY&amp;VAR:QUERY=RkZfRU5UUlBSX1ZBTF9FQklUREFfT1BFUihBTk4sNDA1NDMp&amp;WINDOW=FIRST_POPUP&amp;HEIGHT=450&amp;WIDTH=","450&amp;START_MAXIMIZED=FALSE&amp;VAR:CALENDAR=US&amp;VAR:SYMBOL=CBRL&amp;VAR:INDEX=0"}</definedName>
    <definedName name="_185__FDSAUDITLINK__" localSheetId="4" hidden="1">{"fdsup://directions/FAT Viewer?action=UPDATE&amp;creator=factset&amp;DYN_ARGS=TRUE&amp;DOC_NAME=FAT:FQL_AUDITING_CLIENT_TEMPLATE.FAT&amp;display_string=Audit&amp;VAR:KEY=JKNSNEHYXY&amp;VAR:QUERY=RkZfRU5UUlBSX1ZBTF9FQklUREFfT1BFUihBTk4sNDA1NDMp&amp;WINDOW=FIRST_POPUP&amp;HEIGHT=450&amp;WIDTH=","450&amp;START_MAXIMIZED=FALSE&amp;VAR:CALENDAR=US&amp;VAR:SYMBOL=CBRL&amp;VAR:INDEX=0"}</definedName>
    <definedName name="_185__FDSAUDITLINK__" localSheetId="3" hidden="1">{"fdsup://directions/FAT Viewer?action=UPDATE&amp;creator=factset&amp;DYN_ARGS=TRUE&amp;DOC_NAME=FAT:FQL_AUDITING_CLIENT_TEMPLATE.FAT&amp;display_string=Audit&amp;VAR:KEY=JKNSNEHYXY&amp;VAR:QUERY=RkZfRU5UUlBSX1ZBTF9FQklUREFfT1BFUihBTk4sNDA1NDMp&amp;WINDOW=FIRST_POPUP&amp;HEIGHT=450&amp;WIDTH=","450&amp;START_MAXIMIZED=FALSE&amp;VAR:CALENDAR=US&amp;VAR:SYMBOL=CBRL&amp;VAR:INDEX=0"}</definedName>
    <definedName name="_185__FDSAUDITLINK__" localSheetId="0" hidden="1">{"fdsup://directions/FAT Viewer?action=UPDATE&amp;creator=factset&amp;DYN_ARGS=TRUE&amp;DOC_NAME=FAT:FQL_AUDITING_CLIENT_TEMPLATE.FAT&amp;display_string=Audit&amp;VAR:KEY=JKNSNEHYXY&amp;VAR:QUERY=RkZfRU5UUlBSX1ZBTF9FQklUREFfT1BFUihBTk4sNDA1NDMp&amp;WINDOW=FIRST_POPUP&amp;HEIGHT=450&amp;WIDTH=","450&amp;START_MAXIMIZED=FALSE&amp;VAR:CALENDAR=US&amp;VAR:SYMBOL=CBRL&amp;VAR:INDEX=0"}</definedName>
    <definedName name="_185__FDSAUDITLINK__" localSheetId="1" hidden="1">{"fdsup://directions/FAT Viewer?action=UPDATE&amp;creator=factset&amp;DYN_ARGS=TRUE&amp;DOC_NAME=FAT:FQL_AUDITING_CLIENT_TEMPLATE.FAT&amp;display_string=Audit&amp;VAR:KEY=JKNSNEHYXY&amp;VAR:QUERY=RkZfRU5UUlBSX1ZBTF9FQklUREFfT1BFUihBTk4sNDA1NDMp&amp;WINDOW=FIRST_POPUP&amp;HEIGHT=450&amp;WIDTH=","450&amp;START_MAXIMIZED=FALSE&amp;VAR:CALENDAR=US&amp;VAR:SYMBOL=CBRL&amp;VAR:INDEX=0"}</definedName>
    <definedName name="_185__FDSAUDITLINK__" hidden="1">{"fdsup://directions/FAT Viewer?action=UPDATE&amp;creator=factset&amp;DYN_ARGS=TRUE&amp;DOC_NAME=FAT:FQL_AUDITING_CLIENT_TEMPLATE.FAT&amp;display_string=Audit&amp;VAR:KEY=JKNSNEHYXY&amp;VAR:QUERY=RkZfRU5UUlBSX1ZBTF9FQklUREFfT1BFUihBTk4sNDA1NDMp&amp;WINDOW=FIRST_POPUP&amp;HEIGHT=450&amp;WIDTH=","450&amp;START_MAXIMIZED=FALSE&amp;VAR:CALENDAR=US&amp;VAR:SYMBOL=CBRL&amp;VAR:INDEX=0"}</definedName>
    <definedName name="_186__FDSAUDITLINK__" localSheetId="2" hidden="1">{"fdsup://directions/FAT Viewer?action=UPDATE&amp;creator=factset&amp;DYN_ARGS=TRUE&amp;DOC_NAME=FAT:FQL_AUDITING_CLIENT_TEMPLATE.FAT&amp;display_string=Audit&amp;VAR:KEY=WLITMNWVYN&amp;VAR:QUERY=RkZfU0FMRVMoTFRNLDQwNjMzKQ==&amp;WINDOW=FIRST_POPUP&amp;HEIGHT=450&amp;WIDTH=450&amp;START_MAXIMIZED=","FALSE&amp;VAR:CALENDAR=US&amp;VAR:SYMBOL=BOBE&amp;VAR:INDEX=0"}</definedName>
    <definedName name="_186__FDSAUDITLINK__" localSheetId="4" hidden="1">{"fdsup://directions/FAT Viewer?action=UPDATE&amp;creator=factset&amp;DYN_ARGS=TRUE&amp;DOC_NAME=FAT:FQL_AUDITING_CLIENT_TEMPLATE.FAT&amp;display_string=Audit&amp;VAR:KEY=WLITMNWVYN&amp;VAR:QUERY=RkZfU0FMRVMoTFRNLDQwNjMzKQ==&amp;WINDOW=FIRST_POPUP&amp;HEIGHT=450&amp;WIDTH=450&amp;START_MAXIMIZED=","FALSE&amp;VAR:CALENDAR=US&amp;VAR:SYMBOL=BOBE&amp;VAR:INDEX=0"}</definedName>
    <definedName name="_186__FDSAUDITLINK__" localSheetId="3" hidden="1">{"fdsup://directions/FAT Viewer?action=UPDATE&amp;creator=factset&amp;DYN_ARGS=TRUE&amp;DOC_NAME=FAT:FQL_AUDITING_CLIENT_TEMPLATE.FAT&amp;display_string=Audit&amp;VAR:KEY=WLITMNWVYN&amp;VAR:QUERY=RkZfU0FMRVMoTFRNLDQwNjMzKQ==&amp;WINDOW=FIRST_POPUP&amp;HEIGHT=450&amp;WIDTH=450&amp;START_MAXIMIZED=","FALSE&amp;VAR:CALENDAR=US&amp;VAR:SYMBOL=BOBE&amp;VAR:INDEX=0"}</definedName>
    <definedName name="_186__FDSAUDITLINK__" localSheetId="0" hidden="1">{"fdsup://directions/FAT Viewer?action=UPDATE&amp;creator=factset&amp;DYN_ARGS=TRUE&amp;DOC_NAME=FAT:FQL_AUDITING_CLIENT_TEMPLATE.FAT&amp;display_string=Audit&amp;VAR:KEY=WLITMNWVYN&amp;VAR:QUERY=RkZfU0FMRVMoTFRNLDQwNjMzKQ==&amp;WINDOW=FIRST_POPUP&amp;HEIGHT=450&amp;WIDTH=450&amp;START_MAXIMIZED=","FALSE&amp;VAR:CALENDAR=US&amp;VAR:SYMBOL=BOBE&amp;VAR:INDEX=0"}</definedName>
    <definedName name="_186__FDSAUDITLINK__" localSheetId="1" hidden="1">{"fdsup://directions/FAT Viewer?action=UPDATE&amp;creator=factset&amp;DYN_ARGS=TRUE&amp;DOC_NAME=FAT:FQL_AUDITING_CLIENT_TEMPLATE.FAT&amp;display_string=Audit&amp;VAR:KEY=WLITMNWVYN&amp;VAR:QUERY=RkZfU0FMRVMoTFRNLDQwNjMzKQ==&amp;WINDOW=FIRST_POPUP&amp;HEIGHT=450&amp;WIDTH=450&amp;START_MAXIMIZED=","FALSE&amp;VAR:CALENDAR=US&amp;VAR:SYMBOL=BOBE&amp;VAR:INDEX=0"}</definedName>
    <definedName name="_186__FDSAUDITLINK__" hidden="1">{"fdsup://directions/FAT Viewer?action=UPDATE&amp;creator=factset&amp;DYN_ARGS=TRUE&amp;DOC_NAME=FAT:FQL_AUDITING_CLIENT_TEMPLATE.FAT&amp;display_string=Audit&amp;VAR:KEY=WLITMNWVYN&amp;VAR:QUERY=RkZfU0FMRVMoTFRNLDQwNjMzKQ==&amp;WINDOW=FIRST_POPUP&amp;HEIGHT=450&amp;WIDTH=450&amp;START_MAXIMIZED=","FALSE&amp;VAR:CALENDAR=US&amp;VAR:SYMBOL=BOBE&amp;VAR:INDEX=0"}</definedName>
    <definedName name="_187__FDSAUDITLINK__" localSheetId="2" hidden="1">{"fdsup://directions/FAT Viewer?action=UPDATE&amp;creator=factset&amp;DYN_ARGS=TRUE&amp;DOC_NAME=FAT:FQL_AUDITING_CLIENT_TEMPLATE.FAT&amp;display_string=Audit&amp;VAR:KEY=KVYPMPGHCN&amp;VAR:QUERY=RkZfU0FMRVMoTFRNLDQwNjMzKQ==&amp;WINDOW=FIRST_POPUP&amp;HEIGHT=450&amp;WIDTH=450&amp;START_MAXIMIZED=","FALSE&amp;VAR:CALENDAR=US&amp;VAR:SYMBOL=TAST&amp;VAR:INDEX=0"}</definedName>
    <definedName name="_187__FDSAUDITLINK__" localSheetId="4" hidden="1">{"fdsup://directions/FAT Viewer?action=UPDATE&amp;creator=factset&amp;DYN_ARGS=TRUE&amp;DOC_NAME=FAT:FQL_AUDITING_CLIENT_TEMPLATE.FAT&amp;display_string=Audit&amp;VAR:KEY=KVYPMPGHCN&amp;VAR:QUERY=RkZfU0FMRVMoTFRNLDQwNjMzKQ==&amp;WINDOW=FIRST_POPUP&amp;HEIGHT=450&amp;WIDTH=450&amp;START_MAXIMIZED=","FALSE&amp;VAR:CALENDAR=US&amp;VAR:SYMBOL=TAST&amp;VAR:INDEX=0"}</definedName>
    <definedName name="_187__FDSAUDITLINK__" localSheetId="3" hidden="1">{"fdsup://directions/FAT Viewer?action=UPDATE&amp;creator=factset&amp;DYN_ARGS=TRUE&amp;DOC_NAME=FAT:FQL_AUDITING_CLIENT_TEMPLATE.FAT&amp;display_string=Audit&amp;VAR:KEY=KVYPMPGHCN&amp;VAR:QUERY=RkZfU0FMRVMoTFRNLDQwNjMzKQ==&amp;WINDOW=FIRST_POPUP&amp;HEIGHT=450&amp;WIDTH=450&amp;START_MAXIMIZED=","FALSE&amp;VAR:CALENDAR=US&amp;VAR:SYMBOL=TAST&amp;VAR:INDEX=0"}</definedName>
    <definedName name="_187__FDSAUDITLINK__" localSheetId="0" hidden="1">{"fdsup://directions/FAT Viewer?action=UPDATE&amp;creator=factset&amp;DYN_ARGS=TRUE&amp;DOC_NAME=FAT:FQL_AUDITING_CLIENT_TEMPLATE.FAT&amp;display_string=Audit&amp;VAR:KEY=KVYPMPGHCN&amp;VAR:QUERY=RkZfU0FMRVMoTFRNLDQwNjMzKQ==&amp;WINDOW=FIRST_POPUP&amp;HEIGHT=450&amp;WIDTH=450&amp;START_MAXIMIZED=","FALSE&amp;VAR:CALENDAR=US&amp;VAR:SYMBOL=TAST&amp;VAR:INDEX=0"}</definedName>
    <definedName name="_187__FDSAUDITLINK__" localSheetId="1" hidden="1">{"fdsup://directions/FAT Viewer?action=UPDATE&amp;creator=factset&amp;DYN_ARGS=TRUE&amp;DOC_NAME=FAT:FQL_AUDITING_CLIENT_TEMPLATE.FAT&amp;display_string=Audit&amp;VAR:KEY=KVYPMPGHCN&amp;VAR:QUERY=RkZfU0FMRVMoTFRNLDQwNjMzKQ==&amp;WINDOW=FIRST_POPUP&amp;HEIGHT=450&amp;WIDTH=450&amp;START_MAXIMIZED=","FALSE&amp;VAR:CALENDAR=US&amp;VAR:SYMBOL=TAST&amp;VAR:INDEX=0"}</definedName>
    <definedName name="_187__FDSAUDITLINK__" hidden="1">{"fdsup://directions/FAT Viewer?action=UPDATE&amp;creator=factset&amp;DYN_ARGS=TRUE&amp;DOC_NAME=FAT:FQL_AUDITING_CLIENT_TEMPLATE.FAT&amp;display_string=Audit&amp;VAR:KEY=KVYPMPGHCN&amp;VAR:QUERY=RkZfU0FMRVMoTFRNLDQwNjMzKQ==&amp;WINDOW=FIRST_POPUP&amp;HEIGHT=450&amp;WIDTH=450&amp;START_MAXIMIZED=","FALSE&amp;VAR:CALENDAR=US&amp;VAR:SYMBOL=TAST&amp;VAR:INDEX=0"}</definedName>
    <definedName name="_188__FDSAUDITLINK__" localSheetId="2" hidden="1">{"fdsup://directions/FAT Viewer?action=UPDATE&amp;creator=factset&amp;DYN_ARGS=TRUE&amp;DOC_NAME=FAT:FQL_AUDITING_CLIENT_TEMPLATE.FAT&amp;display_string=Audit&amp;VAR:KEY=IJMTSTAXUT&amp;VAR:QUERY=RkZfRU5UUlBSX1ZBTF9FQklUREFfT1BFUihDQUwsTk9XKQ==&amp;WINDOW=FIRST_POPUP&amp;HEIGHT=450&amp;WIDTH=","450&amp;START_MAXIMIZED=FALSE&amp;VAR:CALENDAR=US&amp;VAR:SYMBOL=PFCB&amp;VAR:INDEX=0"}</definedName>
    <definedName name="_188__FDSAUDITLINK__" localSheetId="4" hidden="1">{"fdsup://directions/FAT Viewer?action=UPDATE&amp;creator=factset&amp;DYN_ARGS=TRUE&amp;DOC_NAME=FAT:FQL_AUDITING_CLIENT_TEMPLATE.FAT&amp;display_string=Audit&amp;VAR:KEY=IJMTSTAXUT&amp;VAR:QUERY=RkZfRU5UUlBSX1ZBTF9FQklUREFfT1BFUihDQUwsTk9XKQ==&amp;WINDOW=FIRST_POPUP&amp;HEIGHT=450&amp;WIDTH=","450&amp;START_MAXIMIZED=FALSE&amp;VAR:CALENDAR=US&amp;VAR:SYMBOL=PFCB&amp;VAR:INDEX=0"}</definedName>
    <definedName name="_188__FDSAUDITLINK__" localSheetId="3" hidden="1">{"fdsup://directions/FAT Viewer?action=UPDATE&amp;creator=factset&amp;DYN_ARGS=TRUE&amp;DOC_NAME=FAT:FQL_AUDITING_CLIENT_TEMPLATE.FAT&amp;display_string=Audit&amp;VAR:KEY=IJMTSTAXUT&amp;VAR:QUERY=RkZfRU5UUlBSX1ZBTF9FQklUREFfT1BFUihDQUwsTk9XKQ==&amp;WINDOW=FIRST_POPUP&amp;HEIGHT=450&amp;WIDTH=","450&amp;START_MAXIMIZED=FALSE&amp;VAR:CALENDAR=US&amp;VAR:SYMBOL=PFCB&amp;VAR:INDEX=0"}</definedName>
    <definedName name="_188__FDSAUDITLINK__" localSheetId="0" hidden="1">{"fdsup://directions/FAT Viewer?action=UPDATE&amp;creator=factset&amp;DYN_ARGS=TRUE&amp;DOC_NAME=FAT:FQL_AUDITING_CLIENT_TEMPLATE.FAT&amp;display_string=Audit&amp;VAR:KEY=IJMTSTAXUT&amp;VAR:QUERY=RkZfRU5UUlBSX1ZBTF9FQklUREFfT1BFUihDQUwsTk9XKQ==&amp;WINDOW=FIRST_POPUP&amp;HEIGHT=450&amp;WIDTH=","450&amp;START_MAXIMIZED=FALSE&amp;VAR:CALENDAR=US&amp;VAR:SYMBOL=PFCB&amp;VAR:INDEX=0"}</definedName>
    <definedName name="_188__FDSAUDITLINK__" localSheetId="1" hidden="1">{"fdsup://directions/FAT Viewer?action=UPDATE&amp;creator=factset&amp;DYN_ARGS=TRUE&amp;DOC_NAME=FAT:FQL_AUDITING_CLIENT_TEMPLATE.FAT&amp;display_string=Audit&amp;VAR:KEY=IJMTSTAXUT&amp;VAR:QUERY=RkZfRU5UUlBSX1ZBTF9FQklUREFfT1BFUihDQUwsTk9XKQ==&amp;WINDOW=FIRST_POPUP&amp;HEIGHT=450&amp;WIDTH=","450&amp;START_MAXIMIZED=FALSE&amp;VAR:CALENDAR=US&amp;VAR:SYMBOL=PFCB&amp;VAR:INDEX=0"}</definedName>
    <definedName name="_188__FDSAUDITLINK__" hidden="1">{"fdsup://directions/FAT Viewer?action=UPDATE&amp;creator=factset&amp;DYN_ARGS=TRUE&amp;DOC_NAME=FAT:FQL_AUDITING_CLIENT_TEMPLATE.FAT&amp;display_string=Audit&amp;VAR:KEY=IJMTSTAXUT&amp;VAR:QUERY=RkZfRU5UUlBSX1ZBTF9FQklUREFfT1BFUihDQUwsTk9XKQ==&amp;WINDOW=FIRST_POPUP&amp;HEIGHT=450&amp;WIDTH=","450&amp;START_MAXIMIZED=FALSE&amp;VAR:CALENDAR=US&amp;VAR:SYMBOL=PFCB&amp;VAR:INDEX=0"}</definedName>
    <definedName name="_189__FDSAUDITLINK__" localSheetId="2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_189__FDSAUDITLINK__" localSheetId="4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_189__FDSAUDITLINK__" localSheetId="3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_189__FDSAUDITLINK__" localSheetId="0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_189__FDSAUDITLINK__" localSheetId="1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_189__FDSAUDITLINK__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_18ktp.KtWM_3_1">1</definedName>
    <definedName name="_19__123Graph_DCHART_1" hidden="1">#REF!</definedName>
    <definedName name="_19__123Graph_XCHART_2" hidden="1">#REF!</definedName>
    <definedName name="_19__FDSAUDITLINK__" localSheetId="2" hidden="1">{"fdsup://directions/FAT Viewer?action=UPDATE&amp;creator=factset&amp;DYN_ARGS=TRUE&amp;DOC_NAME=FAT:FQL_AUDITING_CLIENT_TEMPLATE.FAT&amp;display_string=Audit&amp;VAR:KEY=WFILGVEPEB&amp;VAR:QUERY=RkZfU0FMRVMoTFRNLDQwNjMzKQ==&amp;WINDOW=FIRST_POPUP&amp;HEIGHT=450&amp;WIDTH=450&amp;START_MAXIMIZED=","FALSE&amp;VAR:CALENDAR=US&amp;VAR:SYMBOL=JACK&amp;VAR:INDEX=0"}</definedName>
    <definedName name="_19__FDSAUDITLINK__" localSheetId="4" hidden="1">{"fdsup://directions/FAT Viewer?action=UPDATE&amp;creator=factset&amp;DYN_ARGS=TRUE&amp;DOC_NAME=FAT:FQL_AUDITING_CLIENT_TEMPLATE.FAT&amp;display_string=Audit&amp;VAR:KEY=WFILGVEPEB&amp;VAR:QUERY=RkZfU0FMRVMoTFRNLDQwNjMzKQ==&amp;WINDOW=FIRST_POPUP&amp;HEIGHT=450&amp;WIDTH=450&amp;START_MAXIMIZED=","FALSE&amp;VAR:CALENDAR=US&amp;VAR:SYMBOL=JACK&amp;VAR:INDEX=0"}</definedName>
    <definedName name="_19__FDSAUDITLINK__" localSheetId="3" hidden="1">{"fdsup://directions/FAT Viewer?action=UPDATE&amp;creator=factset&amp;DYN_ARGS=TRUE&amp;DOC_NAME=FAT:FQL_AUDITING_CLIENT_TEMPLATE.FAT&amp;display_string=Audit&amp;VAR:KEY=WFILGVEPEB&amp;VAR:QUERY=RkZfU0FMRVMoTFRNLDQwNjMzKQ==&amp;WINDOW=FIRST_POPUP&amp;HEIGHT=450&amp;WIDTH=450&amp;START_MAXIMIZED=","FALSE&amp;VAR:CALENDAR=US&amp;VAR:SYMBOL=JACK&amp;VAR:INDEX=0"}</definedName>
    <definedName name="_19__FDSAUDITLINK__" localSheetId="0" hidden="1">{"fdsup://directions/FAT Viewer?action=UPDATE&amp;creator=factset&amp;DYN_ARGS=TRUE&amp;DOC_NAME=FAT:FQL_AUDITING_CLIENT_TEMPLATE.FAT&amp;display_string=Audit&amp;VAR:KEY=WFILGVEPEB&amp;VAR:QUERY=RkZfU0FMRVMoTFRNLDQwNjMzKQ==&amp;WINDOW=FIRST_POPUP&amp;HEIGHT=450&amp;WIDTH=450&amp;START_MAXIMIZED=","FALSE&amp;VAR:CALENDAR=US&amp;VAR:SYMBOL=JACK&amp;VAR:INDEX=0"}</definedName>
    <definedName name="_19__FDSAUDITLINK__" localSheetId="1" hidden="1">{"fdsup://directions/FAT Viewer?action=UPDATE&amp;creator=factset&amp;DYN_ARGS=TRUE&amp;DOC_NAME=FAT:FQL_AUDITING_CLIENT_TEMPLATE.FAT&amp;display_string=Audit&amp;VAR:KEY=WFILGVEPEB&amp;VAR:QUERY=RkZfU0FMRVMoTFRNLDQwNjMzKQ==&amp;WINDOW=FIRST_POPUP&amp;HEIGHT=450&amp;WIDTH=450&amp;START_MAXIMIZED=","FALSE&amp;VAR:CALENDAR=US&amp;VAR:SYMBOL=JACK&amp;VAR:INDEX=0"}</definedName>
    <definedName name="_19__FDSAUDITLINK__" hidden="1">{"fdsup://directions/FAT Viewer?action=UPDATE&amp;creator=factset&amp;DYN_ARGS=TRUE&amp;DOC_NAME=FAT:FQL_AUDITING_CLIENT_TEMPLATE.FAT&amp;display_string=Audit&amp;VAR:KEY=WFILGVEPEB&amp;VAR:QUERY=RkZfU0FMRVMoTFRNLDQwNjMzKQ==&amp;WINDOW=FIRST_POPUP&amp;HEIGHT=450&amp;WIDTH=450&amp;START_MAXIMIZED=","FALSE&amp;VAR:CALENDAR=US&amp;VAR:SYMBOL=JACK&amp;VAR:INDEX=0"}</definedName>
    <definedName name="_190__FDSAUDITLINK__" localSheetId="2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_190__FDSAUDITLINK__" localSheetId="4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_190__FDSAUDITLINK__" localSheetId="3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_190__FDSAUDITLINK__" localSheetId="0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_190__FDSAUDITLINK__" localSheetId="1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_190__FDSAUDITLINK__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_191__FDSAUDITLINK__" localSheetId="2" hidden="1">{"fdsup://directions/FAT Viewer?action=UPDATE&amp;creator=factset&amp;DYN_ARGS=TRUE&amp;DOC_NAME=FAT:FQL_AUDITING_CLIENT_TEMPLATE.FAT&amp;display_string=Audit&amp;VAR:KEY=CTOLEBQLKH&amp;VAR:QUERY=RkZfU0FMRVMoTFRNLDQwOTk5KQ==&amp;WINDOW=FIRST_POPUP&amp;HEIGHT=450&amp;WIDTH=450&amp;START_MAXIMIZED=","FALSE&amp;VAR:CALENDAR=US&amp;VAR:SYMBOL=BOBE&amp;VAR:INDEX=0"}</definedName>
    <definedName name="_191__FDSAUDITLINK__" localSheetId="4" hidden="1">{"fdsup://directions/FAT Viewer?action=UPDATE&amp;creator=factset&amp;DYN_ARGS=TRUE&amp;DOC_NAME=FAT:FQL_AUDITING_CLIENT_TEMPLATE.FAT&amp;display_string=Audit&amp;VAR:KEY=CTOLEBQLKH&amp;VAR:QUERY=RkZfU0FMRVMoTFRNLDQwOTk5KQ==&amp;WINDOW=FIRST_POPUP&amp;HEIGHT=450&amp;WIDTH=450&amp;START_MAXIMIZED=","FALSE&amp;VAR:CALENDAR=US&amp;VAR:SYMBOL=BOBE&amp;VAR:INDEX=0"}</definedName>
    <definedName name="_191__FDSAUDITLINK__" localSheetId="3" hidden="1">{"fdsup://directions/FAT Viewer?action=UPDATE&amp;creator=factset&amp;DYN_ARGS=TRUE&amp;DOC_NAME=FAT:FQL_AUDITING_CLIENT_TEMPLATE.FAT&amp;display_string=Audit&amp;VAR:KEY=CTOLEBQLKH&amp;VAR:QUERY=RkZfU0FMRVMoTFRNLDQwOTk5KQ==&amp;WINDOW=FIRST_POPUP&amp;HEIGHT=450&amp;WIDTH=450&amp;START_MAXIMIZED=","FALSE&amp;VAR:CALENDAR=US&amp;VAR:SYMBOL=BOBE&amp;VAR:INDEX=0"}</definedName>
    <definedName name="_191__FDSAUDITLINK__" localSheetId="0" hidden="1">{"fdsup://directions/FAT Viewer?action=UPDATE&amp;creator=factset&amp;DYN_ARGS=TRUE&amp;DOC_NAME=FAT:FQL_AUDITING_CLIENT_TEMPLATE.FAT&amp;display_string=Audit&amp;VAR:KEY=CTOLEBQLKH&amp;VAR:QUERY=RkZfU0FMRVMoTFRNLDQwOTk5KQ==&amp;WINDOW=FIRST_POPUP&amp;HEIGHT=450&amp;WIDTH=450&amp;START_MAXIMIZED=","FALSE&amp;VAR:CALENDAR=US&amp;VAR:SYMBOL=BOBE&amp;VAR:INDEX=0"}</definedName>
    <definedName name="_191__FDSAUDITLINK__" localSheetId="1" hidden="1">{"fdsup://directions/FAT Viewer?action=UPDATE&amp;creator=factset&amp;DYN_ARGS=TRUE&amp;DOC_NAME=FAT:FQL_AUDITING_CLIENT_TEMPLATE.FAT&amp;display_string=Audit&amp;VAR:KEY=CTOLEBQLKH&amp;VAR:QUERY=RkZfU0FMRVMoTFRNLDQwOTk5KQ==&amp;WINDOW=FIRST_POPUP&amp;HEIGHT=450&amp;WIDTH=450&amp;START_MAXIMIZED=","FALSE&amp;VAR:CALENDAR=US&amp;VAR:SYMBOL=BOBE&amp;VAR:INDEX=0"}</definedName>
    <definedName name="_191__FDSAUDITLINK__" hidden="1">{"fdsup://directions/FAT Viewer?action=UPDATE&amp;creator=factset&amp;DYN_ARGS=TRUE&amp;DOC_NAME=FAT:FQL_AUDITING_CLIENT_TEMPLATE.FAT&amp;display_string=Audit&amp;VAR:KEY=CTOLEBQLKH&amp;VAR:QUERY=RkZfU0FMRVMoTFRNLDQwOTk5KQ==&amp;WINDOW=FIRST_POPUP&amp;HEIGHT=450&amp;WIDTH=450&amp;START_MAXIMIZED=","FALSE&amp;VAR:CALENDAR=US&amp;VAR:SYMBOL=BOBE&amp;VAR:INDEX=0"}</definedName>
    <definedName name="_193__FDSAUDITLINK__" localSheetId="2" hidden="1">{"fdsup://directions/FAT Viewer?action=UPDATE&amp;creator=factset&amp;DYN_ARGS=TRUE&amp;DOC_NAME=FAT:FQL_AUDITING_CLIENT_TEMPLATE.FAT&amp;display_string=Audit&amp;VAR:KEY=FQBCNQRARG&amp;VAR:QUERY=RkZfRU5UUlBSX1ZBTF9FQklUREFfT1BFUihBTk4sNDA1NDMp&amp;WINDOW=FIRST_POPUP&amp;HEIGHT=450&amp;WIDTH=","450&amp;START_MAXIMIZED=FALSE&amp;VAR:CALENDAR=US&amp;VAR:SYMBOL=CEC&amp;VAR:INDEX=0"}</definedName>
    <definedName name="_193__FDSAUDITLINK__" localSheetId="4" hidden="1">{"fdsup://directions/FAT Viewer?action=UPDATE&amp;creator=factset&amp;DYN_ARGS=TRUE&amp;DOC_NAME=FAT:FQL_AUDITING_CLIENT_TEMPLATE.FAT&amp;display_string=Audit&amp;VAR:KEY=FQBCNQRARG&amp;VAR:QUERY=RkZfRU5UUlBSX1ZBTF9FQklUREFfT1BFUihBTk4sNDA1NDMp&amp;WINDOW=FIRST_POPUP&amp;HEIGHT=450&amp;WIDTH=","450&amp;START_MAXIMIZED=FALSE&amp;VAR:CALENDAR=US&amp;VAR:SYMBOL=CEC&amp;VAR:INDEX=0"}</definedName>
    <definedName name="_193__FDSAUDITLINK__" localSheetId="3" hidden="1">{"fdsup://directions/FAT Viewer?action=UPDATE&amp;creator=factset&amp;DYN_ARGS=TRUE&amp;DOC_NAME=FAT:FQL_AUDITING_CLIENT_TEMPLATE.FAT&amp;display_string=Audit&amp;VAR:KEY=FQBCNQRARG&amp;VAR:QUERY=RkZfRU5UUlBSX1ZBTF9FQklUREFfT1BFUihBTk4sNDA1NDMp&amp;WINDOW=FIRST_POPUP&amp;HEIGHT=450&amp;WIDTH=","450&amp;START_MAXIMIZED=FALSE&amp;VAR:CALENDAR=US&amp;VAR:SYMBOL=CEC&amp;VAR:INDEX=0"}</definedName>
    <definedName name="_193__FDSAUDITLINK__" localSheetId="0" hidden="1">{"fdsup://directions/FAT Viewer?action=UPDATE&amp;creator=factset&amp;DYN_ARGS=TRUE&amp;DOC_NAME=FAT:FQL_AUDITING_CLIENT_TEMPLATE.FAT&amp;display_string=Audit&amp;VAR:KEY=FQBCNQRARG&amp;VAR:QUERY=RkZfRU5UUlBSX1ZBTF9FQklUREFfT1BFUihBTk4sNDA1NDMp&amp;WINDOW=FIRST_POPUP&amp;HEIGHT=450&amp;WIDTH=","450&amp;START_MAXIMIZED=FALSE&amp;VAR:CALENDAR=US&amp;VAR:SYMBOL=CEC&amp;VAR:INDEX=0"}</definedName>
    <definedName name="_193__FDSAUDITLINK__" localSheetId="1" hidden="1">{"fdsup://directions/FAT Viewer?action=UPDATE&amp;creator=factset&amp;DYN_ARGS=TRUE&amp;DOC_NAME=FAT:FQL_AUDITING_CLIENT_TEMPLATE.FAT&amp;display_string=Audit&amp;VAR:KEY=FQBCNQRARG&amp;VAR:QUERY=RkZfRU5UUlBSX1ZBTF9FQklUREFfT1BFUihBTk4sNDA1NDMp&amp;WINDOW=FIRST_POPUP&amp;HEIGHT=450&amp;WIDTH=","450&amp;START_MAXIMIZED=FALSE&amp;VAR:CALENDAR=US&amp;VAR:SYMBOL=CEC&amp;VAR:INDEX=0"}</definedName>
    <definedName name="_193__FDSAUDITLINK__" hidden="1">{"fdsup://directions/FAT Viewer?action=UPDATE&amp;creator=factset&amp;DYN_ARGS=TRUE&amp;DOC_NAME=FAT:FQL_AUDITING_CLIENT_TEMPLATE.FAT&amp;display_string=Audit&amp;VAR:KEY=FQBCNQRARG&amp;VAR:QUERY=RkZfRU5UUlBSX1ZBTF9FQklUREFfT1BFUihBTk4sNDA1NDMp&amp;WINDOW=FIRST_POPUP&amp;HEIGHT=450&amp;WIDTH=","450&amp;START_MAXIMIZED=FALSE&amp;VAR:CALENDAR=US&amp;VAR:SYMBOL=CEC&amp;VAR:INDEX=0"}</definedName>
    <definedName name="_194__FDSAUDITLINK__" localSheetId="2" hidden="1">{"fdsup://directions/FAT Viewer?action=UPDATE&amp;creator=factset&amp;DYN_ARGS=TRUE&amp;DOC_NAME=FAT:FQL_AUDITING_CLIENT_TEMPLATE.FAT&amp;display_string=Audit&amp;VAR:KEY=PUTSHORAVU&amp;VAR:QUERY=RkZfRU5UUlBSX1ZBTF9FQklUREFfT1BFUihBTk4sNDA1NDMp&amp;WINDOW=FIRST_POPUP&amp;HEIGHT=450&amp;WIDTH=","450&amp;START_MAXIMIZED=FALSE&amp;VAR:CALENDAR=US&amp;VAR:SYMBOL=DIN&amp;VAR:INDEX=0"}</definedName>
    <definedName name="_194__FDSAUDITLINK__" localSheetId="4" hidden="1">{"fdsup://directions/FAT Viewer?action=UPDATE&amp;creator=factset&amp;DYN_ARGS=TRUE&amp;DOC_NAME=FAT:FQL_AUDITING_CLIENT_TEMPLATE.FAT&amp;display_string=Audit&amp;VAR:KEY=PUTSHORAVU&amp;VAR:QUERY=RkZfRU5UUlBSX1ZBTF9FQklUREFfT1BFUihBTk4sNDA1NDMp&amp;WINDOW=FIRST_POPUP&amp;HEIGHT=450&amp;WIDTH=","450&amp;START_MAXIMIZED=FALSE&amp;VAR:CALENDAR=US&amp;VAR:SYMBOL=DIN&amp;VAR:INDEX=0"}</definedName>
    <definedName name="_194__FDSAUDITLINK__" localSheetId="3" hidden="1">{"fdsup://directions/FAT Viewer?action=UPDATE&amp;creator=factset&amp;DYN_ARGS=TRUE&amp;DOC_NAME=FAT:FQL_AUDITING_CLIENT_TEMPLATE.FAT&amp;display_string=Audit&amp;VAR:KEY=PUTSHORAVU&amp;VAR:QUERY=RkZfRU5UUlBSX1ZBTF9FQklUREFfT1BFUihBTk4sNDA1NDMp&amp;WINDOW=FIRST_POPUP&amp;HEIGHT=450&amp;WIDTH=","450&amp;START_MAXIMIZED=FALSE&amp;VAR:CALENDAR=US&amp;VAR:SYMBOL=DIN&amp;VAR:INDEX=0"}</definedName>
    <definedName name="_194__FDSAUDITLINK__" localSheetId="0" hidden="1">{"fdsup://directions/FAT Viewer?action=UPDATE&amp;creator=factset&amp;DYN_ARGS=TRUE&amp;DOC_NAME=FAT:FQL_AUDITING_CLIENT_TEMPLATE.FAT&amp;display_string=Audit&amp;VAR:KEY=PUTSHORAVU&amp;VAR:QUERY=RkZfRU5UUlBSX1ZBTF9FQklUREFfT1BFUihBTk4sNDA1NDMp&amp;WINDOW=FIRST_POPUP&amp;HEIGHT=450&amp;WIDTH=","450&amp;START_MAXIMIZED=FALSE&amp;VAR:CALENDAR=US&amp;VAR:SYMBOL=DIN&amp;VAR:INDEX=0"}</definedName>
    <definedName name="_194__FDSAUDITLINK__" localSheetId="1" hidden="1">{"fdsup://directions/FAT Viewer?action=UPDATE&amp;creator=factset&amp;DYN_ARGS=TRUE&amp;DOC_NAME=FAT:FQL_AUDITING_CLIENT_TEMPLATE.FAT&amp;display_string=Audit&amp;VAR:KEY=PUTSHORAVU&amp;VAR:QUERY=RkZfRU5UUlBSX1ZBTF9FQklUREFfT1BFUihBTk4sNDA1NDMp&amp;WINDOW=FIRST_POPUP&amp;HEIGHT=450&amp;WIDTH=","450&amp;START_MAXIMIZED=FALSE&amp;VAR:CALENDAR=US&amp;VAR:SYMBOL=DIN&amp;VAR:INDEX=0"}</definedName>
    <definedName name="_194__FDSAUDITLINK__" hidden="1">{"fdsup://directions/FAT Viewer?action=UPDATE&amp;creator=factset&amp;DYN_ARGS=TRUE&amp;DOC_NAME=FAT:FQL_AUDITING_CLIENT_TEMPLATE.FAT&amp;display_string=Audit&amp;VAR:KEY=PUTSHORAVU&amp;VAR:QUERY=RkZfRU5UUlBSX1ZBTF9FQklUREFfT1BFUihBTk4sNDA1NDMp&amp;WINDOW=FIRST_POPUP&amp;HEIGHT=450&amp;WIDTH=","450&amp;START_MAXIMIZED=FALSE&amp;VAR:CALENDAR=US&amp;VAR:SYMBOL=DIN&amp;VAR:INDEX=0"}</definedName>
    <definedName name="_196__FDSAUDITLINK__" localSheetId="2" hidden="1">{"fdsup://directions/FAT Viewer?action=UPDATE&amp;creator=factset&amp;DYN_ARGS=TRUE&amp;DOC_NAME=FAT:FQL_AUDITING_CLIENT_TEMPLATE.FAT&amp;display_string=Audit&amp;VAR:KEY=QTMLWPYNAJ&amp;VAR:QUERY=RkZfU0FMRVMoTFRNLDQwNjMzKQ==&amp;WINDOW=FIRST_POPUP&amp;HEIGHT=450&amp;WIDTH=450&amp;START_MAXIMIZED=","FALSE&amp;VAR:CALENDAR=US&amp;VAR:SYMBOL=BWLD&amp;VAR:INDEX=0"}</definedName>
    <definedName name="_196__FDSAUDITLINK__" localSheetId="4" hidden="1">{"fdsup://directions/FAT Viewer?action=UPDATE&amp;creator=factset&amp;DYN_ARGS=TRUE&amp;DOC_NAME=FAT:FQL_AUDITING_CLIENT_TEMPLATE.FAT&amp;display_string=Audit&amp;VAR:KEY=QTMLWPYNAJ&amp;VAR:QUERY=RkZfU0FMRVMoTFRNLDQwNjMzKQ==&amp;WINDOW=FIRST_POPUP&amp;HEIGHT=450&amp;WIDTH=450&amp;START_MAXIMIZED=","FALSE&amp;VAR:CALENDAR=US&amp;VAR:SYMBOL=BWLD&amp;VAR:INDEX=0"}</definedName>
    <definedName name="_196__FDSAUDITLINK__" localSheetId="3" hidden="1">{"fdsup://directions/FAT Viewer?action=UPDATE&amp;creator=factset&amp;DYN_ARGS=TRUE&amp;DOC_NAME=FAT:FQL_AUDITING_CLIENT_TEMPLATE.FAT&amp;display_string=Audit&amp;VAR:KEY=QTMLWPYNAJ&amp;VAR:QUERY=RkZfU0FMRVMoTFRNLDQwNjMzKQ==&amp;WINDOW=FIRST_POPUP&amp;HEIGHT=450&amp;WIDTH=450&amp;START_MAXIMIZED=","FALSE&amp;VAR:CALENDAR=US&amp;VAR:SYMBOL=BWLD&amp;VAR:INDEX=0"}</definedName>
    <definedName name="_196__FDSAUDITLINK__" localSheetId="0" hidden="1">{"fdsup://directions/FAT Viewer?action=UPDATE&amp;creator=factset&amp;DYN_ARGS=TRUE&amp;DOC_NAME=FAT:FQL_AUDITING_CLIENT_TEMPLATE.FAT&amp;display_string=Audit&amp;VAR:KEY=QTMLWPYNAJ&amp;VAR:QUERY=RkZfU0FMRVMoTFRNLDQwNjMzKQ==&amp;WINDOW=FIRST_POPUP&amp;HEIGHT=450&amp;WIDTH=450&amp;START_MAXIMIZED=","FALSE&amp;VAR:CALENDAR=US&amp;VAR:SYMBOL=BWLD&amp;VAR:INDEX=0"}</definedName>
    <definedName name="_196__FDSAUDITLINK__" localSheetId="1" hidden="1">{"fdsup://directions/FAT Viewer?action=UPDATE&amp;creator=factset&amp;DYN_ARGS=TRUE&amp;DOC_NAME=FAT:FQL_AUDITING_CLIENT_TEMPLATE.FAT&amp;display_string=Audit&amp;VAR:KEY=QTMLWPYNAJ&amp;VAR:QUERY=RkZfU0FMRVMoTFRNLDQwNjMzKQ==&amp;WINDOW=FIRST_POPUP&amp;HEIGHT=450&amp;WIDTH=450&amp;START_MAXIMIZED=","FALSE&amp;VAR:CALENDAR=US&amp;VAR:SYMBOL=BWLD&amp;VAR:INDEX=0"}</definedName>
    <definedName name="_196__FDSAUDITLINK__" hidden="1">{"fdsup://directions/FAT Viewer?action=UPDATE&amp;creator=factset&amp;DYN_ARGS=TRUE&amp;DOC_NAME=FAT:FQL_AUDITING_CLIENT_TEMPLATE.FAT&amp;display_string=Audit&amp;VAR:KEY=QTMLWPYNAJ&amp;VAR:QUERY=RkZfU0FMRVMoTFRNLDQwNjMzKQ==&amp;WINDOW=FIRST_POPUP&amp;HEIGHT=450&amp;WIDTH=450&amp;START_MAXIMIZED=","FALSE&amp;VAR:CALENDAR=US&amp;VAR:SYMBOL=BWLD&amp;VAR:INDEX=0"}</definedName>
    <definedName name="_197__FDSAUDITLINK__" localSheetId="2" hidden="1">{"fdsup://directions/FAT Viewer?action=UPDATE&amp;creator=factset&amp;DYN_ARGS=TRUE&amp;DOC_NAME=FAT:FQL_AUDITING_CLIENT_TEMPLATE.FAT&amp;display_string=Audit&amp;VAR:KEY=CBSBKNQPWF&amp;VAR:QUERY=RkZfRU5UUlBSX1ZBTF9FQklUREFfT1BFUihDQUwsTk9XKQ==&amp;WINDOW=FIRST_POPUP&amp;HEIGHT=450&amp;WIDTH=","450&amp;START_MAXIMIZED=FALSE&amp;VAR:CALENDAR=US&amp;VAR:SYMBOL=PZZA&amp;VAR:INDEX=0"}</definedName>
    <definedName name="_197__FDSAUDITLINK__" localSheetId="4" hidden="1">{"fdsup://directions/FAT Viewer?action=UPDATE&amp;creator=factset&amp;DYN_ARGS=TRUE&amp;DOC_NAME=FAT:FQL_AUDITING_CLIENT_TEMPLATE.FAT&amp;display_string=Audit&amp;VAR:KEY=CBSBKNQPWF&amp;VAR:QUERY=RkZfRU5UUlBSX1ZBTF9FQklUREFfT1BFUihDQUwsTk9XKQ==&amp;WINDOW=FIRST_POPUP&amp;HEIGHT=450&amp;WIDTH=","450&amp;START_MAXIMIZED=FALSE&amp;VAR:CALENDAR=US&amp;VAR:SYMBOL=PZZA&amp;VAR:INDEX=0"}</definedName>
    <definedName name="_197__FDSAUDITLINK__" localSheetId="3" hidden="1">{"fdsup://directions/FAT Viewer?action=UPDATE&amp;creator=factset&amp;DYN_ARGS=TRUE&amp;DOC_NAME=FAT:FQL_AUDITING_CLIENT_TEMPLATE.FAT&amp;display_string=Audit&amp;VAR:KEY=CBSBKNQPWF&amp;VAR:QUERY=RkZfRU5UUlBSX1ZBTF9FQklUREFfT1BFUihDQUwsTk9XKQ==&amp;WINDOW=FIRST_POPUP&amp;HEIGHT=450&amp;WIDTH=","450&amp;START_MAXIMIZED=FALSE&amp;VAR:CALENDAR=US&amp;VAR:SYMBOL=PZZA&amp;VAR:INDEX=0"}</definedName>
    <definedName name="_197__FDSAUDITLINK__" localSheetId="0" hidden="1">{"fdsup://directions/FAT Viewer?action=UPDATE&amp;creator=factset&amp;DYN_ARGS=TRUE&amp;DOC_NAME=FAT:FQL_AUDITING_CLIENT_TEMPLATE.FAT&amp;display_string=Audit&amp;VAR:KEY=CBSBKNQPWF&amp;VAR:QUERY=RkZfRU5UUlBSX1ZBTF9FQklUREFfT1BFUihDQUwsTk9XKQ==&amp;WINDOW=FIRST_POPUP&amp;HEIGHT=450&amp;WIDTH=","450&amp;START_MAXIMIZED=FALSE&amp;VAR:CALENDAR=US&amp;VAR:SYMBOL=PZZA&amp;VAR:INDEX=0"}</definedName>
    <definedName name="_197__FDSAUDITLINK__" localSheetId="1" hidden="1">{"fdsup://directions/FAT Viewer?action=UPDATE&amp;creator=factset&amp;DYN_ARGS=TRUE&amp;DOC_NAME=FAT:FQL_AUDITING_CLIENT_TEMPLATE.FAT&amp;display_string=Audit&amp;VAR:KEY=CBSBKNQPWF&amp;VAR:QUERY=RkZfRU5UUlBSX1ZBTF9FQklUREFfT1BFUihDQUwsTk9XKQ==&amp;WINDOW=FIRST_POPUP&amp;HEIGHT=450&amp;WIDTH=","450&amp;START_MAXIMIZED=FALSE&amp;VAR:CALENDAR=US&amp;VAR:SYMBOL=PZZA&amp;VAR:INDEX=0"}</definedName>
    <definedName name="_197__FDSAUDITLINK__" hidden="1">{"fdsup://directions/FAT Viewer?action=UPDATE&amp;creator=factset&amp;DYN_ARGS=TRUE&amp;DOC_NAME=FAT:FQL_AUDITING_CLIENT_TEMPLATE.FAT&amp;display_string=Audit&amp;VAR:KEY=CBSBKNQPWF&amp;VAR:QUERY=RkZfRU5UUlBSX1ZBTF9FQklUREFfT1BFUihDQUwsTk9XKQ==&amp;WINDOW=FIRST_POPUP&amp;HEIGHT=450&amp;WIDTH=","450&amp;START_MAXIMIZED=FALSE&amp;VAR:CALENDAR=US&amp;VAR:SYMBOL=PZZA&amp;VAR:INDEX=0"}</definedName>
    <definedName name="_198__FDSAUDITLINK__" localSheetId="2" hidden="1">{"fdsup://directions/FAT Viewer?action=UPDATE&amp;creator=factset&amp;DYN_ARGS=TRUE&amp;DOC_NAME=FAT:FQL_AUDITING_CLIENT_TEMPLATE.FAT&amp;display_string=Audit&amp;VAR:KEY=JMZYRWZOHA&amp;VAR:QUERY=RkZfRU5UUlBSX1ZBTF9FQklUREFfT1BFUihBTk4sNDA1NDMp&amp;WINDOW=FIRST_POPUP&amp;HEIGHT=450&amp;WIDTH=","450&amp;START_MAXIMIZED=FALSE&amp;VAR:CALENDAR=US&amp;VAR:SYMBOL=BAGL&amp;VAR:INDEX=0"}</definedName>
    <definedName name="_198__FDSAUDITLINK__" localSheetId="4" hidden="1">{"fdsup://directions/FAT Viewer?action=UPDATE&amp;creator=factset&amp;DYN_ARGS=TRUE&amp;DOC_NAME=FAT:FQL_AUDITING_CLIENT_TEMPLATE.FAT&amp;display_string=Audit&amp;VAR:KEY=JMZYRWZOHA&amp;VAR:QUERY=RkZfRU5UUlBSX1ZBTF9FQklUREFfT1BFUihBTk4sNDA1NDMp&amp;WINDOW=FIRST_POPUP&amp;HEIGHT=450&amp;WIDTH=","450&amp;START_MAXIMIZED=FALSE&amp;VAR:CALENDAR=US&amp;VAR:SYMBOL=BAGL&amp;VAR:INDEX=0"}</definedName>
    <definedName name="_198__FDSAUDITLINK__" localSheetId="3" hidden="1">{"fdsup://directions/FAT Viewer?action=UPDATE&amp;creator=factset&amp;DYN_ARGS=TRUE&amp;DOC_NAME=FAT:FQL_AUDITING_CLIENT_TEMPLATE.FAT&amp;display_string=Audit&amp;VAR:KEY=JMZYRWZOHA&amp;VAR:QUERY=RkZfRU5UUlBSX1ZBTF9FQklUREFfT1BFUihBTk4sNDA1NDMp&amp;WINDOW=FIRST_POPUP&amp;HEIGHT=450&amp;WIDTH=","450&amp;START_MAXIMIZED=FALSE&amp;VAR:CALENDAR=US&amp;VAR:SYMBOL=BAGL&amp;VAR:INDEX=0"}</definedName>
    <definedName name="_198__FDSAUDITLINK__" localSheetId="0" hidden="1">{"fdsup://directions/FAT Viewer?action=UPDATE&amp;creator=factset&amp;DYN_ARGS=TRUE&amp;DOC_NAME=FAT:FQL_AUDITING_CLIENT_TEMPLATE.FAT&amp;display_string=Audit&amp;VAR:KEY=JMZYRWZOHA&amp;VAR:QUERY=RkZfRU5UUlBSX1ZBTF9FQklUREFfT1BFUihBTk4sNDA1NDMp&amp;WINDOW=FIRST_POPUP&amp;HEIGHT=450&amp;WIDTH=","450&amp;START_MAXIMIZED=FALSE&amp;VAR:CALENDAR=US&amp;VAR:SYMBOL=BAGL&amp;VAR:INDEX=0"}</definedName>
    <definedName name="_198__FDSAUDITLINK__" localSheetId="1" hidden="1">{"fdsup://directions/FAT Viewer?action=UPDATE&amp;creator=factset&amp;DYN_ARGS=TRUE&amp;DOC_NAME=FAT:FQL_AUDITING_CLIENT_TEMPLATE.FAT&amp;display_string=Audit&amp;VAR:KEY=JMZYRWZOHA&amp;VAR:QUERY=RkZfRU5UUlBSX1ZBTF9FQklUREFfT1BFUihBTk4sNDA1NDMp&amp;WINDOW=FIRST_POPUP&amp;HEIGHT=450&amp;WIDTH=","450&amp;START_MAXIMIZED=FALSE&amp;VAR:CALENDAR=US&amp;VAR:SYMBOL=BAGL&amp;VAR:INDEX=0"}</definedName>
    <definedName name="_198__FDSAUDITLINK__" hidden="1">{"fdsup://directions/FAT Viewer?action=UPDATE&amp;creator=factset&amp;DYN_ARGS=TRUE&amp;DOC_NAME=FAT:FQL_AUDITING_CLIENT_TEMPLATE.FAT&amp;display_string=Audit&amp;VAR:KEY=JMZYRWZOHA&amp;VAR:QUERY=RkZfRU5UUlBSX1ZBTF9FQklUREFfT1BFUihBTk4sNDA1NDMp&amp;WINDOW=FIRST_POPUP&amp;HEIGHT=450&amp;WIDTH=","450&amp;START_MAXIMIZED=FALSE&amp;VAR:CALENDAR=US&amp;VAR:SYMBOL=BAGL&amp;VAR:INDEX=0"}</definedName>
    <definedName name="_199__FDSAUDITLINK__" localSheetId="2" hidden="1">{"fdsup://directions/FAT Viewer?action=UPDATE&amp;creator=factset&amp;DYN_ARGS=TRUE&amp;DOC_NAME=FAT:FQL_AUDITING_CLIENT_TEMPLATE.FAT&amp;display_string=Audit&amp;VAR:KEY=VEVOJGXATC&amp;VAR:QUERY=RkZfRU5UUlBSX1ZBTF9FQklUREFfT1BFUihBTk4sNDA1NDMp&amp;WINDOW=FIRST_POPUP&amp;HEIGHT=450&amp;WIDTH=","450&amp;START_MAXIMIZED=FALSE&amp;VAR:CALENDAR=US&amp;VAR:SYMBOL=DRI&amp;VAR:INDEX=0"}</definedName>
    <definedName name="_199__FDSAUDITLINK__" localSheetId="4" hidden="1">{"fdsup://directions/FAT Viewer?action=UPDATE&amp;creator=factset&amp;DYN_ARGS=TRUE&amp;DOC_NAME=FAT:FQL_AUDITING_CLIENT_TEMPLATE.FAT&amp;display_string=Audit&amp;VAR:KEY=VEVOJGXATC&amp;VAR:QUERY=RkZfRU5UUlBSX1ZBTF9FQklUREFfT1BFUihBTk4sNDA1NDMp&amp;WINDOW=FIRST_POPUP&amp;HEIGHT=450&amp;WIDTH=","450&amp;START_MAXIMIZED=FALSE&amp;VAR:CALENDAR=US&amp;VAR:SYMBOL=DRI&amp;VAR:INDEX=0"}</definedName>
    <definedName name="_199__FDSAUDITLINK__" localSheetId="3" hidden="1">{"fdsup://directions/FAT Viewer?action=UPDATE&amp;creator=factset&amp;DYN_ARGS=TRUE&amp;DOC_NAME=FAT:FQL_AUDITING_CLIENT_TEMPLATE.FAT&amp;display_string=Audit&amp;VAR:KEY=VEVOJGXATC&amp;VAR:QUERY=RkZfRU5UUlBSX1ZBTF9FQklUREFfT1BFUihBTk4sNDA1NDMp&amp;WINDOW=FIRST_POPUP&amp;HEIGHT=450&amp;WIDTH=","450&amp;START_MAXIMIZED=FALSE&amp;VAR:CALENDAR=US&amp;VAR:SYMBOL=DRI&amp;VAR:INDEX=0"}</definedName>
    <definedName name="_199__FDSAUDITLINK__" localSheetId="0" hidden="1">{"fdsup://directions/FAT Viewer?action=UPDATE&amp;creator=factset&amp;DYN_ARGS=TRUE&amp;DOC_NAME=FAT:FQL_AUDITING_CLIENT_TEMPLATE.FAT&amp;display_string=Audit&amp;VAR:KEY=VEVOJGXATC&amp;VAR:QUERY=RkZfRU5UUlBSX1ZBTF9FQklUREFfT1BFUihBTk4sNDA1NDMp&amp;WINDOW=FIRST_POPUP&amp;HEIGHT=450&amp;WIDTH=","450&amp;START_MAXIMIZED=FALSE&amp;VAR:CALENDAR=US&amp;VAR:SYMBOL=DRI&amp;VAR:INDEX=0"}</definedName>
    <definedName name="_199__FDSAUDITLINK__" localSheetId="1" hidden="1">{"fdsup://directions/FAT Viewer?action=UPDATE&amp;creator=factset&amp;DYN_ARGS=TRUE&amp;DOC_NAME=FAT:FQL_AUDITING_CLIENT_TEMPLATE.FAT&amp;display_string=Audit&amp;VAR:KEY=VEVOJGXATC&amp;VAR:QUERY=RkZfRU5UUlBSX1ZBTF9FQklUREFfT1BFUihBTk4sNDA1NDMp&amp;WINDOW=FIRST_POPUP&amp;HEIGHT=450&amp;WIDTH=","450&amp;START_MAXIMIZED=FALSE&amp;VAR:CALENDAR=US&amp;VAR:SYMBOL=DRI&amp;VAR:INDEX=0"}</definedName>
    <definedName name="_199__FDSAUDITLINK__" hidden="1">{"fdsup://directions/FAT Viewer?action=UPDATE&amp;creator=factset&amp;DYN_ARGS=TRUE&amp;DOC_NAME=FAT:FQL_AUDITING_CLIENT_TEMPLATE.FAT&amp;display_string=Audit&amp;VAR:KEY=VEVOJGXATC&amp;VAR:QUERY=RkZfRU5UUlBSX1ZBTF9FQklUREFfT1BFUihBTk4sNDA1NDMp&amp;WINDOW=FIRST_POPUP&amp;HEIGHT=450&amp;WIDTH=","450&amp;START_MAXIMIZED=FALSE&amp;VAR:CALENDAR=US&amp;VAR:SYMBOL=DRI&amp;VAR:INDEX=0"}</definedName>
    <definedName name="_19ktp.KtWM_5_1">1</definedName>
    <definedName name="_1Excel_BuiltIn_Print_Titles_4_1_1">(#REF!,#REF!)</definedName>
    <definedName name="_2__123Graph_ACHART_2" hidden="1">#REF!</definedName>
    <definedName name="_2__123Graph_ACHART_3" hidden="1">#REF!</definedName>
    <definedName name="_2__123Graph_BCHART_9" localSheetId="2" hidden="1">#REF!</definedName>
    <definedName name="_2__123Graph_BCHART_9" localSheetId="4" hidden="1">#REF!</definedName>
    <definedName name="_2__123Graph_BCHART_9" localSheetId="3" hidden="1">#REF!</definedName>
    <definedName name="_2__123Graph_BCHART_9" localSheetId="0" hidden="1">#REF!</definedName>
    <definedName name="_2__123Graph_BCHART_9" localSheetId="1" hidden="1">#REF!</definedName>
    <definedName name="_2__123Graph_BCHART_9" hidden="1">#REF!</definedName>
    <definedName name="_2__123Graph_XCHART_1" hidden="1">#REF!</definedName>
    <definedName name="_2__FDSAUDITLINK__" localSheetId="2" hidden="1">{"fdsup://Directions/FactSet Auditing Viewer?action=AUDIT_VALUE&amp;DB=129&amp;ID1=46636710&amp;VALUEID=01001&amp;SDATE=2011&amp;PERIODTYPE=ANN_STD&amp;SCFT=3&amp;window=popup_no_bar&amp;width=385&amp;height=120&amp;START_MAXIMIZED=FALSE&amp;creator=factset&amp;display_string=Audit"}</definedName>
    <definedName name="_2__FDSAUDITLINK__" localSheetId="4" hidden="1">{"fdsup://Directions/FactSet Auditing Viewer?action=AUDIT_VALUE&amp;DB=129&amp;ID1=46636710&amp;VALUEID=01001&amp;SDATE=2011&amp;PERIODTYPE=ANN_STD&amp;SCFT=3&amp;window=popup_no_bar&amp;width=385&amp;height=120&amp;START_MAXIMIZED=FALSE&amp;creator=factset&amp;display_string=Audit"}</definedName>
    <definedName name="_2__FDSAUDITLINK__" localSheetId="3" hidden="1">{"fdsup://Directions/FactSet Auditing Viewer?action=AUDIT_VALUE&amp;DB=129&amp;ID1=46636710&amp;VALUEID=01001&amp;SDATE=2011&amp;PERIODTYPE=ANN_STD&amp;SCFT=3&amp;window=popup_no_bar&amp;width=385&amp;height=120&amp;START_MAXIMIZED=FALSE&amp;creator=factset&amp;display_string=Audit"}</definedName>
    <definedName name="_2__FDSAUDITLINK__" localSheetId="0" hidden="1">{"fdsup://Directions/FactSet Auditing Viewer?action=AUDIT_VALUE&amp;DB=129&amp;ID1=46636710&amp;VALUEID=01001&amp;SDATE=2011&amp;PERIODTYPE=ANN_STD&amp;SCFT=3&amp;window=popup_no_bar&amp;width=385&amp;height=120&amp;START_MAXIMIZED=FALSE&amp;creator=factset&amp;display_string=Audit"}</definedName>
    <definedName name="_2__FDSAUDITLINK__" localSheetId="1" hidden="1">{"fdsup://Directions/FactSet Auditing Viewer?action=AUDIT_VALUE&amp;DB=129&amp;ID1=46636710&amp;VALUEID=01001&amp;SDATE=2011&amp;PERIODTYPE=ANN_STD&amp;SCFT=3&amp;window=popup_no_bar&amp;width=385&amp;height=120&amp;START_MAXIMIZED=FALSE&amp;creator=factset&amp;display_string=Audit"}</definedName>
    <definedName name="_2__FDSAUDITLINK__" hidden="1">{"fdsup://Directions/FactSet Auditing Viewer?action=AUDIT_VALUE&amp;DB=129&amp;ID1=46636710&amp;VALUEID=01001&amp;SDATE=2011&amp;PERIODTYPE=ANN_STD&amp;SCFT=3&amp;window=popup_no_bar&amp;width=385&amp;height=120&amp;START_MAXIMIZED=FALSE&amp;creator=factset&amp;display_string=Audit"}</definedName>
    <definedName name="_20__123Graph_DCHART_2" hidden="1">#REF!</definedName>
    <definedName name="_20__123Graph_XCHART_3" localSheetId="2" hidden="1">#REF!</definedName>
    <definedName name="_20__123Graph_XCHART_3" localSheetId="4" hidden="1">#REF!</definedName>
    <definedName name="_20__123Graph_XCHART_3" localSheetId="3" hidden="1">#REF!</definedName>
    <definedName name="_20__123Graph_XCHART_3" localSheetId="0" hidden="1">#REF!</definedName>
    <definedName name="_20__123Graph_XCHART_3" localSheetId="1" hidden="1">#REF!</definedName>
    <definedName name="_20__123Graph_XCHART_3" hidden="1">#REF!</definedName>
    <definedName name="_20__FDSAUDITLINK__" localSheetId="2" hidden="1">{"fdsup://directions/FAT Viewer?action=UPDATE&amp;creator=factset&amp;DYN_ARGS=TRUE&amp;DOC_NAME=FAT:FQL_AUDITING_CLIENT_TEMPLATE.FAT&amp;display_string=Audit&amp;VAR:KEY=MXYLODWJEV&amp;VAR:QUERY=RkZfRU5UUlBSX1ZBTF9FQklUREFfT1BFUihDQUwsTk9XKQ==&amp;WINDOW=FIRST_POPUP&amp;HEIGHT=450&amp;WIDTH=","450&amp;START_MAXIMIZED=FALSE&amp;VAR:CALENDAR=US&amp;VAR:SYMBOL=BBRG&amp;VAR:INDEX=0"}</definedName>
    <definedName name="_20__FDSAUDITLINK__" localSheetId="4" hidden="1">{"fdsup://directions/FAT Viewer?action=UPDATE&amp;creator=factset&amp;DYN_ARGS=TRUE&amp;DOC_NAME=FAT:FQL_AUDITING_CLIENT_TEMPLATE.FAT&amp;display_string=Audit&amp;VAR:KEY=MXYLODWJEV&amp;VAR:QUERY=RkZfRU5UUlBSX1ZBTF9FQklUREFfT1BFUihDQUwsTk9XKQ==&amp;WINDOW=FIRST_POPUP&amp;HEIGHT=450&amp;WIDTH=","450&amp;START_MAXIMIZED=FALSE&amp;VAR:CALENDAR=US&amp;VAR:SYMBOL=BBRG&amp;VAR:INDEX=0"}</definedName>
    <definedName name="_20__FDSAUDITLINK__" localSheetId="3" hidden="1">{"fdsup://directions/FAT Viewer?action=UPDATE&amp;creator=factset&amp;DYN_ARGS=TRUE&amp;DOC_NAME=FAT:FQL_AUDITING_CLIENT_TEMPLATE.FAT&amp;display_string=Audit&amp;VAR:KEY=MXYLODWJEV&amp;VAR:QUERY=RkZfRU5UUlBSX1ZBTF9FQklUREFfT1BFUihDQUwsTk9XKQ==&amp;WINDOW=FIRST_POPUP&amp;HEIGHT=450&amp;WIDTH=","450&amp;START_MAXIMIZED=FALSE&amp;VAR:CALENDAR=US&amp;VAR:SYMBOL=BBRG&amp;VAR:INDEX=0"}</definedName>
    <definedName name="_20__FDSAUDITLINK__" localSheetId="0" hidden="1">{"fdsup://directions/FAT Viewer?action=UPDATE&amp;creator=factset&amp;DYN_ARGS=TRUE&amp;DOC_NAME=FAT:FQL_AUDITING_CLIENT_TEMPLATE.FAT&amp;display_string=Audit&amp;VAR:KEY=MXYLODWJEV&amp;VAR:QUERY=RkZfRU5UUlBSX1ZBTF9FQklUREFfT1BFUihDQUwsTk9XKQ==&amp;WINDOW=FIRST_POPUP&amp;HEIGHT=450&amp;WIDTH=","450&amp;START_MAXIMIZED=FALSE&amp;VAR:CALENDAR=US&amp;VAR:SYMBOL=BBRG&amp;VAR:INDEX=0"}</definedName>
    <definedName name="_20__FDSAUDITLINK__" localSheetId="1" hidden="1">{"fdsup://directions/FAT Viewer?action=UPDATE&amp;creator=factset&amp;DYN_ARGS=TRUE&amp;DOC_NAME=FAT:FQL_AUDITING_CLIENT_TEMPLATE.FAT&amp;display_string=Audit&amp;VAR:KEY=MXYLODWJEV&amp;VAR:QUERY=RkZfRU5UUlBSX1ZBTF9FQklUREFfT1BFUihDQUwsTk9XKQ==&amp;WINDOW=FIRST_POPUP&amp;HEIGHT=450&amp;WIDTH=","450&amp;START_MAXIMIZED=FALSE&amp;VAR:CALENDAR=US&amp;VAR:SYMBOL=BBRG&amp;VAR:INDEX=0"}</definedName>
    <definedName name="_20__FDSAUDITLINK__" hidden="1">{"fdsup://directions/FAT Viewer?action=UPDATE&amp;creator=factset&amp;DYN_ARGS=TRUE&amp;DOC_NAME=FAT:FQL_AUDITING_CLIENT_TEMPLATE.FAT&amp;display_string=Audit&amp;VAR:KEY=MXYLODWJEV&amp;VAR:QUERY=RkZfRU5UUlBSX1ZBTF9FQklUREFfT1BFUihDQUwsTk9XKQ==&amp;WINDOW=FIRST_POPUP&amp;HEIGHT=450&amp;WIDTH=","450&amp;START_MAXIMIZED=FALSE&amp;VAR:CALENDAR=US&amp;VAR:SYMBOL=BBRG&amp;VAR:INDEX=0"}</definedName>
    <definedName name="_200__FDSAUDITLINK__" localSheetId="2" hidden="1">{"fdsup://directions/FAT Viewer?action=UPDATE&amp;creator=factset&amp;DYN_ARGS=TRUE&amp;DOC_NAME=FAT:FQL_AUDITING_CLIENT_TEMPLATE.FAT&amp;display_string=Audit&amp;VAR:KEY=ZSZOBQRYTW&amp;VAR:QUERY=RkZfRU5UUlBSX1ZBTF9FQklUREFfT1BFUihBTk4sNDA1NDMp&amp;WINDOW=FIRST_POPUP&amp;HEIGHT=450&amp;WIDTH=","450&amp;START_MAXIMIZED=FALSE&amp;VAR:CALENDAR=US&amp;VAR:SYMBOL=PNRA&amp;VAR:INDEX=0"}</definedName>
    <definedName name="_200__FDSAUDITLINK__" localSheetId="4" hidden="1">{"fdsup://directions/FAT Viewer?action=UPDATE&amp;creator=factset&amp;DYN_ARGS=TRUE&amp;DOC_NAME=FAT:FQL_AUDITING_CLIENT_TEMPLATE.FAT&amp;display_string=Audit&amp;VAR:KEY=ZSZOBQRYTW&amp;VAR:QUERY=RkZfRU5UUlBSX1ZBTF9FQklUREFfT1BFUihBTk4sNDA1NDMp&amp;WINDOW=FIRST_POPUP&amp;HEIGHT=450&amp;WIDTH=","450&amp;START_MAXIMIZED=FALSE&amp;VAR:CALENDAR=US&amp;VAR:SYMBOL=PNRA&amp;VAR:INDEX=0"}</definedName>
    <definedName name="_200__FDSAUDITLINK__" localSheetId="3" hidden="1">{"fdsup://directions/FAT Viewer?action=UPDATE&amp;creator=factset&amp;DYN_ARGS=TRUE&amp;DOC_NAME=FAT:FQL_AUDITING_CLIENT_TEMPLATE.FAT&amp;display_string=Audit&amp;VAR:KEY=ZSZOBQRYTW&amp;VAR:QUERY=RkZfRU5UUlBSX1ZBTF9FQklUREFfT1BFUihBTk4sNDA1NDMp&amp;WINDOW=FIRST_POPUP&amp;HEIGHT=450&amp;WIDTH=","450&amp;START_MAXIMIZED=FALSE&amp;VAR:CALENDAR=US&amp;VAR:SYMBOL=PNRA&amp;VAR:INDEX=0"}</definedName>
    <definedName name="_200__FDSAUDITLINK__" localSheetId="0" hidden="1">{"fdsup://directions/FAT Viewer?action=UPDATE&amp;creator=factset&amp;DYN_ARGS=TRUE&amp;DOC_NAME=FAT:FQL_AUDITING_CLIENT_TEMPLATE.FAT&amp;display_string=Audit&amp;VAR:KEY=ZSZOBQRYTW&amp;VAR:QUERY=RkZfRU5UUlBSX1ZBTF9FQklUREFfT1BFUihBTk4sNDA1NDMp&amp;WINDOW=FIRST_POPUP&amp;HEIGHT=450&amp;WIDTH=","450&amp;START_MAXIMIZED=FALSE&amp;VAR:CALENDAR=US&amp;VAR:SYMBOL=PNRA&amp;VAR:INDEX=0"}</definedName>
    <definedName name="_200__FDSAUDITLINK__" localSheetId="1" hidden="1">{"fdsup://directions/FAT Viewer?action=UPDATE&amp;creator=factset&amp;DYN_ARGS=TRUE&amp;DOC_NAME=FAT:FQL_AUDITING_CLIENT_TEMPLATE.FAT&amp;display_string=Audit&amp;VAR:KEY=ZSZOBQRYTW&amp;VAR:QUERY=RkZfRU5UUlBSX1ZBTF9FQklUREFfT1BFUihBTk4sNDA1NDMp&amp;WINDOW=FIRST_POPUP&amp;HEIGHT=450&amp;WIDTH=","450&amp;START_MAXIMIZED=FALSE&amp;VAR:CALENDAR=US&amp;VAR:SYMBOL=PNRA&amp;VAR:INDEX=0"}</definedName>
    <definedName name="_200__FDSAUDITLINK__" hidden="1">{"fdsup://directions/FAT Viewer?action=UPDATE&amp;creator=factset&amp;DYN_ARGS=TRUE&amp;DOC_NAME=FAT:FQL_AUDITING_CLIENT_TEMPLATE.FAT&amp;display_string=Audit&amp;VAR:KEY=ZSZOBQRYTW&amp;VAR:QUERY=RkZfRU5UUlBSX1ZBTF9FQklUREFfT1BFUihBTk4sNDA1NDMp&amp;WINDOW=FIRST_POPUP&amp;HEIGHT=450&amp;WIDTH=","450&amp;START_MAXIMIZED=FALSE&amp;VAR:CALENDAR=US&amp;VAR:SYMBOL=PNRA&amp;VAR:INDEX=0"}</definedName>
    <definedName name="_201__FDSAUDITLINK__" localSheetId="2" hidden="1">{"fdsup://directions/FAT Viewer?action=UPDATE&amp;creator=factset&amp;DYN_ARGS=TRUE&amp;DOC_NAME=FAT:FQL_AUDITING_CLIENT_TEMPLATE.FAT&amp;display_string=Audit&amp;VAR:KEY=WLITMNWVYN&amp;VAR:QUERY=RkZfU0FMRVMoTFRNLDQwNjMzKQ==&amp;WINDOW=FIRST_POPUP&amp;HEIGHT=450&amp;WIDTH=450&amp;START_MAXIMIZED=","FALSE&amp;VAR:CALENDAR=US&amp;VAR:SYMBOL=BOBE&amp;VAR:INDEX=0"}</definedName>
    <definedName name="_201__FDSAUDITLINK__" localSheetId="4" hidden="1">{"fdsup://directions/FAT Viewer?action=UPDATE&amp;creator=factset&amp;DYN_ARGS=TRUE&amp;DOC_NAME=FAT:FQL_AUDITING_CLIENT_TEMPLATE.FAT&amp;display_string=Audit&amp;VAR:KEY=WLITMNWVYN&amp;VAR:QUERY=RkZfU0FMRVMoTFRNLDQwNjMzKQ==&amp;WINDOW=FIRST_POPUP&amp;HEIGHT=450&amp;WIDTH=450&amp;START_MAXIMIZED=","FALSE&amp;VAR:CALENDAR=US&amp;VAR:SYMBOL=BOBE&amp;VAR:INDEX=0"}</definedName>
    <definedName name="_201__FDSAUDITLINK__" localSheetId="3" hidden="1">{"fdsup://directions/FAT Viewer?action=UPDATE&amp;creator=factset&amp;DYN_ARGS=TRUE&amp;DOC_NAME=FAT:FQL_AUDITING_CLIENT_TEMPLATE.FAT&amp;display_string=Audit&amp;VAR:KEY=WLITMNWVYN&amp;VAR:QUERY=RkZfU0FMRVMoTFRNLDQwNjMzKQ==&amp;WINDOW=FIRST_POPUP&amp;HEIGHT=450&amp;WIDTH=450&amp;START_MAXIMIZED=","FALSE&amp;VAR:CALENDAR=US&amp;VAR:SYMBOL=BOBE&amp;VAR:INDEX=0"}</definedName>
    <definedName name="_201__FDSAUDITLINK__" localSheetId="0" hidden="1">{"fdsup://directions/FAT Viewer?action=UPDATE&amp;creator=factset&amp;DYN_ARGS=TRUE&amp;DOC_NAME=FAT:FQL_AUDITING_CLIENT_TEMPLATE.FAT&amp;display_string=Audit&amp;VAR:KEY=WLITMNWVYN&amp;VAR:QUERY=RkZfU0FMRVMoTFRNLDQwNjMzKQ==&amp;WINDOW=FIRST_POPUP&amp;HEIGHT=450&amp;WIDTH=450&amp;START_MAXIMIZED=","FALSE&amp;VAR:CALENDAR=US&amp;VAR:SYMBOL=BOBE&amp;VAR:INDEX=0"}</definedName>
    <definedName name="_201__FDSAUDITLINK__" localSheetId="1" hidden="1">{"fdsup://directions/FAT Viewer?action=UPDATE&amp;creator=factset&amp;DYN_ARGS=TRUE&amp;DOC_NAME=FAT:FQL_AUDITING_CLIENT_TEMPLATE.FAT&amp;display_string=Audit&amp;VAR:KEY=WLITMNWVYN&amp;VAR:QUERY=RkZfU0FMRVMoTFRNLDQwNjMzKQ==&amp;WINDOW=FIRST_POPUP&amp;HEIGHT=450&amp;WIDTH=450&amp;START_MAXIMIZED=","FALSE&amp;VAR:CALENDAR=US&amp;VAR:SYMBOL=BOBE&amp;VAR:INDEX=0"}</definedName>
    <definedName name="_201__FDSAUDITLINK__" hidden="1">{"fdsup://directions/FAT Viewer?action=UPDATE&amp;creator=factset&amp;DYN_ARGS=TRUE&amp;DOC_NAME=FAT:FQL_AUDITING_CLIENT_TEMPLATE.FAT&amp;display_string=Audit&amp;VAR:KEY=WLITMNWVYN&amp;VAR:QUERY=RkZfU0FMRVMoTFRNLDQwNjMzKQ==&amp;WINDOW=FIRST_POPUP&amp;HEIGHT=450&amp;WIDTH=450&amp;START_MAXIMIZED=","FALSE&amp;VAR:CALENDAR=US&amp;VAR:SYMBOL=BOBE&amp;VAR:INDEX=0"}</definedName>
    <definedName name="_203__FDSAUDITLINK__" localSheetId="2" hidden="1">{"fdsup://directions/FAT Viewer?action=UPDATE&amp;creator=factset&amp;DYN_ARGS=TRUE&amp;DOC_NAME=FAT:FQL_AUDITING_CLIENT_TEMPLATE.FAT&amp;display_string=Audit&amp;VAR:KEY=IBYHMPQXGN&amp;VAR:QUERY=RkZfU0FMRVMoTFRNLDQwNjMzKQ==&amp;WINDOW=FIRST_POPUP&amp;HEIGHT=450&amp;WIDTH=450&amp;START_MAXIMIZED=","FALSE&amp;VAR:CALENDAR=US&amp;VAR:SYMBOL=CEC&amp;VAR:INDEX=0"}</definedName>
    <definedName name="_203__FDSAUDITLINK__" localSheetId="4" hidden="1">{"fdsup://directions/FAT Viewer?action=UPDATE&amp;creator=factset&amp;DYN_ARGS=TRUE&amp;DOC_NAME=FAT:FQL_AUDITING_CLIENT_TEMPLATE.FAT&amp;display_string=Audit&amp;VAR:KEY=IBYHMPQXGN&amp;VAR:QUERY=RkZfU0FMRVMoTFRNLDQwNjMzKQ==&amp;WINDOW=FIRST_POPUP&amp;HEIGHT=450&amp;WIDTH=450&amp;START_MAXIMIZED=","FALSE&amp;VAR:CALENDAR=US&amp;VAR:SYMBOL=CEC&amp;VAR:INDEX=0"}</definedName>
    <definedName name="_203__FDSAUDITLINK__" localSheetId="3" hidden="1">{"fdsup://directions/FAT Viewer?action=UPDATE&amp;creator=factset&amp;DYN_ARGS=TRUE&amp;DOC_NAME=FAT:FQL_AUDITING_CLIENT_TEMPLATE.FAT&amp;display_string=Audit&amp;VAR:KEY=IBYHMPQXGN&amp;VAR:QUERY=RkZfU0FMRVMoTFRNLDQwNjMzKQ==&amp;WINDOW=FIRST_POPUP&amp;HEIGHT=450&amp;WIDTH=450&amp;START_MAXIMIZED=","FALSE&amp;VAR:CALENDAR=US&amp;VAR:SYMBOL=CEC&amp;VAR:INDEX=0"}</definedName>
    <definedName name="_203__FDSAUDITLINK__" localSheetId="0" hidden="1">{"fdsup://directions/FAT Viewer?action=UPDATE&amp;creator=factset&amp;DYN_ARGS=TRUE&amp;DOC_NAME=FAT:FQL_AUDITING_CLIENT_TEMPLATE.FAT&amp;display_string=Audit&amp;VAR:KEY=IBYHMPQXGN&amp;VAR:QUERY=RkZfU0FMRVMoTFRNLDQwNjMzKQ==&amp;WINDOW=FIRST_POPUP&amp;HEIGHT=450&amp;WIDTH=450&amp;START_MAXIMIZED=","FALSE&amp;VAR:CALENDAR=US&amp;VAR:SYMBOL=CEC&amp;VAR:INDEX=0"}</definedName>
    <definedName name="_203__FDSAUDITLINK__" localSheetId="1" hidden="1">{"fdsup://directions/FAT Viewer?action=UPDATE&amp;creator=factset&amp;DYN_ARGS=TRUE&amp;DOC_NAME=FAT:FQL_AUDITING_CLIENT_TEMPLATE.FAT&amp;display_string=Audit&amp;VAR:KEY=IBYHMPQXGN&amp;VAR:QUERY=RkZfU0FMRVMoTFRNLDQwNjMzKQ==&amp;WINDOW=FIRST_POPUP&amp;HEIGHT=450&amp;WIDTH=450&amp;START_MAXIMIZED=","FALSE&amp;VAR:CALENDAR=US&amp;VAR:SYMBOL=CEC&amp;VAR:INDEX=0"}</definedName>
    <definedName name="_203__FDSAUDITLINK__" hidden="1">{"fdsup://directions/FAT Viewer?action=UPDATE&amp;creator=factset&amp;DYN_ARGS=TRUE&amp;DOC_NAME=FAT:FQL_AUDITING_CLIENT_TEMPLATE.FAT&amp;display_string=Audit&amp;VAR:KEY=IBYHMPQXGN&amp;VAR:QUERY=RkZfU0FMRVMoTFRNLDQwNjMzKQ==&amp;WINDOW=FIRST_POPUP&amp;HEIGHT=450&amp;WIDTH=450&amp;START_MAXIMIZED=","FALSE&amp;VAR:CALENDAR=US&amp;VAR:SYMBOL=CEC&amp;VAR:INDEX=0"}</definedName>
    <definedName name="_204__FDSAUDITLINK__" localSheetId="2" hidden="1">{"fdsup://directions/FAT Viewer?action=UPDATE&amp;creator=factset&amp;DYN_ARGS=TRUE&amp;DOC_NAME=FAT:FQL_AUDITING_CLIENT_TEMPLATE.FAT&amp;display_string=Audit&amp;VAR:KEY=SJUBWRIJCD&amp;VAR:QUERY=RkZfU0FMRVMoTFRNLDQwOTk5KQ==&amp;WINDOW=FIRST_POPUP&amp;HEIGHT=450&amp;WIDTH=450&amp;START_MAXIMIZED=","FALSE&amp;VAR:CALENDAR=US&amp;VAR:SYMBOL=RT&amp;VAR:INDEX=0"}</definedName>
    <definedName name="_204__FDSAUDITLINK__" localSheetId="4" hidden="1">{"fdsup://directions/FAT Viewer?action=UPDATE&amp;creator=factset&amp;DYN_ARGS=TRUE&amp;DOC_NAME=FAT:FQL_AUDITING_CLIENT_TEMPLATE.FAT&amp;display_string=Audit&amp;VAR:KEY=SJUBWRIJCD&amp;VAR:QUERY=RkZfU0FMRVMoTFRNLDQwOTk5KQ==&amp;WINDOW=FIRST_POPUP&amp;HEIGHT=450&amp;WIDTH=450&amp;START_MAXIMIZED=","FALSE&amp;VAR:CALENDAR=US&amp;VAR:SYMBOL=RT&amp;VAR:INDEX=0"}</definedName>
    <definedName name="_204__FDSAUDITLINK__" localSheetId="3" hidden="1">{"fdsup://directions/FAT Viewer?action=UPDATE&amp;creator=factset&amp;DYN_ARGS=TRUE&amp;DOC_NAME=FAT:FQL_AUDITING_CLIENT_TEMPLATE.FAT&amp;display_string=Audit&amp;VAR:KEY=SJUBWRIJCD&amp;VAR:QUERY=RkZfU0FMRVMoTFRNLDQwOTk5KQ==&amp;WINDOW=FIRST_POPUP&amp;HEIGHT=450&amp;WIDTH=450&amp;START_MAXIMIZED=","FALSE&amp;VAR:CALENDAR=US&amp;VAR:SYMBOL=RT&amp;VAR:INDEX=0"}</definedName>
    <definedName name="_204__FDSAUDITLINK__" localSheetId="0" hidden="1">{"fdsup://directions/FAT Viewer?action=UPDATE&amp;creator=factset&amp;DYN_ARGS=TRUE&amp;DOC_NAME=FAT:FQL_AUDITING_CLIENT_TEMPLATE.FAT&amp;display_string=Audit&amp;VAR:KEY=SJUBWRIJCD&amp;VAR:QUERY=RkZfU0FMRVMoTFRNLDQwOTk5KQ==&amp;WINDOW=FIRST_POPUP&amp;HEIGHT=450&amp;WIDTH=450&amp;START_MAXIMIZED=","FALSE&amp;VAR:CALENDAR=US&amp;VAR:SYMBOL=RT&amp;VAR:INDEX=0"}</definedName>
    <definedName name="_204__FDSAUDITLINK__" localSheetId="1" hidden="1">{"fdsup://directions/FAT Viewer?action=UPDATE&amp;creator=factset&amp;DYN_ARGS=TRUE&amp;DOC_NAME=FAT:FQL_AUDITING_CLIENT_TEMPLATE.FAT&amp;display_string=Audit&amp;VAR:KEY=SJUBWRIJCD&amp;VAR:QUERY=RkZfU0FMRVMoTFRNLDQwOTk5KQ==&amp;WINDOW=FIRST_POPUP&amp;HEIGHT=450&amp;WIDTH=450&amp;START_MAXIMIZED=","FALSE&amp;VAR:CALENDAR=US&amp;VAR:SYMBOL=RT&amp;VAR:INDEX=0"}</definedName>
    <definedName name="_204__FDSAUDITLINK__" hidden="1">{"fdsup://directions/FAT Viewer?action=UPDATE&amp;creator=factset&amp;DYN_ARGS=TRUE&amp;DOC_NAME=FAT:FQL_AUDITING_CLIENT_TEMPLATE.FAT&amp;display_string=Audit&amp;VAR:KEY=SJUBWRIJCD&amp;VAR:QUERY=RkZfU0FMRVMoTFRNLDQwOTk5KQ==&amp;WINDOW=FIRST_POPUP&amp;HEIGHT=450&amp;WIDTH=450&amp;START_MAXIMIZED=","FALSE&amp;VAR:CALENDAR=US&amp;VAR:SYMBOL=RT&amp;VAR:INDEX=0"}</definedName>
    <definedName name="_205__FDSAUDITLINK__" localSheetId="2" hidden="1">{"fdsup://directions/FAT Viewer?action=UPDATE&amp;creator=factset&amp;DYN_ARGS=TRUE&amp;DOC_NAME=FAT:FQL_AUDITING_CLIENT_TEMPLATE.FAT&amp;display_string=Audit&amp;VAR:KEY=SRWXSZIFUP&amp;VAR:QUERY=RkZfU0FMRVMoTFRNLDQwNjMzKQ==&amp;WINDOW=FIRST_POPUP&amp;HEIGHT=450&amp;WIDTH=450&amp;START_MAXIMIZED=","FALSE&amp;VAR:CALENDAR=US&amp;VAR:SYMBOL=CBOU&amp;VAR:INDEX=0"}</definedName>
    <definedName name="_205__FDSAUDITLINK__" localSheetId="4" hidden="1">{"fdsup://directions/FAT Viewer?action=UPDATE&amp;creator=factset&amp;DYN_ARGS=TRUE&amp;DOC_NAME=FAT:FQL_AUDITING_CLIENT_TEMPLATE.FAT&amp;display_string=Audit&amp;VAR:KEY=SRWXSZIFUP&amp;VAR:QUERY=RkZfU0FMRVMoTFRNLDQwNjMzKQ==&amp;WINDOW=FIRST_POPUP&amp;HEIGHT=450&amp;WIDTH=450&amp;START_MAXIMIZED=","FALSE&amp;VAR:CALENDAR=US&amp;VAR:SYMBOL=CBOU&amp;VAR:INDEX=0"}</definedName>
    <definedName name="_205__FDSAUDITLINK__" localSheetId="3" hidden="1">{"fdsup://directions/FAT Viewer?action=UPDATE&amp;creator=factset&amp;DYN_ARGS=TRUE&amp;DOC_NAME=FAT:FQL_AUDITING_CLIENT_TEMPLATE.FAT&amp;display_string=Audit&amp;VAR:KEY=SRWXSZIFUP&amp;VAR:QUERY=RkZfU0FMRVMoTFRNLDQwNjMzKQ==&amp;WINDOW=FIRST_POPUP&amp;HEIGHT=450&amp;WIDTH=450&amp;START_MAXIMIZED=","FALSE&amp;VAR:CALENDAR=US&amp;VAR:SYMBOL=CBOU&amp;VAR:INDEX=0"}</definedName>
    <definedName name="_205__FDSAUDITLINK__" localSheetId="0" hidden="1">{"fdsup://directions/FAT Viewer?action=UPDATE&amp;creator=factset&amp;DYN_ARGS=TRUE&amp;DOC_NAME=FAT:FQL_AUDITING_CLIENT_TEMPLATE.FAT&amp;display_string=Audit&amp;VAR:KEY=SRWXSZIFUP&amp;VAR:QUERY=RkZfU0FMRVMoTFRNLDQwNjMzKQ==&amp;WINDOW=FIRST_POPUP&amp;HEIGHT=450&amp;WIDTH=450&amp;START_MAXIMIZED=","FALSE&amp;VAR:CALENDAR=US&amp;VAR:SYMBOL=CBOU&amp;VAR:INDEX=0"}</definedName>
    <definedName name="_205__FDSAUDITLINK__" localSheetId="1" hidden="1">{"fdsup://directions/FAT Viewer?action=UPDATE&amp;creator=factset&amp;DYN_ARGS=TRUE&amp;DOC_NAME=FAT:FQL_AUDITING_CLIENT_TEMPLATE.FAT&amp;display_string=Audit&amp;VAR:KEY=SRWXSZIFUP&amp;VAR:QUERY=RkZfU0FMRVMoTFRNLDQwNjMzKQ==&amp;WINDOW=FIRST_POPUP&amp;HEIGHT=450&amp;WIDTH=450&amp;START_MAXIMIZED=","FALSE&amp;VAR:CALENDAR=US&amp;VAR:SYMBOL=CBOU&amp;VAR:INDEX=0"}</definedName>
    <definedName name="_205__FDSAUDITLINK__" hidden="1">{"fdsup://directions/FAT Viewer?action=UPDATE&amp;creator=factset&amp;DYN_ARGS=TRUE&amp;DOC_NAME=FAT:FQL_AUDITING_CLIENT_TEMPLATE.FAT&amp;display_string=Audit&amp;VAR:KEY=SRWXSZIFUP&amp;VAR:QUERY=RkZfU0FMRVMoTFRNLDQwNjMzKQ==&amp;WINDOW=FIRST_POPUP&amp;HEIGHT=450&amp;WIDTH=450&amp;START_MAXIMIZED=","FALSE&amp;VAR:CALENDAR=US&amp;VAR:SYMBOL=CBOU&amp;VAR:INDEX=0"}</definedName>
    <definedName name="_206__FDSAUDITLINK__" localSheetId="2" hidden="1">{"fdsup://directions/FAT Viewer?action=UPDATE&amp;creator=factset&amp;DYN_ARGS=TRUE&amp;DOC_NAME=FAT:FQL_AUDITING_CLIENT_TEMPLATE.FAT&amp;display_string=Audit&amp;VAR:KEY=DEVIZSJGJY&amp;VAR:QUERY=RkZfRU5UUlBSX1ZBTF9FQklUREFfT1BFUihBTk4sNDA1NDMp&amp;WINDOW=FIRST_POPUP&amp;HEIGHT=450&amp;WIDTH=","450&amp;START_MAXIMIZED=FALSE&amp;VAR:CALENDAR=US&amp;VAR:SYMBOL=RRGB&amp;VAR:INDEX=0"}</definedName>
    <definedName name="_206__FDSAUDITLINK__" localSheetId="4" hidden="1">{"fdsup://directions/FAT Viewer?action=UPDATE&amp;creator=factset&amp;DYN_ARGS=TRUE&amp;DOC_NAME=FAT:FQL_AUDITING_CLIENT_TEMPLATE.FAT&amp;display_string=Audit&amp;VAR:KEY=DEVIZSJGJY&amp;VAR:QUERY=RkZfRU5UUlBSX1ZBTF9FQklUREFfT1BFUihBTk4sNDA1NDMp&amp;WINDOW=FIRST_POPUP&amp;HEIGHT=450&amp;WIDTH=","450&amp;START_MAXIMIZED=FALSE&amp;VAR:CALENDAR=US&amp;VAR:SYMBOL=RRGB&amp;VAR:INDEX=0"}</definedName>
    <definedName name="_206__FDSAUDITLINK__" localSheetId="3" hidden="1">{"fdsup://directions/FAT Viewer?action=UPDATE&amp;creator=factset&amp;DYN_ARGS=TRUE&amp;DOC_NAME=FAT:FQL_AUDITING_CLIENT_TEMPLATE.FAT&amp;display_string=Audit&amp;VAR:KEY=DEVIZSJGJY&amp;VAR:QUERY=RkZfRU5UUlBSX1ZBTF9FQklUREFfT1BFUihBTk4sNDA1NDMp&amp;WINDOW=FIRST_POPUP&amp;HEIGHT=450&amp;WIDTH=","450&amp;START_MAXIMIZED=FALSE&amp;VAR:CALENDAR=US&amp;VAR:SYMBOL=RRGB&amp;VAR:INDEX=0"}</definedName>
    <definedName name="_206__FDSAUDITLINK__" localSheetId="0" hidden="1">{"fdsup://directions/FAT Viewer?action=UPDATE&amp;creator=factset&amp;DYN_ARGS=TRUE&amp;DOC_NAME=FAT:FQL_AUDITING_CLIENT_TEMPLATE.FAT&amp;display_string=Audit&amp;VAR:KEY=DEVIZSJGJY&amp;VAR:QUERY=RkZfRU5UUlBSX1ZBTF9FQklUREFfT1BFUihBTk4sNDA1NDMp&amp;WINDOW=FIRST_POPUP&amp;HEIGHT=450&amp;WIDTH=","450&amp;START_MAXIMIZED=FALSE&amp;VAR:CALENDAR=US&amp;VAR:SYMBOL=RRGB&amp;VAR:INDEX=0"}</definedName>
    <definedName name="_206__FDSAUDITLINK__" localSheetId="1" hidden="1">{"fdsup://directions/FAT Viewer?action=UPDATE&amp;creator=factset&amp;DYN_ARGS=TRUE&amp;DOC_NAME=FAT:FQL_AUDITING_CLIENT_TEMPLATE.FAT&amp;display_string=Audit&amp;VAR:KEY=DEVIZSJGJY&amp;VAR:QUERY=RkZfRU5UUlBSX1ZBTF9FQklUREFfT1BFUihBTk4sNDA1NDMp&amp;WINDOW=FIRST_POPUP&amp;HEIGHT=450&amp;WIDTH=","450&amp;START_MAXIMIZED=FALSE&amp;VAR:CALENDAR=US&amp;VAR:SYMBOL=RRGB&amp;VAR:INDEX=0"}</definedName>
    <definedName name="_206__FDSAUDITLINK__" hidden="1">{"fdsup://directions/FAT Viewer?action=UPDATE&amp;creator=factset&amp;DYN_ARGS=TRUE&amp;DOC_NAME=FAT:FQL_AUDITING_CLIENT_TEMPLATE.FAT&amp;display_string=Audit&amp;VAR:KEY=DEVIZSJGJY&amp;VAR:QUERY=RkZfRU5UUlBSX1ZBTF9FQklUREFfT1BFUihBTk4sNDA1NDMp&amp;WINDOW=FIRST_POPUP&amp;HEIGHT=450&amp;WIDTH=","450&amp;START_MAXIMIZED=FALSE&amp;VAR:CALENDAR=US&amp;VAR:SYMBOL=RRGB&amp;VAR:INDEX=0"}</definedName>
    <definedName name="_207__FDSAUDITLINK__" localSheetId="2" hidden="1">{"fdsup://Directions/FactSet Auditing Viewer?action=AUDIT_VALUE&amp;DB=129&amp;ID1=24869P10&amp;VALUEID=01001&amp;SDATE=2011&amp;PERIODTYPE=ANN_STD&amp;SCFT=3&amp;window=popup_no_bar&amp;width=385&amp;height=120&amp;START_MAXIMIZED=FALSE&amp;creator=factset&amp;display_string=Audit"}</definedName>
    <definedName name="_207__FDSAUDITLINK__" localSheetId="4" hidden="1">{"fdsup://Directions/FactSet Auditing Viewer?action=AUDIT_VALUE&amp;DB=129&amp;ID1=24869P10&amp;VALUEID=01001&amp;SDATE=2011&amp;PERIODTYPE=ANN_STD&amp;SCFT=3&amp;window=popup_no_bar&amp;width=385&amp;height=120&amp;START_MAXIMIZED=FALSE&amp;creator=factset&amp;display_string=Audit"}</definedName>
    <definedName name="_207__FDSAUDITLINK__" localSheetId="3" hidden="1">{"fdsup://Directions/FactSet Auditing Viewer?action=AUDIT_VALUE&amp;DB=129&amp;ID1=24869P10&amp;VALUEID=01001&amp;SDATE=2011&amp;PERIODTYPE=ANN_STD&amp;SCFT=3&amp;window=popup_no_bar&amp;width=385&amp;height=120&amp;START_MAXIMIZED=FALSE&amp;creator=factset&amp;display_string=Audit"}</definedName>
    <definedName name="_207__FDSAUDITLINK__" localSheetId="0" hidden="1">{"fdsup://Directions/FactSet Auditing Viewer?action=AUDIT_VALUE&amp;DB=129&amp;ID1=24869P10&amp;VALUEID=01001&amp;SDATE=2011&amp;PERIODTYPE=ANN_STD&amp;SCFT=3&amp;window=popup_no_bar&amp;width=385&amp;height=120&amp;START_MAXIMIZED=FALSE&amp;creator=factset&amp;display_string=Audit"}</definedName>
    <definedName name="_207__FDSAUDITLINK__" localSheetId="1" hidden="1">{"fdsup://Directions/FactSet Auditing Viewer?action=AUDIT_VALUE&amp;DB=129&amp;ID1=24869P10&amp;VALUEID=01001&amp;SDATE=2011&amp;PERIODTYPE=ANN_STD&amp;SCFT=3&amp;window=popup_no_bar&amp;width=385&amp;height=120&amp;START_MAXIMIZED=FALSE&amp;creator=factset&amp;display_string=Audit"}</definedName>
    <definedName name="_207__FDSAUDITLINK__" hidden="1">{"fdsup://Directions/FactSet Auditing Viewer?action=AUDIT_VALUE&amp;DB=129&amp;ID1=24869P10&amp;VALUEID=01001&amp;SDATE=2011&amp;PERIODTYPE=ANN_STD&amp;SCFT=3&amp;window=popup_no_bar&amp;width=385&amp;height=120&amp;START_MAXIMIZED=FALSE&amp;creator=factset&amp;display_string=Audit"}</definedName>
    <definedName name="_209__FDSAUDITLINK__" localSheetId="2" hidden="1">{"fdsup://directions/FAT Viewer?action=UPDATE&amp;creator=factset&amp;DYN_ARGS=TRUE&amp;DOC_NAME=FAT:FQL_AUDITING_CLIENT_TEMPLATE.FAT&amp;display_string=Audit&amp;VAR:KEY=SNAJKTUXAN&amp;VAR:QUERY=RkZfU0FMRVMoTFRNLDQwOTk5KQ==&amp;WINDOW=FIRST_POPUP&amp;HEIGHT=450&amp;WIDTH=450&amp;START_MAXIMIZED=","FALSE&amp;VAR:CALENDAR=US&amp;VAR:SYMBOL=SONC&amp;VAR:INDEX=0"}</definedName>
    <definedName name="_209__FDSAUDITLINK__" localSheetId="4" hidden="1">{"fdsup://directions/FAT Viewer?action=UPDATE&amp;creator=factset&amp;DYN_ARGS=TRUE&amp;DOC_NAME=FAT:FQL_AUDITING_CLIENT_TEMPLATE.FAT&amp;display_string=Audit&amp;VAR:KEY=SNAJKTUXAN&amp;VAR:QUERY=RkZfU0FMRVMoTFRNLDQwOTk5KQ==&amp;WINDOW=FIRST_POPUP&amp;HEIGHT=450&amp;WIDTH=450&amp;START_MAXIMIZED=","FALSE&amp;VAR:CALENDAR=US&amp;VAR:SYMBOL=SONC&amp;VAR:INDEX=0"}</definedName>
    <definedName name="_209__FDSAUDITLINK__" localSheetId="3" hidden="1">{"fdsup://directions/FAT Viewer?action=UPDATE&amp;creator=factset&amp;DYN_ARGS=TRUE&amp;DOC_NAME=FAT:FQL_AUDITING_CLIENT_TEMPLATE.FAT&amp;display_string=Audit&amp;VAR:KEY=SNAJKTUXAN&amp;VAR:QUERY=RkZfU0FMRVMoTFRNLDQwOTk5KQ==&amp;WINDOW=FIRST_POPUP&amp;HEIGHT=450&amp;WIDTH=450&amp;START_MAXIMIZED=","FALSE&amp;VAR:CALENDAR=US&amp;VAR:SYMBOL=SONC&amp;VAR:INDEX=0"}</definedName>
    <definedName name="_209__FDSAUDITLINK__" localSheetId="0" hidden="1">{"fdsup://directions/FAT Viewer?action=UPDATE&amp;creator=factset&amp;DYN_ARGS=TRUE&amp;DOC_NAME=FAT:FQL_AUDITING_CLIENT_TEMPLATE.FAT&amp;display_string=Audit&amp;VAR:KEY=SNAJKTUXAN&amp;VAR:QUERY=RkZfU0FMRVMoTFRNLDQwOTk5KQ==&amp;WINDOW=FIRST_POPUP&amp;HEIGHT=450&amp;WIDTH=450&amp;START_MAXIMIZED=","FALSE&amp;VAR:CALENDAR=US&amp;VAR:SYMBOL=SONC&amp;VAR:INDEX=0"}</definedName>
    <definedName name="_209__FDSAUDITLINK__" localSheetId="1" hidden="1">{"fdsup://directions/FAT Viewer?action=UPDATE&amp;creator=factset&amp;DYN_ARGS=TRUE&amp;DOC_NAME=FAT:FQL_AUDITING_CLIENT_TEMPLATE.FAT&amp;display_string=Audit&amp;VAR:KEY=SNAJKTUXAN&amp;VAR:QUERY=RkZfU0FMRVMoTFRNLDQwOTk5KQ==&amp;WINDOW=FIRST_POPUP&amp;HEIGHT=450&amp;WIDTH=450&amp;START_MAXIMIZED=","FALSE&amp;VAR:CALENDAR=US&amp;VAR:SYMBOL=SONC&amp;VAR:INDEX=0"}</definedName>
    <definedName name="_209__FDSAUDITLINK__" hidden="1">{"fdsup://directions/FAT Viewer?action=UPDATE&amp;creator=factset&amp;DYN_ARGS=TRUE&amp;DOC_NAME=FAT:FQL_AUDITING_CLIENT_TEMPLATE.FAT&amp;display_string=Audit&amp;VAR:KEY=SNAJKTUXAN&amp;VAR:QUERY=RkZfU0FMRVMoTFRNLDQwOTk5KQ==&amp;WINDOW=FIRST_POPUP&amp;HEIGHT=450&amp;WIDTH=450&amp;START_MAXIMIZED=","FALSE&amp;VAR:CALENDAR=US&amp;VAR:SYMBOL=SONC&amp;VAR:INDEX=0"}</definedName>
    <definedName name="_20ktp.KtWM_6_1">1</definedName>
    <definedName name="_21__123Graph_DCHART_3" hidden="1">#REF!</definedName>
    <definedName name="_21__123Graph_XCHART_4" localSheetId="2" hidden="1">#REF!</definedName>
    <definedName name="_21__123Graph_XCHART_4" localSheetId="4" hidden="1">#REF!</definedName>
    <definedName name="_21__123Graph_XCHART_4" localSheetId="3" hidden="1">#REF!</definedName>
    <definedName name="_21__123Graph_XCHART_4" localSheetId="0" hidden="1">#REF!</definedName>
    <definedName name="_21__123Graph_XCHART_4" localSheetId="1" hidden="1">#REF!</definedName>
    <definedName name="_21__123Graph_XCHART_4" hidden="1">#REF!</definedName>
    <definedName name="_21__FDSAUDITLINK__" localSheetId="2" hidden="1">{"fdsup://directions/FAT Viewer?action=UPDATE&amp;creator=factset&amp;DYN_ARGS=TRUE&amp;DOC_NAME=FAT:FQL_AUDITING_CLIENT_TEMPLATE.FAT&amp;display_string=Audit&amp;VAR:KEY=RSDEJYXEPE&amp;VAR:QUERY=RkZfU0FMRVMoTFRNLDQwNjMzKQ==&amp;WINDOW=FIRST_POPUP&amp;HEIGHT=450&amp;WIDTH=450&amp;START_MAXIMIZED=","FALSE&amp;VAR:CALENDAR=US&amp;VAR:SYMBOL=DIN&amp;VAR:INDEX=0"}</definedName>
    <definedName name="_21__FDSAUDITLINK__" localSheetId="4" hidden="1">{"fdsup://directions/FAT Viewer?action=UPDATE&amp;creator=factset&amp;DYN_ARGS=TRUE&amp;DOC_NAME=FAT:FQL_AUDITING_CLIENT_TEMPLATE.FAT&amp;display_string=Audit&amp;VAR:KEY=RSDEJYXEPE&amp;VAR:QUERY=RkZfU0FMRVMoTFRNLDQwNjMzKQ==&amp;WINDOW=FIRST_POPUP&amp;HEIGHT=450&amp;WIDTH=450&amp;START_MAXIMIZED=","FALSE&amp;VAR:CALENDAR=US&amp;VAR:SYMBOL=DIN&amp;VAR:INDEX=0"}</definedName>
    <definedName name="_21__FDSAUDITLINK__" localSheetId="3" hidden="1">{"fdsup://directions/FAT Viewer?action=UPDATE&amp;creator=factset&amp;DYN_ARGS=TRUE&amp;DOC_NAME=FAT:FQL_AUDITING_CLIENT_TEMPLATE.FAT&amp;display_string=Audit&amp;VAR:KEY=RSDEJYXEPE&amp;VAR:QUERY=RkZfU0FMRVMoTFRNLDQwNjMzKQ==&amp;WINDOW=FIRST_POPUP&amp;HEIGHT=450&amp;WIDTH=450&amp;START_MAXIMIZED=","FALSE&amp;VAR:CALENDAR=US&amp;VAR:SYMBOL=DIN&amp;VAR:INDEX=0"}</definedName>
    <definedName name="_21__FDSAUDITLINK__" localSheetId="0" hidden="1">{"fdsup://directions/FAT Viewer?action=UPDATE&amp;creator=factset&amp;DYN_ARGS=TRUE&amp;DOC_NAME=FAT:FQL_AUDITING_CLIENT_TEMPLATE.FAT&amp;display_string=Audit&amp;VAR:KEY=RSDEJYXEPE&amp;VAR:QUERY=RkZfU0FMRVMoTFRNLDQwNjMzKQ==&amp;WINDOW=FIRST_POPUP&amp;HEIGHT=450&amp;WIDTH=450&amp;START_MAXIMIZED=","FALSE&amp;VAR:CALENDAR=US&amp;VAR:SYMBOL=DIN&amp;VAR:INDEX=0"}</definedName>
    <definedName name="_21__FDSAUDITLINK__" localSheetId="1" hidden="1">{"fdsup://directions/FAT Viewer?action=UPDATE&amp;creator=factset&amp;DYN_ARGS=TRUE&amp;DOC_NAME=FAT:FQL_AUDITING_CLIENT_TEMPLATE.FAT&amp;display_string=Audit&amp;VAR:KEY=RSDEJYXEPE&amp;VAR:QUERY=RkZfU0FMRVMoTFRNLDQwNjMzKQ==&amp;WINDOW=FIRST_POPUP&amp;HEIGHT=450&amp;WIDTH=450&amp;START_MAXIMIZED=","FALSE&amp;VAR:CALENDAR=US&amp;VAR:SYMBOL=DIN&amp;VAR:INDEX=0"}</definedName>
    <definedName name="_21__FDSAUDITLINK__" hidden="1">{"fdsup://directions/FAT Viewer?action=UPDATE&amp;creator=factset&amp;DYN_ARGS=TRUE&amp;DOC_NAME=FAT:FQL_AUDITING_CLIENT_TEMPLATE.FAT&amp;display_string=Audit&amp;VAR:KEY=RSDEJYXEPE&amp;VAR:QUERY=RkZfU0FMRVMoTFRNLDQwNjMzKQ==&amp;WINDOW=FIRST_POPUP&amp;HEIGHT=450&amp;WIDTH=450&amp;START_MAXIMIZED=","FALSE&amp;VAR:CALENDAR=US&amp;VAR:SYMBOL=DIN&amp;VAR:INDEX=0"}</definedName>
    <definedName name="_210__FDSAUDITLINK__" localSheetId="2" hidden="1">{"fdsup://directions/FAT Viewer?action=UPDATE&amp;creator=factset&amp;DYN_ARGS=TRUE&amp;DOC_NAME=FAT:FQL_AUDITING_CLIENT_TEMPLATE.FAT&amp;display_string=Audit&amp;VAR:KEY=PWXGLGFEDK&amp;VAR:QUERY=RkZfRU5UUlBSX1ZBTF9FQklUREFfT1BFUihBTk4sNDA1NDMp&amp;WINDOW=FIRST_POPUP&amp;HEIGHT=450&amp;WIDTH=","450&amp;START_MAXIMIZED=FALSE&amp;VAR:CALENDAR=US&amp;VAR:SYMBOL=MCD&amp;VAR:INDEX=0"}</definedName>
    <definedName name="_210__FDSAUDITLINK__" localSheetId="4" hidden="1">{"fdsup://directions/FAT Viewer?action=UPDATE&amp;creator=factset&amp;DYN_ARGS=TRUE&amp;DOC_NAME=FAT:FQL_AUDITING_CLIENT_TEMPLATE.FAT&amp;display_string=Audit&amp;VAR:KEY=PWXGLGFEDK&amp;VAR:QUERY=RkZfRU5UUlBSX1ZBTF9FQklUREFfT1BFUihBTk4sNDA1NDMp&amp;WINDOW=FIRST_POPUP&amp;HEIGHT=450&amp;WIDTH=","450&amp;START_MAXIMIZED=FALSE&amp;VAR:CALENDAR=US&amp;VAR:SYMBOL=MCD&amp;VAR:INDEX=0"}</definedName>
    <definedName name="_210__FDSAUDITLINK__" localSheetId="3" hidden="1">{"fdsup://directions/FAT Viewer?action=UPDATE&amp;creator=factset&amp;DYN_ARGS=TRUE&amp;DOC_NAME=FAT:FQL_AUDITING_CLIENT_TEMPLATE.FAT&amp;display_string=Audit&amp;VAR:KEY=PWXGLGFEDK&amp;VAR:QUERY=RkZfRU5UUlBSX1ZBTF9FQklUREFfT1BFUihBTk4sNDA1NDMp&amp;WINDOW=FIRST_POPUP&amp;HEIGHT=450&amp;WIDTH=","450&amp;START_MAXIMIZED=FALSE&amp;VAR:CALENDAR=US&amp;VAR:SYMBOL=MCD&amp;VAR:INDEX=0"}</definedName>
    <definedName name="_210__FDSAUDITLINK__" localSheetId="0" hidden="1">{"fdsup://directions/FAT Viewer?action=UPDATE&amp;creator=factset&amp;DYN_ARGS=TRUE&amp;DOC_NAME=FAT:FQL_AUDITING_CLIENT_TEMPLATE.FAT&amp;display_string=Audit&amp;VAR:KEY=PWXGLGFEDK&amp;VAR:QUERY=RkZfRU5UUlBSX1ZBTF9FQklUREFfT1BFUihBTk4sNDA1NDMp&amp;WINDOW=FIRST_POPUP&amp;HEIGHT=450&amp;WIDTH=","450&amp;START_MAXIMIZED=FALSE&amp;VAR:CALENDAR=US&amp;VAR:SYMBOL=MCD&amp;VAR:INDEX=0"}</definedName>
    <definedName name="_210__FDSAUDITLINK__" localSheetId="1" hidden="1">{"fdsup://directions/FAT Viewer?action=UPDATE&amp;creator=factset&amp;DYN_ARGS=TRUE&amp;DOC_NAME=FAT:FQL_AUDITING_CLIENT_TEMPLATE.FAT&amp;display_string=Audit&amp;VAR:KEY=PWXGLGFEDK&amp;VAR:QUERY=RkZfRU5UUlBSX1ZBTF9FQklUREFfT1BFUihBTk4sNDA1NDMp&amp;WINDOW=FIRST_POPUP&amp;HEIGHT=450&amp;WIDTH=","450&amp;START_MAXIMIZED=FALSE&amp;VAR:CALENDAR=US&amp;VAR:SYMBOL=MCD&amp;VAR:INDEX=0"}</definedName>
    <definedName name="_210__FDSAUDITLINK__" hidden="1">{"fdsup://directions/FAT Viewer?action=UPDATE&amp;creator=factset&amp;DYN_ARGS=TRUE&amp;DOC_NAME=FAT:FQL_AUDITING_CLIENT_TEMPLATE.FAT&amp;display_string=Audit&amp;VAR:KEY=PWXGLGFEDK&amp;VAR:QUERY=RkZfRU5UUlBSX1ZBTF9FQklUREFfT1BFUihBTk4sNDA1NDMp&amp;WINDOW=FIRST_POPUP&amp;HEIGHT=450&amp;WIDTH=","450&amp;START_MAXIMIZED=FALSE&amp;VAR:CALENDAR=US&amp;VAR:SYMBOL=MCD&amp;VAR:INDEX=0"}</definedName>
    <definedName name="_211__FDSAUDITLINK__" localSheetId="2" hidden="1">{"fdsup://directions/FAT Viewer?action=UPDATE&amp;creator=factset&amp;DYN_ARGS=TRUE&amp;DOC_NAME=FAT:FQL_AUDITING_CLIENT_TEMPLATE.FAT&amp;display_string=Audit&amp;VAR:KEY=NWBCVOVOVY&amp;VAR:QUERY=RkZfRU5UUlBSX1ZBTF9FQklUREFfT1BFUihBTk4sNDA5MDgp&amp;WINDOW=FIRST_POPUP&amp;HEIGHT=450&amp;WIDTH=","450&amp;START_MAXIMIZED=FALSE&amp;VAR:CALENDAR=US&amp;VAR:SYMBOL=DNKN&amp;VAR:INDEX=0"}</definedName>
    <definedName name="_211__FDSAUDITLINK__" localSheetId="4" hidden="1">{"fdsup://directions/FAT Viewer?action=UPDATE&amp;creator=factset&amp;DYN_ARGS=TRUE&amp;DOC_NAME=FAT:FQL_AUDITING_CLIENT_TEMPLATE.FAT&amp;display_string=Audit&amp;VAR:KEY=NWBCVOVOVY&amp;VAR:QUERY=RkZfRU5UUlBSX1ZBTF9FQklUREFfT1BFUihBTk4sNDA5MDgp&amp;WINDOW=FIRST_POPUP&amp;HEIGHT=450&amp;WIDTH=","450&amp;START_MAXIMIZED=FALSE&amp;VAR:CALENDAR=US&amp;VAR:SYMBOL=DNKN&amp;VAR:INDEX=0"}</definedName>
    <definedName name="_211__FDSAUDITLINK__" localSheetId="3" hidden="1">{"fdsup://directions/FAT Viewer?action=UPDATE&amp;creator=factset&amp;DYN_ARGS=TRUE&amp;DOC_NAME=FAT:FQL_AUDITING_CLIENT_TEMPLATE.FAT&amp;display_string=Audit&amp;VAR:KEY=NWBCVOVOVY&amp;VAR:QUERY=RkZfRU5UUlBSX1ZBTF9FQklUREFfT1BFUihBTk4sNDA5MDgp&amp;WINDOW=FIRST_POPUP&amp;HEIGHT=450&amp;WIDTH=","450&amp;START_MAXIMIZED=FALSE&amp;VAR:CALENDAR=US&amp;VAR:SYMBOL=DNKN&amp;VAR:INDEX=0"}</definedName>
    <definedName name="_211__FDSAUDITLINK__" localSheetId="0" hidden="1">{"fdsup://directions/FAT Viewer?action=UPDATE&amp;creator=factset&amp;DYN_ARGS=TRUE&amp;DOC_NAME=FAT:FQL_AUDITING_CLIENT_TEMPLATE.FAT&amp;display_string=Audit&amp;VAR:KEY=NWBCVOVOVY&amp;VAR:QUERY=RkZfRU5UUlBSX1ZBTF9FQklUREFfT1BFUihBTk4sNDA5MDgp&amp;WINDOW=FIRST_POPUP&amp;HEIGHT=450&amp;WIDTH=","450&amp;START_MAXIMIZED=FALSE&amp;VAR:CALENDAR=US&amp;VAR:SYMBOL=DNKN&amp;VAR:INDEX=0"}</definedName>
    <definedName name="_211__FDSAUDITLINK__" localSheetId="1" hidden="1">{"fdsup://directions/FAT Viewer?action=UPDATE&amp;creator=factset&amp;DYN_ARGS=TRUE&amp;DOC_NAME=FAT:FQL_AUDITING_CLIENT_TEMPLATE.FAT&amp;display_string=Audit&amp;VAR:KEY=NWBCVOVOVY&amp;VAR:QUERY=RkZfRU5UUlBSX1ZBTF9FQklUREFfT1BFUihBTk4sNDA5MDgp&amp;WINDOW=FIRST_POPUP&amp;HEIGHT=450&amp;WIDTH=","450&amp;START_MAXIMIZED=FALSE&amp;VAR:CALENDAR=US&amp;VAR:SYMBOL=DNKN&amp;VAR:INDEX=0"}</definedName>
    <definedName name="_211__FDSAUDITLINK__" hidden="1">{"fdsup://directions/FAT Viewer?action=UPDATE&amp;creator=factset&amp;DYN_ARGS=TRUE&amp;DOC_NAME=FAT:FQL_AUDITING_CLIENT_TEMPLATE.FAT&amp;display_string=Audit&amp;VAR:KEY=NWBCVOVOVY&amp;VAR:QUERY=RkZfRU5UUlBSX1ZBTF9FQklUREFfT1BFUihBTk4sNDA5MDgp&amp;WINDOW=FIRST_POPUP&amp;HEIGHT=450&amp;WIDTH=","450&amp;START_MAXIMIZED=FALSE&amp;VAR:CALENDAR=US&amp;VAR:SYMBOL=DNKN&amp;VAR:INDEX=0"}</definedName>
    <definedName name="_212__FDSAUDITLINK__" localSheetId="2" hidden="1">{"fdsup://directions/FAT Viewer?action=UPDATE&amp;creator=factset&amp;DYN_ARGS=TRUE&amp;DOC_NAME=FAT:FQL_AUDITING_CLIENT_TEMPLATE.FAT&amp;display_string=Audit&amp;VAR:KEY=UTIFMDWNCX&amp;VAR:QUERY=RkZfU0FMRVMoTFRNLDQwNjMzKQ==&amp;WINDOW=FIRST_POPUP&amp;HEIGHT=450&amp;WIDTH=450&amp;START_MAXIMIZED=","FALSE&amp;VAR:CALENDAR=US&amp;VAR:SYMBOL=EAT&amp;VAR:INDEX=0"}</definedName>
    <definedName name="_212__FDSAUDITLINK__" localSheetId="4" hidden="1">{"fdsup://directions/FAT Viewer?action=UPDATE&amp;creator=factset&amp;DYN_ARGS=TRUE&amp;DOC_NAME=FAT:FQL_AUDITING_CLIENT_TEMPLATE.FAT&amp;display_string=Audit&amp;VAR:KEY=UTIFMDWNCX&amp;VAR:QUERY=RkZfU0FMRVMoTFRNLDQwNjMzKQ==&amp;WINDOW=FIRST_POPUP&amp;HEIGHT=450&amp;WIDTH=450&amp;START_MAXIMIZED=","FALSE&amp;VAR:CALENDAR=US&amp;VAR:SYMBOL=EAT&amp;VAR:INDEX=0"}</definedName>
    <definedName name="_212__FDSAUDITLINK__" localSheetId="3" hidden="1">{"fdsup://directions/FAT Viewer?action=UPDATE&amp;creator=factset&amp;DYN_ARGS=TRUE&amp;DOC_NAME=FAT:FQL_AUDITING_CLIENT_TEMPLATE.FAT&amp;display_string=Audit&amp;VAR:KEY=UTIFMDWNCX&amp;VAR:QUERY=RkZfU0FMRVMoTFRNLDQwNjMzKQ==&amp;WINDOW=FIRST_POPUP&amp;HEIGHT=450&amp;WIDTH=450&amp;START_MAXIMIZED=","FALSE&amp;VAR:CALENDAR=US&amp;VAR:SYMBOL=EAT&amp;VAR:INDEX=0"}</definedName>
    <definedName name="_212__FDSAUDITLINK__" localSheetId="0" hidden="1">{"fdsup://directions/FAT Viewer?action=UPDATE&amp;creator=factset&amp;DYN_ARGS=TRUE&amp;DOC_NAME=FAT:FQL_AUDITING_CLIENT_TEMPLATE.FAT&amp;display_string=Audit&amp;VAR:KEY=UTIFMDWNCX&amp;VAR:QUERY=RkZfU0FMRVMoTFRNLDQwNjMzKQ==&amp;WINDOW=FIRST_POPUP&amp;HEIGHT=450&amp;WIDTH=450&amp;START_MAXIMIZED=","FALSE&amp;VAR:CALENDAR=US&amp;VAR:SYMBOL=EAT&amp;VAR:INDEX=0"}</definedName>
    <definedName name="_212__FDSAUDITLINK__" localSheetId="1" hidden="1">{"fdsup://directions/FAT Viewer?action=UPDATE&amp;creator=factset&amp;DYN_ARGS=TRUE&amp;DOC_NAME=FAT:FQL_AUDITING_CLIENT_TEMPLATE.FAT&amp;display_string=Audit&amp;VAR:KEY=UTIFMDWNCX&amp;VAR:QUERY=RkZfU0FMRVMoTFRNLDQwNjMzKQ==&amp;WINDOW=FIRST_POPUP&amp;HEIGHT=450&amp;WIDTH=450&amp;START_MAXIMIZED=","FALSE&amp;VAR:CALENDAR=US&amp;VAR:SYMBOL=EAT&amp;VAR:INDEX=0"}</definedName>
    <definedName name="_212__FDSAUDITLINK__" hidden="1">{"fdsup://directions/FAT Viewer?action=UPDATE&amp;creator=factset&amp;DYN_ARGS=TRUE&amp;DOC_NAME=FAT:FQL_AUDITING_CLIENT_TEMPLATE.FAT&amp;display_string=Audit&amp;VAR:KEY=UTIFMDWNCX&amp;VAR:QUERY=RkZfU0FMRVMoTFRNLDQwNjMzKQ==&amp;WINDOW=FIRST_POPUP&amp;HEIGHT=450&amp;WIDTH=450&amp;START_MAXIMIZED=","FALSE&amp;VAR:CALENDAR=US&amp;VAR:SYMBOL=EAT&amp;VAR:INDEX=0"}</definedName>
    <definedName name="_213__FDSAUDITLINK__" localSheetId="2" hidden="1">{"fdsup://directions/FAT Viewer?action=UPDATE&amp;creator=factset&amp;DYN_ARGS=TRUE&amp;DOC_NAME=FAT:FQL_AUDITING_CLIENT_TEMPLATE.FAT&amp;display_string=Audit&amp;VAR:KEY=AJKTYLUXAH&amp;VAR:QUERY=RkZfRU5UUlBSX1ZBTF9FQklUREFfT1BFUihDQUwsTk9XKQ==&amp;WINDOW=FIRST_POPUP&amp;HEIGHT=450&amp;WIDTH=","450&amp;START_MAXIMIZED=FALSE&amp;VAR:CALENDAR=US&amp;VAR:SYMBOL=BWLD&amp;VAR:INDEX=0"}</definedName>
    <definedName name="_213__FDSAUDITLINK__" localSheetId="4" hidden="1">{"fdsup://directions/FAT Viewer?action=UPDATE&amp;creator=factset&amp;DYN_ARGS=TRUE&amp;DOC_NAME=FAT:FQL_AUDITING_CLIENT_TEMPLATE.FAT&amp;display_string=Audit&amp;VAR:KEY=AJKTYLUXAH&amp;VAR:QUERY=RkZfRU5UUlBSX1ZBTF9FQklUREFfT1BFUihDQUwsTk9XKQ==&amp;WINDOW=FIRST_POPUP&amp;HEIGHT=450&amp;WIDTH=","450&amp;START_MAXIMIZED=FALSE&amp;VAR:CALENDAR=US&amp;VAR:SYMBOL=BWLD&amp;VAR:INDEX=0"}</definedName>
    <definedName name="_213__FDSAUDITLINK__" localSheetId="3" hidden="1">{"fdsup://directions/FAT Viewer?action=UPDATE&amp;creator=factset&amp;DYN_ARGS=TRUE&amp;DOC_NAME=FAT:FQL_AUDITING_CLIENT_TEMPLATE.FAT&amp;display_string=Audit&amp;VAR:KEY=AJKTYLUXAH&amp;VAR:QUERY=RkZfRU5UUlBSX1ZBTF9FQklUREFfT1BFUihDQUwsTk9XKQ==&amp;WINDOW=FIRST_POPUP&amp;HEIGHT=450&amp;WIDTH=","450&amp;START_MAXIMIZED=FALSE&amp;VAR:CALENDAR=US&amp;VAR:SYMBOL=BWLD&amp;VAR:INDEX=0"}</definedName>
    <definedName name="_213__FDSAUDITLINK__" localSheetId="0" hidden="1">{"fdsup://directions/FAT Viewer?action=UPDATE&amp;creator=factset&amp;DYN_ARGS=TRUE&amp;DOC_NAME=FAT:FQL_AUDITING_CLIENT_TEMPLATE.FAT&amp;display_string=Audit&amp;VAR:KEY=AJKTYLUXAH&amp;VAR:QUERY=RkZfRU5UUlBSX1ZBTF9FQklUREFfT1BFUihDQUwsTk9XKQ==&amp;WINDOW=FIRST_POPUP&amp;HEIGHT=450&amp;WIDTH=","450&amp;START_MAXIMIZED=FALSE&amp;VAR:CALENDAR=US&amp;VAR:SYMBOL=BWLD&amp;VAR:INDEX=0"}</definedName>
    <definedName name="_213__FDSAUDITLINK__" localSheetId="1" hidden="1">{"fdsup://directions/FAT Viewer?action=UPDATE&amp;creator=factset&amp;DYN_ARGS=TRUE&amp;DOC_NAME=FAT:FQL_AUDITING_CLIENT_TEMPLATE.FAT&amp;display_string=Audit&amp;VAR:KEY=AJKTYLUXAH&amp;VAR:QUERY=RkZfRU5UUlBSX1ZBTF9FQklUREFfT1BFUihDQUwsTk9XKQ==&amp;WINDOW=FIRST_POPUP&amp;HEIGHT=450&amp;WIDTH=","450&amp;START_MAXIMIZED=FALSE&amp;VAR:CALENDAR=US&amp;VAR:SYMBOL=BWLD&amp;VAR:INDEX=0"}</definedName>
    <definedName name="_213__FDSAUDITLINK__" hidden="1">{"fdsup://directions/FAT Viewer?action=UPDATE&amp;creator=factset&amp;DYN_ARGS=TRUE&amp;DOC_NAME=FAT:FQL_AUDITING_CLIENT_TEMPLATE.FAT&amp;display_string=Audit&amp;VAR:KEY=AJKTYLUXAH&amp;VAR:QUERY=RkZfRU5UUlBSX1ZBTF9FQklUREFfT1BFUihDQUwsTk9XKQ==&amp;WINDOW=FIRST_POPUP&amp;HEIGHT=450&amp;WIDTH=","450&amp;START_MAXIMIZED=FALSE&amp;VAR:CALENDAR=US&amp;VAR:SYMBOL=BWLD&amp;VAR:INDEX=0"}</definedName>
    <definedName name="_214__FDSAUDITLINK__" localSheetId="2" hidden="1">{"fdsup://directions/FAT Viewer?action=UPDATE&amp;creator=factset&amp;DYN_ARGS=TRUE&amp;DOC_NAME=FAT:FQL_AUDITING_CLIENT_TEMPLATE.FAT&amp;display_string=Audit&amp;VAR:KEY=QVYNWVMPIJ&amp;VAR:QUERY=RkZfRU5UUlBSX1ZBTF9FQklUREFfT1BFUihDQUwsTk9XKQ==&amp;WINDOW=FIRST_POPUP&amp;HEIGHT=450&amp;WIDTH=","450&amp;START_MAXIMIZED=FALSE&amp;VAR:CALENDAR=US&amp;VAR:SYMBOL=DRI&amp;VAR:INDEX=0"}</definedName>
    <definedName name="_214__FDSAUDITLINK__" localSheetId="4" hidden="1">{"fdsup://directions/FAT Viewer?action=UPDATE&amp;creator=factset&amp;DYN_ARGS=TRUE&amp;DOC_NAME=FAT:FQL_AUDITING_CLIENT_TEMPLATE.FAT&amp;display_string=Audit&amp;VAR:KEY=QVYNWVMPIJ&amp;VAR:QUERY=RkZfRU5UUlBSX1ZBTF9FQklUREFfT1BFUihDQUwsTk9XKQ==&amp;WINDOW=FIRST_POPUP&amp;HEIGHT=450&amp;WIDTH=","450&amp;START_MAXIMIZED=FALSE&amp;VAR:CALENDAR=US&amp;VAR:SYMBOL=DRI&amp;VAR:INDEX=0"}</definedName>
    <definedName name="_214__FDSAUDITLINK__" localSheetId="3" hidden="1">{"fdsup://directions/FAT Viewer?action=UPDATE&amp;creator=factset&amp;DYN_ARGS=TRUE&amp;DOC_NAME=FAT:FQL_AUDITING_CLIENT_TEMPLATE.FAT&amp;display_string=Audit&amp;VAR:KEY=QVYNWVMPIJ&amp;VAR:QUERY=RkZfRU5UUlBSX1ZBTF9FQklUREFfT1BFUihDQUwsTk9XKQ==&amp;WINDOW=FIRST_POPUP&amp;HEIGHT=450&amp;WIDTH=","450&amp;START_MAXIMIZED=FALSE&amp;VAR:CALENDAR=US&amp;VAR:SYMBOL=DRI&amp;VAR:INDEX=0"}</definedName>
    <definedName name="_214__FDSAUDITLINK__" localSheetId="0" hidden="1">{"fdsup://directions/FAT Viewer?action=UPDATE&amp;creator=factset&amp;DYN_ARGS=TRUE&amp;DOC_NAME=FAT:FQL_AUDITING_CLIENT_TEMPLATE.FAT&amp;display_string=Audit&amp;VAR:KEY=QVYNWVMPIJ&amp;VAR:QUERY=RkZfRU5UUlBSX1ZBTF9FQklUREFfT1BFUihDQUwsTk9XKQ==&amp;WINDOW=FIRST_POPUP&amp;HEIGHT=450&amp;WIDTH=","450&amp;START_MAXIMIZED=FALSE&amp;VAR:CALENDAR=US&amp;VAR:SYMBOL=DRI&amp;VAR:INDEX=0"}</definedName>
    <definedName name="_214__FDSAUDITLINK__" localSheetId="1" hidden="1">{"fdsup://directions/FAT Viewer?action=UPDATE&amp;creator=factset&amp;DYN_ARGS=TRUE&amp;DOC_NAME=FAT:FQL_AUDITING_CLIENT_TEMPLATE.FAT&amp;display_string=Audit&amp;VAR:KEY=QVYNWVMPIJ&amp;VAR:QUERY=RkZfRU5UUlBSX1ZBTF9FQklUREFfT1BFUihDQUwsTk9XKQ==&amp;WINDOW=FIRST_POPUP&amp;HEIGHT=450&amp;WIDTH=","450&amp;START_MAXIMIZED=FALSE&amp;VAR:CALENDAR=US&amp;VAR:SYMBOL=DRI&amp;VAR:INDEX=0"}</definedName>
    <definedName name="_214__FDSAUDITLINK__" hidden="1">{"fdsup://directions/FAT Viewer?action=UPDATE&amp;creator=factset&amp;DYN_ARGS=TRUE&amp;DOC_NAME=FAT:FQL_AUDITING_CLIENT_TEMPLATE.FAT&amp;display_string=Audit&amp;VAR:KEY=QVYNWVMPIJ&amp;VAR:QUERY=RkZfRU5UUlBSX1ZBTF9FQklUREFfT1BFUihDQUwsTk9XKQ==&amp;WINDOW=FIRST_POPUP&amp;HEIGHT=450&amp;WIDTH=","450&amp;START_MAXIMIZED=FALSE&amp;VAR:CALENDAR=US&amp;VAR:SYMBOL=DRI&amp;VAR:INDEX=0"}</definedName>
    <definedName name="_215__FDSAUDITLINK__" localSheetId="2" hidden="1">{"fdsup://directions/FAT Viewer?action=UPDATE&amp;creator=factset&amp;DYN_ARGS=TRUE&amp;DOC_NAME=FAT:FQL_AUDITING_CLIENT_TEMPLATE.FAT&amp;display_string=Audit&amp;VAR:KEY=KVYPMPGHCN&amp;VAR:QUERY=RkZfU0FMRVMoTFRNLDQwNjMzKQ==&amp;WINDOW=FIRST_POPUP&amp;HEIGHT=450&amp;WIDTH=450&amp;START_MAXIMIZED=","FALSE&amp;VAR:CALENDAR=US&amp;VAR:SYMBOL=TAST&amp;VAR:INDEX=0"}</definedName>
    <definedName name="_215__FDSAUDITLINK__" localSheetId="4" hidden="1">{"fdsup://directions/FAT Viewer?action=UPDATE&amp;creator=factset&amp;DYN_ARGS=TRUE&amp;DOC_NAME=FAT:FQL_AUDITING_CLIENT_TEMPLATE.FAT&amp;display_string=Audit&amp;VAR:KEY=KVYPMPGHCN&amp;VAR:QUERY=RkZfU0FMRVMoTFRNLDQwNjMzKQ==&amp;WINDOW=FIRST_POPUP&amp;HEIGHT=450&amp;WIDTH=450&amp;START_MAXIMIZED=","FALSE&amp;VAR:CALENDAR=US&amp;VAR:SYMBOL=TAST&amp;VAR:INDEX=0"}</definedName>
    <definedName name="_215__FDSAUDITLINK__" localSheetId="3" hidden="1">{"fdsup://directions/FAT Viewer?action=UPDATE&amp;creator=factset&amp;DYN_ARGS=TRUE&amp;DOC_NAME=FAT:FQL_AUDITING_CLIENT_TEMPLATE.FAT&amp;display_string=Audit&amp;VAR:KEY=KVYPMPGHCN&amp;VAR:QUERY=RkZfU0FMRVMoTFRNLDQwNjMzKQ==&amp;WINDOW=FIRST_POPUP&amp;HEIGHT=450&amp;WIDTH=450&amp;START_MAXIMIZED=","FALSE&amp;VAR:CALENDAR=US&amp;VAR:SYMBOL=TAST&amp;VAR:INDEX=0"}</definedName>
    <definedName name="_215__FDSAUDITLINK__" localSheetId="0" hidden="1">{"fdsup://directions/FAT Viewer?action=UPDATE&amp;creator=factset&amp;DYN_ARGS=TRUE&amp;DOC_NAME=FAT:FQL_AUDITING_CLIENT_TEMPLATE.FAT&amp;display_string=Audit&amp;VAR:KEY=KVYPMPGHCN&amp;VAR:QUERY=RkZfU0FMRVMoTFRNLDQwNjMzKQ==&amp;WINDOW=FIRST_POPUP&amp;HEIGHT=450&amp;WIDTH=450&amp;START_MAXIMIZED=","FALSE&amp;VAR:CALENDAR=US&amp;VAR:SYMBOL=TAST&amp;VAR:INDEX=0"}</definedName>
    <definedName name="_215__FDSAUDITLINK__" localSheetId="1" hidden="1">{"fdsup://directions/FAT Viewer?action=UPDATE&amp;creator=factset&amp;DYN_ARGS=TRUE&amp;DOC_NAME=FAT:FQL_AUDITING_CLIENT_TEMPLATE.FAT&amp;display_string=Audit&amp;VAR:KEY=KVYPMPGHCN&amp;VAR:QUERY=RkZfU0FMRVMoTFRNLDQwNjMzKQ==&amp;WINDOW=FIRST_POPUP&amp;HEIGHT=450&amp;WIDTH=450&amp;START_MAXIMIZED=","FALSE&amp;VAR:CALENDAR=US&amp;VAR:SYMBOL=TAST&amp;VAR:INDEX=0"}</definedName>
    <definedName name="_215__FDSAUDITLINK__" hidden="1">{"fdsup://directions/FAT Viewer?action=UPDATE&amp;creator=factset&amp;DYN_ARGS=TRUE&amp;DOC_NAME=FAT:FQL_AUDITING_CLIENT_TEMPLATE.FAT&amp;display_string=Audit&amp;VAR:KEY=KVYPMPGHCN&amp;VAR:QUERY=RkZfU0FMRVMoTFRNLDQwNjMzKQ==&amp;WINDOW=FIRST_POPUP&amp;HEIGHT=450&amp;WIDTH=450&amp;START_MAXIMIZED=","FALSE&amp;VAR:CALENDAR=US&amp;VAR:SYMBOL=TAST&amp;VAR:INDEX=0"}</definedName>
    <definedName name="_216__FDSAUDITLINK__" localSheetId="2" hidden="1">{"fdsup://directions/FAT Viewer?action=UPDATE&amp;creator=factset&amp;DYN_ARGS=TRUE&amp;DOC_NAME=FAT:FQL_AUDITING_CLIENT_TEMPLATE.FAT&amp;display_string=Audit&amp;VAR:KEY=VAVOPOFQLW&amp;VAR:QUERY=RkZfRU5UUlBSX1ZBTF9FQklUREFfT1BFUihBTk4sNDA1NDMp&amp;WINDOW=FIRST_POPUP&amp;HEIGHT=450&amp;WIDTH=","450&amp;START_MAXIMIZED=FALSE&amp;VAR:CALENDAR=US&amp;VAR:SYMBOL=BWLD&amp;VAR:INDEX=0"}</definedName>
    <definedName name="_216__FDSAUDITLINK__" localSheetId="4" hidden="1">{"fdsup://directions/FAT Viewer?action=UPDATE&amp;creator=factset&amp;DYN_ARGS=TRUE&amp;DOC_NAME=FAT:FQL_AUDITING_CLIENT_TEMPLATE.FAT&amp;display_string=Audit&amp;VAR:KEY=VAVOPOFQLW&amp;VAR:QUERY=RkZfRU5UUlBSX1ZBTF9FQklUREFfT1BFUihBTk4sNDA1NDMp&amp;WINDOW=FIRST_POPUP&amp;HEIGHT=450&amp;WIDTH=","450&amp;START_MAXIMIZED=FALSE&amp;VAR:CALENDAR=US&amp;VAR:SYMBOL=BWLD&amp;VAR:INDEX=0"}</definedName>
    <definedName name="_216__FDSAUDITLINK__" localSheetId="3" hidden="1">{"fdsup://directions/FAT Viewer?action=UPDATE&amp;creator=factset&amp;DYN_ARGS=TRUE&amp;DOC_NAME=FAT:FQL_AUDITING_CLIENT_TEMPLATE.FAT&amp;display_string=Audit&amp;VAR:KEY=VAVOPOFQLW&amp;VAR:QUERY=RkZfRU5UUlBSX1ZBTF9FQklUREFfT1BFUihBTk4sNDA1NDMp&amp;WINDOW=FIRST_POPUP&amp;HEIGHT=450&amp;WIDTH=","450&amp;START_MAXIMIZED=FALSE&amp;VAR:CALENDAR=US&amp;VAR:SYMBOL=BWLD&amp;VAR:INDEX=0"}</definedName>
    <definedName name="_216__FDSAUDITLINK__" localSheetId="0" hidden="1">{"fdsup://directions/FAT Viewer?action=UPDATE&amp;creator=factset&amp;DYN_ARGS=TRUE&amp;DOC_NAME=FAT:FQL_AUDITING_CLIENT_TEMPLATE.FAT&amp;display_string=Audit&amp;VAR:KEY=VAVOPOFQLW&amp;VAR:QUERY=RkZfRU5UUlBSX1ZBTF9FQklUREFfT1BFUihBTk4sNDA1NDMp&amp;WINDOW=FIRST_POPUP&amp;HEIGHT=450&amp;WIDTH=","450&amp;START_MAXIMIZED=FALSE&amp;VAR:CALENDAR=US&amp;VAR:SYMBOL=BWLD&amp;VAR:INDEX=0"}</definedName>
    <definedName name="_216__FDSAUDITLINK__" localSheetId="1" hidden="1">{"fdsup://directions/FAT Viewer?action=UPDATE&amp;creator=factset&amp;DYN_ARGS=TRUE&amp;DOC_NAME=FAT:FQL_AUDITING_CLIENT_TEMPLATE.FAT&amp;display_string=Audit&amp;VAR:KEY=VAVOPOFQLW&amp;VAR:QUERY=RkZfRU5UUlBSX1ZBTF9FQklUREFfT1BFUihBTk4sNDA1NDMp&amp;WINDOW=FIRST_POPUP&amp;HEIGHT=450&amp;WIDTH=","450&amp;START_MAXIMIZED=FALSE&amp;VAR:CALENDAR=US&amp;VAR:SYMBOL=BWLD&amp;VAR:INDEX=0"}</definedName>
    <definedName name="_216__FDSAUDITLINK__" hidden="1">{"fdsup://directions/FAT Viewer?action=UPDATE&amp;creator=factset&amp;DYN_ARGS=TRUE&amp;DOC_NAME=FAT:FQL_AUDITING_CLIENT_TEMPLATE.FAT&amp;display_string=Audit&amp;VAR:KEY=VAVOPOFQLW&amp;VAR:QUERY=RkZfRU5UUlBSX1ZBTF9FQklUREFfT1BFUihBTk4sNDA1NDMp&amp;WINDOW=FIRST_POPUP&amp;HEIGHT=450&amp;WIDTH=","450&amp;START_MAXIMIZED=FALSE&amp;VAR:CALENDAR=US&amp;VAR:SYMBOL=BWLD&amp;VAR:INDEX=0"}</definedName>
    <definedName name="_217__FDSAUDITLINK__" localSheetId="2" hidden="1">{"fdsup://directions/FAT Viewer?action=UPDATE&amp;creator=factset&amp;DYN_ARGS=TRUE&amp;DOC_NAME=FAT:FQL_AUDITING_CLIENT_TEMPLATE.FAT&amp;display_string=Audit&amp;VAR:KEY=MXYLODWJEV&amp;VAR:QUERY=RkZfRU5UUlBSX1ZBTF9FQklUREFfT1BFUihDQUwsTk9XKQ==&amp;WINDOW=FIRST_POPUP&amp;HEIGHT=450&amp;WIDTH=","450&amp;START_MAXIMIZED=FALSE&amp;VAR:CALENDAR=US&amp;VAR:SYMBOL=BBRG&amp;VAR:INDEX=0"}</definedName>
    <definedName name="_217__FDSAUDITLINK__" localSheetId="4" hidden="1">{"fdsup://directions/FAT Viewer?action=UPDATE&amp;creator=factset&amp;DYN_ARGS=TRUE&amp;DOC_NAME=FAT:FQL_AUDITING_CLIENT_TEMPLATE.FAT&amp;display_string=Audit&amp;VAR:KEY=MXYLODWJEV&amp;VAR:QUERY=RkZfRU5UUlBSX1ZBTF9FQklUREFfT1BFUihDQUwsTk9XKQ==&amp;WINDOW=FIRST_POPUP&amp;HEIGHT=450&amp;WIDTH=","450&amp;START_MAXIMIZED=FALSE&amp;VAR:CALENDAR=US&amp;VAR:SYMBOL=BBRG&amp;VAR:INDEX=0"}</definedName>
    <definedName name="_217__FDSAUDITLINK__" localSheetId="3" hidden="1">{"fdsup://directions/FAT Viewer?action=UPDATE&amp;creator=factset&amp;DYN_ARGS=TRUE&amp;DOC_NAME=FAT:FQL_AUDITING_CLIENT_TEMPLATE.FAT&amp;display_string=Audit&amp;VAR:KEY=MXYLODWJEV&amp;VAR:QUERY=RkZfRU5UUlBSX1ZBTF9FQklUREFfT1BFUihDQUwsTk9XKQ==&amp;WINDOW=FIRST_POPUP&amp;HEIGHT=450&amp;WIDTH=","450&amp;START_MAXIMIZED=FALSE&amp;VAR:CALENDAR=US&amp;VAR:SYMBOL=BBRG&amp;VAR:INDEX=0"}</definedName>
    <definedName name="_217__FDSAUDITLINK__" localSheetId="0" hidden="1">{"fdsup://directions/FAT Viewer?action=UPDATE&amp;creator=factset&amp;DYN_ARGS=TRUE&amp;DOC_NAME=FAT:FQL_AUDITING_CLIENT_TEMPLATE.FAT&amp;display_string=Audit&amp;VAR:KEY=MXYLODWJEV&amp;VAR:QUERY=RkZfRU5UUlBSX1ZBTF9FQklUREFfT1BFUihDQUwsTk9XKQ==&amp;WINDOW=FIRST_POPUP&amp;HEIGHT=450&amp;WIDTH=","450&amp;START_MAXIMIZED=FALSE&amp;VAR:CALENDAR=US&amp;VAR:SYMBOL=BBRG&amp;VAR:INDEX=0"}</definedName>
    <definedName name="_217__FDSAUDITLINK__" localSheetId="1" hidden="1">{"fdsup://directions/FAT Viewer?action=UPDATE&amp;creator=factset&amp;DYN_ARGS=TRUE&amp;DOC_NAME=FAT:FQL_AUDITING_CLIENT_TEMPLATE.FAT&amp;display_string=Audit&amp;VAR:KEY=MXYLODWJEV&amp;VAR:QUERY=RkZfRU5UUlBSX1ZBTF9FQklUREFfT1BFUihDQUwsTk9XKQ==&amp;WINDOW=FIRST_POPUP&amp;HEIGHT=450&amp;WIDTH=","450&amp;START_MAXIMIZED=FALSE&amp;VAR:CALENDAR=US&amp;VAR:SYMBOL=BBRG&amp;VAR:INDEX=0"}</definedName>
    <definedName name="_217__FDSAUDITLINK__" hidden="1">{"fdsup://directions/FAT Viewer?action=UPDATE&amp;creator=factset&amp;DYN_ARGS=TRUE&amp;DOC_NAME=FAT:FQL_AUDITING_CLIENT_TEMPLATE.FAT&amp;display_string=Audit&amp;VAR:KEY=MXYLODWJEV&amp;VAR:QUERY=RkZfRU5UUlBSX1ZBTF9FQklUREFfT1BFUihDQUwsTk9XKQ==&amp;WINDOW=FIRST_POPUP&amp;HEIGHT=450&amp;WIDTH=","450&amp;START_MAXIMIZED=FALSE&amp;VAR:CALENDAR=US&amp;VAR:SYMBOL=BBRG&amp;VAR:INDEX=0"}</definedName>
    <definedName name="_21ktp.KtWM_7_1">1</definedName>
    <definedName name="_22__123Graph_XCHART_9" localSheetId="2" hidden="1">#REF!</definedName>
    <definedName name="_22__123Graph_XCHART_9" localSheetId="4" hidden="1">#REF!</definedName>
    <definedName name="_22__123Graph_XCHART_9" localSheetId="3" hidden="1">#REF!</definedName>
    <definedName name="_22__123Graph_XCHART_9" localSheetId="0" hidden="1">#REF!</definedName>
    <definedName name="_22__123Graph_XCHART_9" localSheetId="1" hidden="1">#REF!</definedName>
    <definedName name="_22__123Graph_XCHART_9" hidden="1">#REF!</definedName>
    <definedName name="_22__FDSAUDITLINK__" localSheetId="2" hidden="1">{"fdsup://directions/FAT Viewer?action=UPDATE&amp;creator=factset&amp;DYN_ARGS=TRUE&amp;DOC_NAME=FAT:FQL_AUDITING_CLIENT_TEMPLATE.FAT&amp;display_string=Audit&amp;VAR:KEY=ONYFYLGJOH&amp;VAR:QUERY=RkZfU0FMRVMoTFRNLDQwNjMzKQ==&amp;WINDOW=FIRST_POPUP&amp;HEIGHT=450&amp;WIDTH=450&amp;START_MAXIMIZED=","FALSE&amp;VAR:CALENDAR=US&amp;VAR:SYMBOL=YUM&amp;VAR:INDEX=0"}</definedName>
    <definedName name="_22__FDSAUDITLINK__" localSheetId="4" hidden="1">{"fdsup://directions/FAT Viewer?action=UPDATE&amp;creator=factset&amp;DYN_ARGS=TRUE&amp;DOC_NAME=FAT:FQL_AUDITING_CLIENT_TEMPLATE.FAT&amp;display_string=Audit&amp;VAR:KEY=ONYFYLGJOH&amp;VAR:QUERY=RkZfU0FMRVMoTFRNLDQwNjMzKQ==&amp;WINDOW=FIRST_POPUP&amp;HEIGHT=450&amp;WIDTH=450&amp;START_MAXIMIZED=","FALSE&amp;VAR:CALENDAR=US&amp;VAR:SYMBOL=YUM&amp;VAR:INDEX=0"}</definedName>
    <definedName name="_22__FDSAUDITLINK__" localSheetId="3" hidden="1">{"fdsup://directions/FAT Viewer?action=UPDATE&amp;creator=factset&amp;DYN_ARGS=TRUE&amp;DOC_NAME=FAT:FQL_AUDITING_CLIENT_TEMPLATE.FAT&amp;display_string=Audit&amp;VAR:KEY=ONYFYLGJOH&amp;VAR:QUERY=RkZfU0FMRVMoTFRNLDQwNjMzKQ==&amp;WINDOW=FIRST_POPUP&amp;HEIGHT=450&amp;WIDTH=450&amp;START_MAXIMIZED=","FALSE&amp;VAR:CALENDAR=US&amp;VAR:SYMBOL=YUM&amp;VAR:INDEX=0"}</definedName>
    <definedName name="_22__FDSAUDITLINK__" localSheetId="0" hidden="1">{"fdsup://directions/FAT Viewer?action=UPDATE&amp;creator=factset&amp;DYN_ARGS=TRUE&amp;DOC_NAME=FAT:FQL_AUDITING_CLIENT_TEMPLATE.FAT&amp;display_string=Audit&amp;VAR:KEY=ONYFYLGJOH&amp;VAR:QUERY=RkZfU0FMRVMoTFRNLDQwNjMzKQ==&amp;WINDOW=FIRST_POPUP&amp;HEIGHT=450&amp;WIDTH=450&amp;START_MAXIMIZED=","FALSE&amp;VAR:CALENDAR=US&amp;VAR:SYMBOL=YUM&amp;VAR:INDEX=0"}</definedName>
    <definedName name="_22__FDSAUDITLINK__" localSheetId="1" hidden="1">{"fdsup://directions/FAT Viewer?action=UPDATE&amp;creator=factset&amp;DYN_ARGS=TRUE&amp;DOC_NAME=FAT:FQL_AUDITING_CLIENT_TEMPLATE.FAT&amp;display_string=Audit&amp;VAR:KEY=ONYFYLGJOH&amp;VAR:QUERY=RkZfU0FMRVMoTFRNLDQwNjMzKQ==&amp;WINDOW=FIRST_POPUP&amp;HEIGHT=450&amp;WIDTH=450&amp;START_MAXIMIZED=","FALSE&amp;VAR:CALENDAR=US&amp;VAR:SYMBOL=YUM&amp;VAR:INDEX=0"}</definedName>
    <definedName name="_22__FDSAUDITLINK__" hidden="1">{"fdsup://directions/FAT Viewer?action=UPDATE&amp;creator=factset&amp;DYN_ARGS=TRUE&amp;DOC_NAME=FAT:FQL_AUDITING_CLIENT_TEMPLATE.FAT&amp;display_string=Audit&amp;VAR:KEY=ONYFYLGJOH&amp;VAR:QUERY=RkZfU0FMRVMoTFRNLDQwNjMzKQ==&amp;WINDOW=FIRST_POPUP&amp;HEIGHT=450&amp;WIDTH=450&amp;START_MAXIMIZED=","FALSE&amp;VAR:CALENDAR=US&amp;VAR:SYMBOL=YUM&amp;VAR:INDEX=0"}</definedName>
    <definedName name="_22_Chart" hidden="1">#REF!</definedName>
    <definedName name="_22ktp.KtWM_8_1">1</definedName>
    <definedName name="_23__FDSAUDITLINK__" localSheetId="2" hidden="1">{"fdsup://directions/FAT Viewer?action=UPDATE&amp;creator=factset&amp;DYN_ARGS=TRUE&amp;DOC_NAME=FAT:FQL_AUDITING_CLIENT_TEMPLATE.FAT&amp;display_string=Audit&amp;VAR:KEY=WHWDKXQNOL&amp;VAR:QUERY=RkZfU0FMRVMoTFRNLDQwNjMzKQ==&amp;WINDOW=FIRST_POPUP&amp;HEIGHT=450&amp;WIDTH=450&amp;START_MAXIMIZED=","FALSE&amp;VAR:CALENDAR=US&amp;VAR:SYMBOL=PNRA&amp;VAR:INDEX=0"}</definedName>
    <definedName name="_23__FDSAUDITLINK__" localSheetId="4" hidden="1">{"fdsup://directions/FAT Viewer?action=UPDATE&amp;creator=factset&amp;DYN_ARGS=TRUE&amp;DOC_NAME=FAT:FQL_AUDITING_CLIENT_TEMPLATE.FAT&amp;display_string=Audit&amp;VAR:KEY=WHWDKXQNOL&amp;VAR:QUERY=RkZfU0FMRVMoTFRNLDQwNjMzKQ==&amp;WINDOW=FIRST_POPUP&amp;HEIGHT=450&amp;WIDTH=450&amp;START_MAXIMIZED=","FALSE&amp;VAR:CALENDAR=US&amp;VAR:SYMBOL=PNRA&amp;VAR:INDEX=0"}</definedName>
    <definedName name="_23__FDSAUDITLINK__" localSheetId="3" hidden="1">{"fdsup://directions/FAT Viewer?action=UPDATE&amp;creator=factset&amp;DYN_ARGS=TRUE&amp;DOC_NAME=FAT:FQL_AUDITING_CLIENT_TEMPLATE.FAT&amp;display_string=Audit&amp;VAR:KEY=WHWDKXQNOL&amp;VAR:QUERY=RkZfU0FMRVMoTFRNLDQwNjMzKQ==&amp;WINDOW=FIRST_POPUP&amp;HEIGHT=450&amp;WIDTH=450&amp;START_MAXIMIZED=","FALSE&amp;VAR:CALENDAR=US&amp;VAR:SYMBOL=PNRA&amp;VAR:INDEX=0"}</definedName>
    <definedName name="_23__FDSAUDITLINK__" localSheetId="0" hidden="1">{"fdsup://directions/FAT Viewer?action=UPDATE&amp;creator=factset&amp;DYN_ARGS=TRUE&amp;DOC_NAME=FAT:FQL_AUDITING_CLIENT_TEMPLATE.FAT&amp;display_string=Audit&amp;VAR:KEY=WHWDKXQNOL&amp;VAR:QUERY=RkZfU0FMRVMoTFRNLDQwNjMzKQ==&amp;WINDOW=FIRST_POPUP&amp;HEIGHT=450&amp;WIDTH=450&amp;START_MAXIMIZED=","FALSE&amp;VAR:CALENDAR=US&amp;VAR:SYMBOL=PNRA&amp;VAR:INDEX=0"}</definedName>
    <definedName name="_23__FDSAUDITLINK__" localSheetId="1" hidden="1">{"fdsup://directions/FAT Viewer?action=UPDATE&amp;creator=factset&amp;DYN_ARGS=TRUE&amp;DOC_NAME=FAT:FQL_AUDITING_CLIENT_TEMPLATE.FAT&amp;display_string=Audit&amp;VAR:KEY=WHWDKXQNOL&amp;VAR:QUERY=RkZfU0FMRVMoTFRNLDQwNjMzKQ==&amp;WINDOW=FIRST_POPUP&amp;HEIGHT=450&amp;WIDTH=450&amp;START_MAXIMIZED=","FALSE&amp;VAR:CALENDAR=US&amp;VAR:SYMBOL=PNRA&amp;VAR:INDEX=0"}</definedName>
    <definedName name="_23__FDSAUDITLINK__" hidden="1">{"fdsup://directions/FAT Viewer?action=UPDATE&amp;creator=factset&amp;DYN_ARGS=TRUE&amp;DOC_NAME=FAT:FQL_AUDITING_CLIENT_TEMPLATE.FAT&amp;display_string=Audit&amp;VAR:KEY=WHWDKXQNOL&amp;VAR:QUERY=RkZfU0FMRVMoTFRNLDQwNjMzKQ==&amp;WINDOW=FIRST_POPUP&amp;HEIGHT=450&amp;WIDTH=450&amp;START_MAXIMIZED=","FALSE&amp;VAR:CALENDAR=US&amp;VAR:SYMBOL=PNRA&amp;VAR:INDEX=0"}</definedName>
    <definedName name="_23ktp.KtWM_9_1">1</definedName>
    <definedName name="_24__123Graph_DCHART_9" localSheetId="2" hidden="1">#REF!</definedName>
    <definedName name="_24__123Graph_DCHART_9" localSheetId="4" hidden="1">#REF!</definedName>
    <definedName name="_24__123Graph_DCHART_9" localSheetId="3" hidden="1">#REF!</definedName>
    <definedName name="_24__123Graph_DCHART_9" localSheetId="0" hidden="1">#REF!</definedName>
    <definedName name="_24__123Graph_DCHART_9" localSheetId="1" hidden="1">#REF!</definedName>
    <definedName name="_24__123Graph_DCHART_9" hidden="1">#REF!</definedName>
    <definedName name="_24__FDSAUDITLINK__" localSheetId="2" hidden="1">{"fdsup://directions/FAT Viewer?action=UPDATE&amp;creator=factset&amp;DYN_ARGS=TRUE&amp;DOC_NAME=FAT:FQL_AUDITING_CLIENT_TEMPLATE.FAT&amp;display_string=Audit&amp;VAR:KEY=URIPCFCBKB&amp;VAR:QUERY=RkZfU0FMRVMoTFRNLDQwNjMzKQ==&amp;WINDOW=FIRST_POPUP&amp;HEIGHT=450&amp;WIDTH=450&amp;START_MAXIMIZED=","FALSE&amp;VAR:CALENDAR=US&amp;VAR:SYMBOL=MCD&amp;VAR:INDEX=0"}</definedName>
    <definedName name="_24__FDSAUDITLINK__" localSheetId="4" hidden="1">{"fdsup://directions/FAT Viewer?action=UPDATE&amp;creator=factset&amp;DYN_ARGS=TRUE&amp;DOC_NAME=FAT:FQL_AUDITING_CLIENT_TEMPLATE.FAT&amp;display_string=Audit&amp;VAR:KEY=URIPCFCBKB&amp;VAR:QUERY=RkZfU0FMRVMoTFRNLDQwNjMzKQ==&amp;WINDOW=FIRST_POPUP&amp;HEIGHT=450&amp;WIDTH=450&amp;START_MAXIMIZED=","FALSE&amp;VAR:CALENDAR=US&amp;VAR:SYMBOL=MCD&amp;VAR:INDEX=0"}</definedName>
    <definedName name="_24__FDSAUDITLINK__" localSheetId="3" hidden="1">{"fdsup://directions/FAT Viewer?action=UPDATE&amp;creator=factset&amp;DYN_ARGS=TRUE&amp;DOC_NAME=FAT:FQL_AUDITING_CLIENT_TEMPLATE.FAT&amp;display_string=Audit&amp;VAR:KEY=URIPCFCBKB&amp;VAR:QUERY=RkZfU0FMRVMoTFRNLDQwNjMzKQ==&amp;WINDOW=FIRST_POPUP&amp;HEIGHT=450&amp;WIDTH=450&amp;START_MAXIMIZED=","FALSE&amp;VAR:CALENDAR=US&amp;VAR:SYMBOL=MCD&amp;VAR:INDEX=0"}</definedName>
    <definedName name="_24__FDSAUDITLINK__" localSheetId="0" hidden="1">{"fdsup://directions/FAT Viewer?action=UPDATE&amp;creator=factset&amp;DYN_ARGS=TRUE&amp;DOC_NAME=FAT:FQL_AUDITING_CLIENT_TEMPLATE.FAT&amp;display_string=Audit&amp;VAR:KEY=URIPCFCBKB&amp;VAR:QUERY=RkZfU0FMRVMoTFRNLDQwNjMzKQ==&amp;WINDOW=FIRST_POPUP&amp;HEIGHT=450&amp;WIDTH=450&amp;START_MAXIMIZED=","FALSE&amp;VAR:CALENDAR=US&amp;VAR:SYMBOL=MCD&amp;VAR:INDEX=0"}</definedName>
    <definedName name="_24__FDSAUDITLINK__" localSheetId="1" hidden="1">{"fdsup://directions/FAT Viewer?action=UPDATE&amp;creator=factset&amp;DYN_ARGS=TRUE&amp;DOC_NAME=FAT:FQL_AUDITING_CLIENT_TEMPLATE.FAT&amp;display_string=Audit&amp;VAR:KEY=URIPCFCBKB&amp;VAR:QUERY=RkZfU0FMRVMoTFRNLDQwNjMzKQ==&amp;WINDOW=FIRST_POPUP&amp;HEIGHT=450&amp;WIDTH=450&amp;START_MAXIMIZED=","FALSE&amp;VAR:CALENDAR=US&amp;VAR:SYMBOL=MCD&amp;VAR:INDEX=0"}</definedName>
    <definedName name="_24__FDSAUDITLINK__" hidden="1">{"fdsup://directions/FAT Viewer?action=UPDATE&amp;creator=factset&amp;DYN_ARGS=TRUE&amp;DOC_NAME=FAT:FQL_AUDITING_CLIENT_TEMPLATE.FAT&amp;display_string=Audit&amp;VAR:KEY=URIPCFCBKB&amp;VAR:QUERY=RkZfU0FMRVMoTFRNLDQwNjMzKQ==&amp;WINDOW=FIRST_POPUP&amp;HEIGHT=450&amp;WIDTH=450&amp;START_MAXIMIZED=","FALSE&amp;VAR:CALENDAR=US&amp;VAR:SYMBOL=MCD&amp;VAR:INDEX=0"}</definedName>
    <definedName name="_24prm.DlugoscRoku_10_1">12</definedName>
    <definedName name="_25__123Graph_ECHART_3" hidden="1">#REF!</definedName>
    <definedName name="_25__FDSAUDITLINK__" localSheetId="2" hidden="1">{"fdsup://directions/FAT Viewer?action=UPDATE&amp;creator=factset&amp;DYN_ARGS=TRUE&amp;DOC_NAME=FAT:FQL_AUDITING_CLIENT_TEMPLATE.FAT&amp;display_string=Audit&amp;VAR:KEY=GNGNOTQLCR&amp;VAR:QUERY=RkZfU0FMRVMoTFRNLDQwOTk5KQ==&amp;WINDOW=FIRST_POPUP&amp;HEIGHT=450&amp;WIDTH=450&amp;START_MAXIMIZED=","FALSE&amp;VAR:CALENDAR=US&amp;VAR:SYMBOL=EAT&amp;VAR:INDEX=0"}</definedName>
    <definedName name="_25__FDSAUDITLINK__" localSheetId="4" hidden="1">{"fdsup://directions/FAT Viewer?action=UPDATE&amp;creator=factset&amp;DYN_ARGS=TRUE&amp;DOC_NAME=FAT:FQL_AUDITING_CLIENT_TEMPLATE.FAT&amp;display_string=Audit&amp;VAR:KEY=GNGNOTQLCR&amp;VAR:QUERY=RkZfU0FMRVMoTFRNLDQwOTk5KQ==&amp;WINDOW=FIRST_POPUP&amp;HEIGHT=450&amp;WIDTH=450&amp;START_MAXIMIZED=","FALSE&amp;VAR:CALENDAR=US&amp;VAR:SYMBOL=EAT&amp;VAR:INDEX=0"}</definedName>
    <definedName name="_25__FDSAUDITLINK__" localSheetId="3" hidden="1">{"fdsup://directions/FAT Viewer?action=UPDATE&amp;creator=factset&amp;DYN_ARGS=TRUE&amp;DOC_NAME=FAT:FQL_AUDITING_CLIENT_TEMPLATE.FAT&amp;display_string=Audit&amp;VAR:KEY=GNGNOTQLCR&amp;VAR:QUERY=RkZfU0FMRVMoTFRNLDQwOTk5KQ==&amp;WINDOW=FIRST_POPUP&amp;HEIGHT=450&amp;WIDTH=450&amp;START_MAXIMIZED=","FALSE&amp;VAR:CALENDAR=US&amp;VAR:SYMBOL=EAT&amp;VAR:INDEX=0"}</definedName>
    <definedName name="_25__FDSAUDITLINK__" localSheetId="0" hidden="1">{"fdsup://directions/FAT Viewer?action=UPDATE&amp;creator=factset&amp;DYN_ARGS=TRUE&amp;DOC_NAME=FAT:FQL_AUDITING_CLIENT_TEMPLATE.FAT&amp;display_string=Audit&amp;VAR:KEY=GNGNOTQLCR&amp;VAR:QUERY=RkZfU0FMRVMoTFRNLDQwOTk5KQ==&amp;WINDOW=FIRST_POPUP&amp;HEIGHT=450&amp;WIDTH=450&amp;START_MAXIMIZED=","FALSE&amp;VAR:CALENDAR=US&amp;VAR:SYMBOL=EAT&amp;VAR:INDEX=0"}</definedName>
    <definedName name="_25__FDSAUDITLINK__" localSheetId="1" hidden="1">{"fdsup://directions/FAT Viewer?action=UPDATE&amp;creator=factset&amp;DYN_ARGS=TRUE&amp;DOC_NAME=FAT:FQL_AUDITING_CLIENT_TEMPLATE.FAT&amp;display_string=Audit&amp;VAR:KEY=GNGNOTQLCR&amp;VAR:QUERY=RkZfU0FMRVMoTFRNLDQwOTk5KQ==&amp;WINDOW=FIRST_POPUP&amp;HEIGHT=450&amp;WIDTH=450&amp;START_MAXIMIZED=","FALSE&amp;VAR:CALENDAR=US&amp;VAR:SYMBOL=EAT&amp;VAR:INDEX=0"}</definedName>
    <definedName name="_25__FDSAUDITLINK__" hidden="1">{"fdsup://directions/FAT Viewer?action=UPDATE&amp;creator=factset&amp;DYN_ARGS=TRUE&amp;DOC_NAME=FAT:FQL_AUDITING_CLIENT_TEMPLATE.FAT&amp;display_string=Audit&amp;VAR:KEY=GNGNOTQLCR&amp;VAR:QUERY=RkZfU0FMRVMoTFRNLDQwOTk5KQ==&amp;WINDOW=FIRST_POPUP&amp;HEIGHT=450&amp;WIDTH=450&amp;START_MAXIMIZED=","FALSE&amp;VAR:CALENDAR=US&amp;VAR:SYMBOL=EAT&amp;VAR:INDEX=0"}</definedName>
    <definedName name="_25prm.DlugoscRoku_11_1">12</definedName>
    <definedName name="_26__123Graph_XCHART_1" hidden="1">#REF!</definedName>
    <definedName name="_26__FDSAUDITLINK__" localSheetId="2" hidden="1">{"fdsup://directions/FAT Viewer?action=UPDATE&amp;creator=factset&amp;DYN_ARGS=TRUE&amp;DOC_NAME=FAT:FQL_AUDITING_CLIENT_TEMPLATE.FAT&amp;display_string=Audit&amp;VAR:KEY=YFIPQTWPCF&amp;VAR:QUERY=RkZfU0FMRVMoTFRNLDQwOTk5KQ==&amp;WINDOW=FIRST_POPUP&amp;HEIGHT=450&amp;WIDTH=450&amp;START_MAXIMIZED=","FALSE&amp;VAR:CALENDAR=US&amp;VAR:SYMBOL=BWLD&amp;VAR:INDEX=0"}</definedName>
    <definedName name="_26__FDSAUDITLINK__" localSheetId="4" hidden="1">{"fdsup://directions/FAT Viewer?action=UPDATE&amp;creator=factset&amp;DYN_ARGS=TRUE&amp;DOC_NAME=FAT:FQL_AUDITING_CLIENT_TEMPLATE.FAT&amp;display_string=Audit&amp;VAR:KEY=YFIPQTWPCF&amp;VAR:QUERY=RkZfU0FMRVMoTFRNLDQwOTk5KQ==&amp;WINDOW=FIRST_POPUP&amp;HEIGHT=450&amp;WIDTH=450&amp;START_MAXIMIZED=","FALSE&amp;VAR:CALENDAR=US&amp;VAR:SYMBOL=BWLD&amp;VAR:INDEX=0"}</definedName>
    <definedName name="_26__FDSAUDITLINK__" localSheetId="3" hidden="1">{"fdsup://directions/FAT Viewer?action=UPDATE&amp;creator=factset&amp;DYN_ARGS=TRUE&amp;DOC_NAME=FAT:FQL_AUDITING_CLIENT_TEMPLATE.FAT&amp;display_string=Audit&amp;VAR:KEY=YFIPQTWPCF&amp;VAR:QUERY=RkZfU0FMRVMoTFRNLDQwOTk5KQ==&amp;WINDOW=FIRST_POPUP&amp;HEIGHT=450&amp;WIDTH=450&amp;START_MAXIMIZED=","FALSE&amp;VAR:CALENDAR=US&amp;VAR:SYMBOL=BWLD&amp;VAR:INDEX=0"}</definedName>
    <definedName name="_26__FDSAUDITLINK__" localSheetId="0" hidden="1">{"fdsup://directions/FAT Viewer?action=UPDATE&amp;creator=factset&amp;DYN_ARGS=TRUE&amp;DOC_NAME=FAT:FQL_AUDITING_CLIENT_TEMPLATE.FAT&amp;display_string=Audit&amp;VAR:KEY=YFIPQTWPCF&amp;VAR:QUERY=RkZfU0FMRVMoTFRNLDQwOTk5KQ==&amp;WINDOW=FIRST_POPUP&amp;HEIGHT=450&amp;WIDTH=450&amp;START_MAXIMIZED=","FALSE&amp;VAR:CALENDAR=US&amp;VAR:SYMBOL=BWLD&amp;VAR:INDEX=0"}</definedName>
    <definedName name="_26__FDSAUDITLINK__" localSheetId="1" hidden="1">{"fdsup://directions/FAT Viewer?action=UPDATE&amp;creator=factset&amp;DYN_ARGS=TRUE&amp;DOC_NAME=FAT:FQL_AUDITING_CLIENT_TEMPLATE.FAT&amp;display_string=Audit&amp;VAR:KEY=YFIPQTWPCF&amp;VAR:QUERY=RkZfU0FMRVMoTFRNLDQwOTk5KQ==&amp;WINDOW=FIRST_POPUP&amp;HEIGHT=450&amp;WIDTH=450&amp;START_MAXIMIZED=","FALSE&amp;VAR:CALENDAR=US&amp;VAR:SYMBOL=BWLD&amp;VAR:INDEX=0"}</definedName>
    <definedName name="_26__FDSAUDITLINK__" hidden="1">{"fdsup://directions/FAT Viewer?action=UPDATE&amp;creator=factset&amp;DYN_ARGS=TRUE&amp;DOC_NAME=FAT:FQL_AUDITING_CLIENT_TEMPLATE.FAT&amp;display_string=Audit&amp;VAR:KEY=YFIPQTWPCF&amp;VAR:QUERY=RkZfU0FMRVMoTFRNLDQwOTk5KQ==&amp;WINDOW=FIRST_POPUP&amp;HEIGHT=450&amp;WIDTH=450&amp;START_MAXIMIZED=","FALSE&amp;VAR:CALENDAR=US&amp;VAR:SYMBOL=BWLD&amp;VAR:INDEX=0"}</definedName>
    <definedName name="_26prm.DlugoscRoku_12_1">12</definedName>
    <definedName name="_27__123Graph_XCHART_2" hidden="1">#REF!</definedName>
    <definedName name="_27__FDSAUDITLINK__" localSheetId="2" hidden="1">{"fdsup://directions/FAT Viewer?action=UPDATE&amp;creator=factset&amp;DYN_ARGS=TRUE&amp;DOC_NAME=FAT:FQL_AUDITING_CLIENT_TEMPLATE.FAT&amp;display_string=Audit&amp;VAR:KEY=QBETSJKZAJ&amp;VAR:QUERY=RkZfU0FMRVMoTFRNLDQwNjMzKQ==&amp;WINDOW=FIRST_POPUP&amp;HEIGHT=450&amp;WIDTH=450&amp;START_MAXIMIZED=","FALSE&amp;VAR:CALENDAR=US&amp;VAR:SYMBOL=PZZA&amp;VAR:INDEX=0"}</definedName>
    <definedName name="_27__FDSAUDITLINK__" localSheetId="4" hidden="1">{"fdsup://directions/FAT Viewer?action=UPDATE&amp;creator=factset&amp;DYN_ARGS=TRUE&amp;DOC_NAME=FAT:FQL_AUDITING_CLIENT_TEMPLATE.FAT&amp;display_string=Audit&amp;VAR:KEY=QBETSJKZAJ&amp;VAR:QUERY=RkZfU0FMRVMoTFRNLDQwNjMzKQ==&amp;WINDOW=FIRST_POPUP&amp;HEIGHT=450&amp;WIDTH=450&amp;START_MAXIMIZED=","FALSE&amp;VAR:CALENDAR=US&amp;VAR:SYMBOL=PZZA&amp;VAR:INDEX=0"}</definedName>
    <definedName name="_27__FDSAUDITLINK__" localSheetId="3" hidden="1">{"fdsup://directions/FAT Viewer?action=UPDATE&amp;creator=factset&amp;DYN_ARGS=TRUE&amp;DOC_NAME=FAT:FQL_AUDITING_CLIENT_TEMPLATE.FAT&amp;display_string=Audit&amp;VAR:KEY=QBETSJKZAJ&amp;VAR:QUERY=RkZfU0FMRVMoTFRNLDQwNjMzKQ==&amp;WINDOW=FIRST_POPUP&amp;HEIGHT=450&amp;WIDTH=450&amp;START_MAXIMIZED=","FALSE&amp;VAR:CALENDAR=US&amp;VAR:SYMBOL=PZZA&amp;VAR:INDEX=0"}</definedName>
    <definedName name="_27__FDSAUDITLINK__" localSheetId="0" hidden="1">{"fdsup://directions/FAT Viewer?action=UPDATE&amp;creator=factset&amp;DYN_ARGS=TRUE&amp;DOC_NAME=FAT:FQL_AUDITING_CLIENT_TEMPLATE.FAT&amp;display_string=Audit&amp;VAR:KEY=QBETSJKZAJ&amp;VAR:QUERY=RkZfU0FMRVMoTFRNLDQwNjMzKQ==&amp;WINDOW=FIRST_POPUP&amp;HEIGHT=450&amp;WIDTH=450&amp;START_MAXIMIZED=","FALSE&amp;VAR:CALENDAR=US&amp;VAR:SYMBOL=PZZA&amp;VAR:INDEX=0"}</definedName>
    <definedName name="_27__FDSAUDITLINK__" localSheetId="1" hidden="1">{"fdsup://directions/FAT Viewer?action=UPDATE&amp;creator=factset&amp;DYN_ARGS=TRUE&amp;DOC_NAME=FAT:FQL_AUDITING_CLIENT_TEMPLATE.FAT&amp;display_string=Audit&amp;VAR:KEY=QBETSJKZAJ&amp;VAR:QUERY=RkZfU0FMRVMoTFRNLDQwNjMzKQ==&amp;WINDOW=FIRST_POPUP&amp;HEIGHT=450&amp;WIDTH=450&amp;START_MAXIMIZED=","FALSE&amp;VAR:CALENDAR=US&amp;VAR:SYMBOL=PZZA&amp;VAR:INDEX=0"}</definedName>
    <definedName name="_27__FDSAUDITLINK__" hidden="1">{"fdsup://directions/FAT Viewer?action=UPDATE&amp;creator=factset&amp;DYN_ARGS=TRUE&amp;DOC_NAME=FAT:FQL_AUDITING_CLIENT_TEMPLATE.FAT&amp;display_string=Audit&amp;VAR:KEY=QBETSJKZAJ&amp;VAR:QUERY=RkZfU0FMRVMoTFRNLDQwNjMzKQ==&amp;WINDOW=FIRST_POPUP&amp;HEIGHT=450&amp;WIDTH=450&amp;START_MAXIMIZED=","FALSE&amp;VAR:CALENDAR=US&amp;VAR:SYMBOL=PZZA&amp;VAR:INDEX=0"}</definedName>
    <definedName name="_27prm.DlugoscRoku_13_1">12</definedName>
    <definedName name="_28__FDSAUDITLINK__" localSheetId="2" hidden="1">{"fdsup://directions/FAT Viewer?action=UPDATE&amp;creator=factset&amp;DYN_ARGS=TRUE&amp;DOC_NAME=FAT:FQL_AUDITING_CLIENT_TEMPLATE.FAT&amp;display_string=Audit&amp;VAR:KEY=SJUBWRIJCD&amp;VAR:QUERY=RkZfU0FMRVMoTFRNLDQwOTk5KQ==&amp;WINDOW=FIRST_POPUP&amp;HEIGHT=450&amp;WIDTH=450&amp;START_MAXIMIZED=","FALSE&amp;VAR:CALENDAR=US&amp;VAR:SYMBOL=RT&amp;VAR:INDEX=0"}</definedName>
    <definedName name="_28__FDSAUDITLINK__" localSheetId="4" hidden="1">{"fdsup://directions/FAT Viewer?action=UPDATE&amp;creator=factset&amp;DYN_ARGS=TRUE&amp;DOC_NAME=FAT:FQL_AUDITING_CLIENT_TEMPLATE.FAT&amp;display_string=Audit&amp;VAR:KEY=SJUBWRIJCD&amp;VAR:QUERY=RkZfU0FMRVMoTFRNLDQwOTk5KQ==&amp;WINDOW=FIRST_POPUP&amp;HEIGHT=450&amp;WIDTH=450&amp;START_MAXIMIZED=","FALSE&amp;VAR:CALENDAR=US&amp;VAR:SYMBOL=RT&amp;VAR:INDEX=0"}</definedName>
    <definedName name="_28__FDSAUDITLINK__" localSheetId="3" hidden="1">{"fdsup://directions/FAT Viewer?action=UPDATE&amp;creator=factset&amp;DYN_ARGS=TRUE&amp;DOC_NAME=FAT:FQL_AUDITING_CLIENT_TEMPLATE.FAT&amp;display_string=Audit&amp;VAR:KEY=SJUBWRIJCD&amp;VAR:QUERY=RkZfU0FMRVMoTFRNLDQwOTk5KQ==&amp;WINDOW=FIRST_POPUP&amp;HEIGHT=450&amp;WIDTH=450&amp;START_MAXIMIZED=","FALSE&amp;VAR:CALENDAR=US&amp;VAR:SYMBOL=RT&amp;VAR:INDEX=0"}</definedName>
    <definedName name="_28__FDSAUDITLINK__" localSheetId="0" hidden="1">{"fdsup://directions/FAT Viewer?action=UPDATE&amp;creator=factset&amp;DYN_ARGS=TRUE&amp;DOC_NAME=FAT:FQL_AUDITING_CLIENT_TEMPLATE.FAT&amp;display_string=Audit&amp;VAR:KEY=SJUBWRIJCD&amp;VAR:QUERY=RkZfU0FMRVMoTFRNLDQwOTk5KQ==&amp;WINDOW=FIRST_POPUP&amp;HEIGHT=450&amp;WIDTH=450&amp;START_MAXIMIZED=","FALSE&amp;VAR:CALENDAR=US&amp;VAR:SYMBOL=RT&amp;VAR:INDEX=0"}</definedName>
    <definedName name="_28__FDSAUDITLINK__" localSheetId="1" hidden="1">{"fdsup://directions/FAT Viewer?action=UPDATE&amp;creator=factset&amp;DYN_ARGS=TRUE&amp;DOC_NAME=FAT:FQL_AUDITING_CLIENT_TEMPLATE.FAT&amp;display_string=Audit&amp;VAR:KEY=SJUBWRIJCD&amp;VAR:QUERY=RkZfU0FMRVMoTFRNLDQwOTk5KQ==&amp;WINDOW=FIRST_POPUP&amp;HEIGHT=450&amp;WIDTH=450&amp;START_MAXIMIZED=","FALSE&amp;VAR:CALENDAR=US&amp;VAR:SYMBOL=RT&amp;VAR:INDEX=0"}</definedName>
    <definedName name="_28__FDSAUDITLINK__" hidden="1">{"fdsup://directions/FAT Viewer?action=UPDATE&amp;creator=factset&amp;DYN_ARGS=TRUE&amp;DOC_NAME=FAT:FQL_AUDITING_CLIENT_TEMPLATE.FAT&amp;display_string=Audit&amp;VAR:KEY=SJUBWRIJCD&amp;VAR:QUERY=RkZfU0FMRVMoTFRNLDQwOTk5KQ==&amp;WINDOW=FIRST_POPUP&amp;HEIGHT=450&amp;WIDTH=450&amp;START_MAXIMIZED=","FALSE&amp;VAR:CALENDAR=US&amp;VAR:SYMBOL=RT&amp;VAR:INDEX=0"}</definedName>
    <definedName name="_28prm.DlugoscRoku_2_1">12</definedName>
    <definedName name="_29prm.DlugoscRoku_3_1">12</definedName>
    <definedName name="_2ktp.KtTyp_10_1">1</definedName>
    <definedName name="_3__123Graph_ACHART_3" hidden="1">#REF!</definedName>
    <definedName name="_3__123Graph_BCHART_1" localSheetId="2" hidden="1">#REF!</definedName>
    <definedName name="_3__123Graph_BCHART_1" localSheetId="4" hidden="1">#REF!</definedName>
    <definedName name="_3__123Graph_BCHART_1" localSheetId="3" hidden="1">#REF!</definedName>
    <definedName name="_3__123Graph_BCHART_1" localSheetId="0" hidden="1">#REF!</definedName>
    <definedName name="_3__123Graph_BCHART_1" localSheetId="1" hidden="1">#REF!</definedName>
    <definedName name="_3__123Graph_BCHART_1" hidden="1">#REF!</definedName>
    <definedName name="_3__123Graph_LBL_ACHART_9" localSheetId="2" hidden="1">#REF!</definedName>
    <definedName name="_3__123Graph_LBL_ACHART_9" localSheetId="4" hidden="1">#REF!</definedName>
    <definedName name="_3__123Graph_LBL_ACHART_9" localSheetId="3" hidden="1">#REF!</definedName>
    <definedName name="_3__123Graph_LBL_ACHART_9" localSheetId="0" hidden="1">#REF!</definedName>
    <definedName name="_3__123Graph_LBL_ACHART_9" localSheetId="1" hidden="1">#REF!</definedName>
    <definedName name="_3__123Graph_LBL_ACHART_9" hidden="1">#REF!</definedName>
    <definedName name="_3__FDSAUDITLINK__" localSheetId="2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3__FDSAUDITLINK__" localSheetId="4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3__FDSAUDITLINK__" localSheetId="3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3__FDSAUDITLINK__" localSheetId="0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3__FDSAUDITLINK__" localSheetId="1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3__FDSAUDITLINK__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30__123Graph_XCHART_3" localSheetId="2" hidden="1">#REF!</definedName>
    <definedName name="_30__123Graph_XCHART_3" localSheetId="4" hidden="1">#REF!</definedName>
    <definedName name="_30__123Graph_XCHART_3" localSheetId="3" hidden="1">#REF!</definedName>
    <definedName name="_30__123Graph_XCHART_3" localSheetId="0" hidden="1">#REF!</definedName>
    <definedName name="_30__123Graph_XCHART_3" localSheetId="1" hidden="1">#REF!</definedName>
    <definedName name="_30__123Graph_XCHART_3" hidden="1">#REF!</definedName>
    <definedName name="_30__FDSAUDITLINK__" localSheetId="2" hidden="1">{"fdsup://directions/FAT Viewer?action=UPDATE&amp;creator=factset&amp;DYN_ARGS=TRUE&amp;DOC_NAME=FAT:FQL_AUDITING_CLIENT_TEMPLATE.FAT&amp;display_string=Audit&amp;VAR:KEY=UVUBOLGTIF&amp;VAR:QUERY=RkZfRU5UUlBSX1ZBTF9FQklUREFfT1BFUihDQUwsTk9XKQ==&amp;WINDOW=FIRST_POPUP&amp;HEIGHT=450&amp;WIDTH=","450&amp;START_MAXIMIZED=FALSE&amp;VAR:CALENDAR=US&amp;VAR:SYMBOL=CEC&amp;VAR:INDEX=0"}</definedName>
    <definedName name="_30__FDSAUDITLINK__" localSheetId="4" hidden="1">{"fdsup://directions/FAT Viewer?action=UPDATE&amp;creator=factset&amp;DYN_ARGS=TRUE&amp;DOC_NAME=FAT:FQL_AUDITING_CLIENT_TEMPLATE.FAT&amp;display_string=Audit&amp;VAR:KEY=UVUBOLGTIF&amp;VAR:QUERY=RkZfRU5UUlBSX1ZBTF9FQklUREFfT1BFUihDQUwsTk9XKQ==&amp;WINDOW=FIRST_POPUP&amp;HEIGHT=450&amp;WIDTH=","450&amp;START_MAXIMIZED=FALSE&amp;VAR:CALENDAR=US&amp;VAR:SYMBOL=CEC&amp;VAR:INDEX=0"}</definedName>
    <definedName name="_30__FDSAUDITLINK__" localSheetId="3" hidden="1">{"fdsup://directions/FAT Viewer?action=UPDATE&amp;creator=factset&amp;DYN_ARGS=TRUE&amp;DOC_NAME=FAT:FQL_AUDITING_CLIENT_TEMPLATE.FAT&amp;display_string=Audit&amp;VAR:KEY=UVUBOLGTIF&amp;VAR:QUERY=RkZfRU5UUlBSX1ZBTF9FQklUREFfT1BFUihDQUwsTk9XKQ==&amp;WINDOW=FIRST_POPUP&amp;HEIGHT=450&amp;WIDTH=","450&amp;START_MAXIMIZED=FALSE&amp;VAR:CALENDAR=US&amp;VAR:SYMBOL=CEC&amp;VAR:INDEX=0"}</definedName>
    <definedName name="_30__FDSAUDITLINK__" localSheetId="0" hidden="1">{"fdsup://directions/FAT Viewer?action=UPDATE&amp;creator=factset&amp;DYN_ARGS=TRUE&amp;DOC_NAME=FAT:FQL_AUDITING_CLIENT_TEMPLATE.FAT&amp;display_string=Audit&amp;VAR:KEY=UVUBOLGTIF&amp;VAR:QUERY=RkZfRU5UUlBSX1ZBTF9FQklUREFfT1BFUihDQUwsTk9XKQ==&amp;WINDOW=FIRST_POPUP&amp;HEIGHT=450&amp;WIDTH=","450&amp;START_MAXIMIZED=FALSE&amp;VAR:CALENDAR=US&amp;VAR:SYMBOL=CEC&amp;VAR:INDEX=0"}</definedName>
    <definedName name="_30__FDSAUDITLINK__" localSheetId="1" hidden="1">{"fdsup://directions/FAT Viewer?action=UPDATE&amp;creator=factset&amp;DYN_ARGS=TRUE&amp;DOC_NAME=FAT:FQL_AUDITING_CLIENT_TEMPLATE.FAT&amp;display_string=Audit&amp;VAR:KEY=UVUBOLGTIF&amp;VAR:QUERY=RkZfRU5UUlBSX1ZBTF9FQklUREFfT1BFUihDQUwsTk9XKQ==&amp;WINDOW=FIRST_POPUP&amp;HEIGHT=450&amp;WIDTH=","450&amp;START_MAXIMIZED=FALSE&amp;VAR:CALENDAR=US&amp;VAR:SYMBOL=CEC&amp;VAR:INDEX=0"}</definedName>
    <definedName name="_30__FDSAUDITLINK__" hidden="1">{"fdsup://directions/FAT Viewer?action=UPDATE&amp;creator=factset&amp;DYN_ARGS=TRUE&amp;DOC_NAME=FAT:FQL_AUDITING_CLIENT_TEMPLATE.FAT&amp;display_string=Audit&amp;VAR:KEY=UVUBOLGTIF&amp;VAR:QUERY=RkZfRU5UUlBSX1ZBTF9FQklUREFfT1BFUihDQUwsTk9XKQ==&amp;WINDOW=FIRST_POPUP&amp;HEIGHT=450&amp;WIDTH=","450&amp;START_MAXIMIZED=FALSE&amp;VAR:CALENDAR=US&amp;VAR:SYMBOL=CEC&amp;VAR:INDEX=0"}</definedName>
    <definedName name="_30prm.DlugoscRoku_5_1">12</definedName>
    <definedName name="_31__FDSAUDITLINK__" localSheetId="2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31__FDSAUDITLINK__" localSheetId="4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31__FDSAUDITLINK__" localSheetId="3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31__FDSAUDITLINK__" localSheetId="0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31__FDSAUDITLINK__" localSheetId="1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31__FDSAUDITLINK__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31prm.DlugoscRoku_6_1">12</definedName>
    <definedName name="_32__FDSAUDITLINK__" localSheetId="2" hidden="1">{"fdsup://directions/FAT Viewer?action=UPDATE&amp;creator=factset&amp;DYN_ARGS=TRUE&amp;DOC_NAME=FAT:FQL_AUDITING_CLIENT_TEMPLATE.FAT&amp;display_string=Audit&amp;VAR:KEY=IBYHMPQXGN&amp;VAR:QUERY=RkZfU0FMRVMoTFRNLDQwNjMzKQ==&amp;WINDOW=FIRST_POPUP&amp;HEIGHT=450&amp;WIDTH=450&amp;START_MAXIMIZED=","FALSE&amp;VAR:CALENDAR=US&amp;VAR:SYMBOL=CEC&amp;VAR:INDEX=0"}</definedName>
    <definedName name="_32__FDSAUDITLINK__" localSheetId="4" hidden="1">{"fdsup://directions/FAT Viewer?action=UPDATE&amp;creator=factset&amp;DYN_ARGS=TRUE&amp;DOC_NAME=FAT:FQL_AUDITING_CLIENT_TEMPLATE.FAT&amp;display_string=Audit&amp;VAR:KEY=IBYHMPQXGN&amp;VAR:QUERY=RkZfU0FMRVMoTFRNLDQwNjMzKQ==&amp;WINDOW=FIRST_POPUP&amp;HEIGHT=450&amp;WIDTH=450&amp;START_MAXIMIZED=","FALSE&amp;VAR:CALENDAR=US&amp;VAR:SYMBOL=CEC&amp;VAR:INDEX=0"}</definedName>
    <definedName name="_32__FDSAUDITLINK__" localSheetId="3" hidden="1">{"fdsup://directions/FAT Viewer?action=UPDATE&amp;creator=factset&amp;DYN_ARGS=TRUE&amp;DOC_NAME=FAT:FQL_AUDITING_CLIENT_TEMPLATE.FAT&amp;display_string=Audit&amp;VAR:KEY=IBYHMPQXGN&amp;VAR:QUERY=RkZfU0FMRVMoTFRNLDQwNjMzKQ==&amp;WINDOW=FIRST_POPUP&amp;HEIGHT=450&amp;WIDTH=450&amp;START_MAXIMIZED=","FALSE&amp;VAR:CALENDAR=US&amp;VAR:SYMBOL=CEC&amp;VAR:INDEX=0"}</definedName>
    <definedName name="_32__FDSAUDITLINK__" localSheetId="0" hidden="1">{"fdsup://directions/FAT Viewer?action=UPDATE&amp;creator=factset&amp;DYN_ARGS=TRUE&amp;DOC_NAME=FAT:FQL_AUDITING_CLIENT_TEMPLATE.FAT&amp;display_string=Audit&amp;VAR:KEY=IBYHMPQXGN&amp;VAR:QUERY=RkZfU0FMRVMoTFRNLDQwNjMzKQ==&amp;WINDOW=FIRST_POPUP&amp;HEIGHT=450&amp;WIDTH=450&amp;START_MAXIMIZED=","FALSE&amp;VAR:CALENDAR=US&amp;VAR:SYMBOL=CEC&amp;VAR:INDEX=0"}</definedName>
    <definedName name="_32__FDSAUDITLINK__" localSheetId="1" hidden="1">{"fdsup://directions/FAT Viewer?action=UPDATE&amp;creator=factset&amp;DYN_ARGS=TRUE&amp;DOC_NAME=FAT:FQL_AUDITING_CLIENT_TEMPLATE.FAT&amp;display_string=Audit&amp;VAR:KEY=IBYHMPQXGN&amp;VAR:QUERY=RkZfU0FMRVMoTFRNLDQwNjMzKQ==&amp;WINDOW=FIRST_POPUP&amp;HEIGHT=450&amp;WIDTH=450&amp;START_MAXIMIZED=","FALSE&amp;VAR:CALENDAR=US&amp;VAR:SYMBOL=CEC&amp;VAR:INDEX=0"}</definedName>
    <definedName name="_32__FDSAUDITLINK__" hidden="1">{"fdsup://directions/FAT Viewer?action=UPDATE&amp;creator=factset&amp;DYN_ARGS=TRUE&amp;DOC_NAME=FAT:FQL_AUDITING_CLIENT_TEMPLATE.FAT&amp;display_string=Audit&amp;VAR:KEY=IBYHMPQXGN&amp;VAR:QUERY=RkZfU0FMRVMoTFRNLDQwNjMzKQ==&amp;WINDOW=FIRST_POPUP&amp;HEIGHT=450&amp;WIDTH=450&amp;START_MAXIMIZED=","FALSE&amp;VAR:CALENDAR=US&amp;VAR:SYMBOL=CEC&amp;VAR:INDEX=0"}</definedName>
    <definedName name="_32prm.DlugoscRoku_7_1">12</definedName>
    <definedName name="_33__123Graph_XCHART_4" localSheetId="2" hidden="1">#REF!</definedName>
    <definedName name="_33__123Graph_XCHART_4" localSheetId="4" hidden="1">#REF!</definedName>
    <definedName name="_33__123Graph_XCHART_4" localSheetId="3" hidden="1">#REF!</definedName>
    <definedName name="_33__123Graph_XCHART_4" localSheetId="0" hidden="1">#REF!</definedName>
    <definedName name="_33__123Graph_XCHART_4" localSheetId="1" hidden="1">#REF!</definedName>
    <definedName name="_33__123Graph_XCHART_4" hidden="1">#REF!</definedName>
    <definedName name="_33__FDSAUDITLINK__" localSheetId="2" hidden="1">{"fdsup://Directions/FactSet Auditing Viewer?action=AUDIT_VALUE&amp;DB=129&amp;ID1=88268110&amp;VALUEID=01001&amp;SDATE=2011&amp;PERIODTYPE=ANN_STD&amp;SCFT=3&amp;window=popup_no_bar&amp;width=385&amp;height=120&amp;START_MAXIMIZED=FALSE&amp;creator=factset&amp;display_string=Audit"}</definedName>
    <definedName name="_33__FDSAUDITLINK__" localSheetId="4" hidden="1">{"fdsup://Directions/FactSet Auditing Viewer?action=AUDIT_VALUE&amp;DB=129&amp;ID1=88268110&amp;VALUEID=01001&amp;SDATE=2011&amp;PERIODTYPE=ANN_STD&amp;SCFT=3&amp;window=popup_no_bar&amp;width=385&amp;height=120&amp;START_MAXIMIZED=FALSE&amp;creator=factset&amp;display_string=Audit"}</definedName>
    <definedName name="_33__FDSAUDITLINK__" localSheetId="3" hidden="1">{"fdsup://Directions/FactSet Auditing Viewer?action=AUDIT_VALUE&amp;DB=129&amp;ID1=88268110&amp;VALUEID=01001&amp;SDATE=2011&amp;PERIODTYPE=ANN_STD&amp;SCFT=3&amp;window=popup_no_bar&amp;width=385&amp;height=120&amp;START_MAXIMIZED=FALSE&amp;creator=factset&amp;display_string=Audit"}</definedName>
    <definedName name="_33__FDSAUDITLINK__" localSheetId="0" hidden="1">{"fdsup://Directions/FactSet Auditing Viewer?action=AUDIT_VALUE&amp;DB=129&amp;ID1=88268110&amp;VALUEID=01001&amp;SDATE=2011&amp;PERIODTYPE=ANN_STD&amp;SCFT=3&amp;window=popup_no_bar&amp;width=385&amp;height=120&amp;START_MAXIMIZED=FALSE&amp;creator=factset&amp;display_string=Audit"}</definedName>
    <definedName name="_33__FDSAUDITLINK__" localSheetId="1" hidden="1">{"fdsup://Directions/FactSet Auditing Viewer?action=AUDIT_VALUE&amp;DB=129&amp;ID1=88268110&amp;VALUEID=01001&amp;SDATE=2011&amp;PERIODTYPE=ANN_STD&amp;SCFT=3&amp;window=popup_no_bar&amp;width=385&amp;height=120&amp;START_MAXIMIZED=FALSE&amp;creator=factset&amp;display_string=Audit"}</definedName>
    <definedName name="_33__FDSAUDITLINK__" hidden="1">{"fdsup://Directions/FactSet Auditing Viewer?action=AUDIT_VALUE&amp;DB=129&amp;ID1=88268110&amp;VALUEID=01001&amp;SDATE=2011&amp;PERIODTYPE=ANN_STD&amp;SCFT=3&amp;window=popup_no_bar&amp;width=385&amp;height=120&amp;START_MAXIMIZED=FALSE&amp;creator=factset&amp;display_string=Audit"}</definedName>
    <definedName name="_33prm.DlugoscRoku_8_1">12</definedName>
    <definedName name="_34__FDSAUDITLINK__" localSheetId="2" hidden="1">{"fdsup://Directions/FactSet Auditing Viewer?action=AUDIT_VALUE&amp;DB=129&amp;ID1=46636710&amp;VALUEID=01001&amp;SDATE=2011&amp;PERIODTYPE=ANN_STD&amp;SCFT=3&amp;window=popup_no_bar&amp;width=385&amp;height=120&amp;START_MAXIMIZED=FALSE&amp;creator=factset&amp;display_string=Audit"}</definedName>
    <definedName name="_34__FDSAUDITLINK__" localSheetId="4" hidden="1">{"fdsup://Directions/FactSet Auditing Viewer?action=AUDIT_VALUE&amp;DB=129&amp;ID1=46636710&amp;VALUEID=01001&amp;SDATE=2011&amp;PERIODTYPE=ANN_STD&amp;SCFT=3&amp;window=popup_no_bar&amp;width=385&amp;height=120&amp;START_MAXIMIZED=FALSE&amp;creator=factset&amp;display_string=Audit"}</definedName>
    <definedName name="_34__FDSAUDITLINK__" localSheetId="3" hidden="1">{"fdsup://Directions/FactSet Auditing Viewer?action=AUDIT_VALUE&amp;DB=129&amp;ID1=46636710&amp;VALUEID=01001&amp;SDATE=2011&amp;PERIODTYPE=ANN_STD&amp;SCFT=3&amp;window=popup_no_bar&amp;width=385&amp;height=120&amp;START_MAXIMIZED=FALSE&amp;creator=factset&amp;display_string=Audit"}</definedName>
    <definedName name="_34__FDSAUDITLINK__" localSheetId="0" hidden="1">{"fdsup://Directions/FactSet Auditing Viewer?action=AUDIT_VALUE&amp;DB=129&amp;ID1=46636710&amp;VALUEID=01001&amp;SDATE=2011&amp;PERIODTYPE=ANN_STD&amp;SCFT=3&amp;window=popup_no_bar&amp;width=385&amp;height=120&amp;START_MAXIMIZED=FALSE&amp;creator=factset&amp;display_string=Audit"}</definedName>
    <definedName name="_34__FDSAUDITLINK__" localSheetId="1" hidden="1">{"fdsup://Directions/FactSet Auditing Viewer?action=AUDIT_VALUE&amp;DB=129&amp;ID1=46636710&amp;VALUEID=01001&amp;SDATE=2011&amp;PERIODTYPE=ANN_STD&amp;SCFT=3&amp;window=popup_no_bar&amp;width=385&amp;height=120&amp;START_MAXIMIZED=FALSE&amp;creator=factset&amp;display_string=Audit"}</definedName>
    <definedName name="_34__FDSAUDITLINK__" hidden="1">{"fdsup://Directions/FactSet Auditing Viewer?action=AUDIT_VALUE&amp;DB=129&amp;ID1=46636710&amp;VALUEID=01001&amp;SDATE=2011&amp;PERIODTYPE=ANN_STD&amp;SCFT=3&amp;window=popup_no_bar&amp;width=385&amp;height=120&amp;START_MAXIMIZED=FALSE&amp;creator=factset&amp;display_string=Audit"}</definedName>
    <definedName name="_34prm.DlugoscRoku_9_1">12</definedName>
    <definedName name="_35__FDSAUDITLINK__" localSheetId="2" hidden="1">{"fdsup://directions/FAT Viewer?action=UPDATE&amp;creator=factset&amp;DYN_ARGS=TRUE&amp;DOC_NAME=FAT:FQL_AUDITING_CLIENT_TEMPLATE.FAT&amp;display_string=Audit&amp;VAR:KEY=ZYLMFGXCRY&amp;VAR:QUERY=RkZfRU5UUlBSX1ZBTF9FQklUREFfT1BFUihBTk4sNDA1NDMp&amp;WINDOW=FIRST_POPUP&amp;HEIGHT=450&amp;WIDTH=","450&amp;START_MAXIMIZED=FALSE&amp;VAR:CALENDAR=US&amp;VAR:SYMBOL=AFCE&amp;VAR:INDEX=0"}</definedName>
    <definedName name="_35__FDSAUDITLINK__" localSheetId="4" hidden="1">{"fdsup://directions/FAT Viewer?action=UPDATE&amp;creator=factset&amp;DYN_ARGS=TRUE&amp;DOC_NAME=FAT:FQL_AUDITING_CLIENT_TEMPLATE.FAT&amp;display_string=Audit&amp;VAR:KEY=ZYLMFGXCRY&amp;VAR:QUERY=RkZfRU5UUlBSX1ZBTF9FQklUREFfT1BFUihBTk4sNDA1NDMp&amp;WINDOW=FIRST_POPUP&amp;HEIGHT=450&amp;WIDTH=","450&amp;START_MAXIMIZED=FALSE&amp;VAR:CALENDAR=US&amp;VAR:SYMBOL=AFCE&amp;VAR:INDEX=0"}</definedName>
    <definedName name="_35__FDSAUDITLINK__" localSheetId="3" hidden="1">{"fdsup://directions/FAT Viewer?action=UPDATE&amp;creator=factset&amp;DYN_ARGS=TRUE&amp;DOC_NAME=FAT:FQL_AUDITING_CLIENT_TEMPLATE.FAT&amp;display_string=Audit&amp;VAR:KEY=ZYLMFGXCRY&amp;VAR:QUERY=RkZfRU5UUlBSX1ZBTF9FQklUREFfT1BFUihBTk4sNDA1NDMp&amp;WINDOW=FIRST_POPUP&amp;HEIGHT=450&amp;WIDTH=","450&amp;START_MAXIMIZED=FALSE&amp;VAR:CALENDAR=US&amp;VAR:SYMBOL=AFCE&amp;VAR:INDEX=0"}</definedName>
    <definedName name="_35__FDSAUDITLINK__" localSheetId="0" hidden="1">{"fdsup://directions/FAT Viewer?action=UPDATE&amp;creator=factset&amp;DYN_ARGS=TRUE&amp;DOC_NAME=FAT:FQL_AUDITING_CLIENT_TEMPLATE.FAT&amp;display_string=Audit&amp;VAR:KEY=ZYLMFGXCRY&amp;VAR:QUERY=RkZfRU5UUlBSX1ZBTF9FQklUREFfT1BFUihBTk4sNDA1NDMp&amp;WINDOW=FIRST_POPUP&amp;HEIGHT=450&amp;WIDTH=","450&amp;START_MAXIMIZED=FALSE&amp;VAR:CALENDAR=US&amp;VAR:SYMBOL=AFCE&amp;VAR:INDEX=0"}</definedName>
    <definedName name="_35__FDSAUDITLINK__" localSheetId="1" hidden="1">{"fdsup://directions/FAT Viewer?action=UPDATE&amp;creator=factset&amp;DYN_ARGS=TRUE&amp;DOC_NAME=FAT:FQL_AUDITING_CLIENT_TEMPLATE.FAT&amp;display_string=Audit&amp;VAR:KEY=ZYLMFGXCRY&amp;VAR:QUERY=RkZfRU5UUlBSX1ZBTF9FQklUREFfT1BFUihBTk4sNDA1NDMp&amp;WINDOW=FIRST_POPUP&amp;HEIGHT=450&amp;WIDTH=","450&amp;START_MAXIMIZED=FALSE&amp;VAR:CALENDAR=US&amp;VAR:SYMBOL=AFCE&amp;VAR:INDEX=0"}</definedName>
    <definedName name="_35__FDSAUDITLINK__" hidden="1">{"fdsup://directions/FAT Viewer?action=UPDATE&amp;creator=factset&amp;DYN_ARGS=TRUE&amp;DOC_NAME=FAT:FQL_AUDITING_CLIENT_TEMPLATE.FAT&amp;display_string=Audit&amp;VAR:KEY=ZYLMFGXCRY&amp;VAR:QUERY=RkZfRU5UUlBSX1ZBTF9FQklUREFfT1BFUihBTk4sNDA1NDMp&amp;WINDOW=FIRST_POPUP&amp;HEIGHT=450&amp;WIDTH=","450&amp;START_MAXIMIZED=FALSE&amp;VAR:CALENDAR=US&amp;VAR:SYMBOL=AFCE&amp;VAR:INDEX=0"}</definedName>
    <definedName name="_35prm.nazwa_10_1">"Z przeksięgowaniami końca roku"</definedName>
    <definedName name="_36__123Graph_XCHART_9" localSheetId="2" hidden="1">#REF!</definedName>
    <definedName name="_36__123Graph_XCHART_9" localSheetId="4" hidden="1">#REF!</definedName>
    <definedName name="_36__123Graph_XCHART_9" localSheetId="3" hidden="1">#REF!</definedName>
    <definedName name="_36__123Graph_XCHART_9" localSheetId="0" hidden="1">#REF!</definedName>
    <definedName name="_36__123Graph_XCHART_9" localSheetId="1" hidden="1">#REF!</definedName>
    <definedName name="_36__123Graph_XCHART_9" hidden="1">#REF!</definedName>
    <definedName name="_36__FDSAUDITLINK__" localSheetId="2" hidden="1">{"fdsup://directions/FAT Viewer?action=UPDATE&amp;creator=factset&amp;DYN_ARGS=TRUE&amp;DOC_NAME=FAT:FQL_AUDITING_CLIENT_TEMPLATE.FAT&amp;display_string=Audit&amp;VAR:KEY=RSDEJYXEPE&amp;VAR:QUERY=RkZfU0FMRVMoTFRNLDQwNjMzKQ==&amp;WINDOW=FIRST_POPUP&amp;HEIGHT=450&amp;WIDTH=450&amp;START_MAXIMIZED=","FALSE&amp;VAR:CALENDAR=US&amp;VAR:SYMBOL=DIN&amp;VAR:INDEX=0"}</definedName>
    <definedName name="_36__FDSAUDITLINK__" localSheetId="4" hidden="1">{"fdsup://directions/FAT Viewer?action=UPDATE&amp;creator=factset&amp;DYN_ARGS=TRUE&amp;DOC_NAME=FAT:FQL_AUDITING_CLIENT_TEMPLATE.FAT&amp;display_string=Audit&amp;VAR:KEY=RSDEJYXEPE&amp;VAR:QUERY=RkZfU0FMRVMoTFRNLDQwNjMzKQ==&amp;WINDOW=FIRST_POPUP&amp;HEIGHT=450&amp;WIDTH=450&amp;START_MAXIMIZED=","FALSE&amp;VAR:CALENDAR=US&amp;VAR:SYMBOL=DIN&amp;VAR:INDEX=0"}</definedName>
    <definedName name="_36__FDSAUDITLINK__" localSheetId="3" hidden="1">{"fdsup://directions/FAT Viewer?action=UPDATE&amp;creator=factset&amp;DYN_ARGS=TRUE&amp;DOC_NAME=FAT:FQL_AUDITING_CLIENT_TEMPLATE.FAT&amp;display_string=Audit&amp;VAR:KEY=RSDEJYXEPE&amp;VAR:QUERY=RkZfU0FMRVMoTFRNLDQwNjMzKQ==&amp;WINDOW=FIRST_POPUP&amp;HEIGHT=450&amp;WIDTH=450&amp;START_MAXIMIZED=","FALSE&amp;VAR:CALENDAR=US&amp;VAR:SYMBOL=DIN&amp;VAR:INDEX=0"}</definedName>
    <definedName name="_36__FDSAUDITLINK__" localSheetId="0" hidden="1">{"fdsup://directions/FAT Viewer?action=UPDATE&amp;creator=factset&amp;DYN_ARGS=TRUE&amp;DOC_NAME=FAT:FQL_AUDITING_CLIENT_TEMPLATE.FAT&amp;display_string=Audit&amp;VAR:KEY=RSDEJYXEPE&amp;VAR:QUERY=RkZfU0FMRVMoTFRNLDQwNjMzKQ==&amp;WINDOW=FIRST_POPUP&amp;HEIGHT=450&amp;WIDTH=450&amp;START_MAXIMIZED=","FALSE&amp;VAR:CALENDAR=US&amp;VAR:SYMBOL=DIN&amp;VAR:INDEX=0"}</definedName>
    <definedName name="_36__FDSAUDITLINK__" localSheetId="1" hidden="1">{"fdsup://directions/FAT Viewer?action=UPDATE&amp;creator=factset&amp;DYN_ARGS=TRUE&amp;DOC_NAME=FAT:FQL_AUDITING_CLIENT_TEMPLATE.FAT&amp;display_string=Audit&amp;VAR:KEY=RSDEJYXEPE&amp;VAR:QUERY=RkZfU0FMRVMoTFRNLDQwNjMzKQ==&amp;WINDOW=FIRST_POPUP&amp;HEIGHT=450&amp;WIDTH=450&amp;START_MAXIMIZED=","FALSE&amp;VAR:CALENDAR=US&amp;VAR:SYMBOL=DIN&amp;VAR:INDEX=0"}</definedName>
    <definedName name="_36__FDSAUDITLINK__" hidden="1">{"fdsup://directions/FAT Viewer?action=UPDATE&amp;creator=factset&amp;DYN_ARGS=TRUE&amp;DOC_NAME=FAT:FQL_AUDITING_CLIENT_TEMPLATE.FAT&amp;display_string=Audit&amp;VAR:KEY=RSDEJYXEPE&amp;VAR:QUERY=RkZfU0FMRVMoTFRNLDQwNjMzKQ==&amp;WINDOW=FIRST_POPUP&amp;HEIGHT=450&amp;WIDTH=450&amp;START_MAXIMIZED=","FALSE&amp;VAR:CALENDAR=US&amp;VAR:SYMBOL=DIN&amp;VAR:INDEX=0"}</definedName>
    <definedName name="_36prm.nazwa_11_1">"Z przeksięgowaniami końca roku"</definedName>
    <definedName name="_37__FDSAUDITLINK__" localSheetId="2" hidden="1">{"fdsup://directions/FAT Viewer?action=UPDATE&amp;creator=factset&amp;DYN_ARGS=TRUE&amp;DOC_NAME=FAT:FQL_AUDITING_CLIENT_TEMPLATE.FAT&amp;display_string=Audit&amp;VAR:KEY=EZKPIPAHQP&amp;VAR:QUERY=RkZfU0FMRVMoTFRNLDQwOTk5KQ==&amp;WINDOW=FIRST_POPUP&amp;HEIGHT=450&amp;WIDTH=450&amp;START_MAXIMIZED=","FALSE&amp;VAR:CALENDAR=US&amp;VAR:SYMBOL=CMG&amp;VAR:INDEX=0"}</definedName>
    <definedName name="_37__FDSAUDITLINK__" localSheetId="4" hidden="1">{"fdsup://directions/FAT Viewer?action=UPDATE&amp;creator=factset&amp;DYN_ARGS=TRUE&amp;DOC_NAME=FAT:FQL_AUDITING_CLIENT_TEMPLATE.FAT&amp;display_string=Audit&amp;VAR:KEY=EZKPIPAHQP&amp;VAR:QUERY=RkZfU0FMRVMoTFRNLDQwOTk5KQ==&amp;WINDOW=FIRST_POPUP&amp;HEIGHT=450&amp;WIDTH=450&amp;START_MAXIMIZED=","FALSE&amp;VAR:CALENDAR=US&amp;VAR:SYMBOL=CMG&amp;VAR:INDEX=0"}</definedName>
    <definedName name="_37__FDSAUDITLINK__" localSheetId="3" hidden="1">{"fdsup://directions/FAT Viewer?action=UPDATE&amp;creator=factset&amp;DYN_ARGS=TRUE&amp;DOC_NAME=FAT:FQL_AUDITING_CLIENT_TEMPLATE.FAT&amp;display_string=Audit&amp;VAR:KEY=EZKPIPAHQP&amp;VAR:QUERY=RkZfU0FMRVMoTFRNLDQwOTk5KQ==&amp;WINDOW=FIRST_POPUP&amp;HEIGHT=450&amp;WIDTH=450&amp;START_MAXIMIZED=","FALSE&amp;VAR:CALENDAR=US&amp;VAR:SYMBOL=CMG&amp;VAR:INDEX=0"}</definedName>
    <definedName name="_37__FDSAUDITLINK__" localSheetId="0" hidden="1">{"fdsup://directions/FAT Viewer?action=UPDATE&amp;creator=factset&amp;DYN_ARGS=TRUE&amp;DOC_NAME=FAT:FQL_AUDITING_CLIENT_TEMPLATE.FAT&amp;display_string=Audit&amp;VAR:KEY=EZKPIPAHQP&amp;VAR:QUERY=RkZfU0FMRVMoTFRNLDQwOTk5KQ==&amp;WINDOW=FIRST_POPUP&amp;HEIGHT=450&amp;WIDTH=450&amp;START_MAXIMIZED=","FALSE&amp;VAR:CALENDAR=US&amp;VAR:SYMBOL=CMG&amp;VAR:INDEX=0"}</definedName>
    <definedName name="_37__FDSAUDITLINK__" localSheetId="1" hidden="1">{"fdsup://directions/FAT Viewer?action=UPDATE&amp;creator=factset&amp;DYN_ARGS=TRUE&amp;DOC_NAME=FAT:FQL_AUDITING_CLIENT_TEMPLATE.FAT&amp;display_string=Audit&amp;VAR:KEY=EZKPIPAHQP&amp;VAR:QUERY=RkZfU0FMRVMoTFRNLDQwOTk5KQ==&amp;WINDOW=FIRST_POPUP&amp;HEIGHT=450&amp;WIDTH=450&amp;START_MAXIMIZED=","FALSE&amp;VAR:CALENDAR=US&amp;VAR:SYMBOL=CMG&amp;VAR:INDEX=0"}</definedName>
    <definedName name="_37__FDSAUDITLINK__" hidden="1">{"fdsup://directions/FAT Viewer?action=UPDATE&amp;creator=factset&amp;DYN_ARGS=TRUE&amp;DOC_NAME=FAT:FQL_AUDITING_CLIENT_TEMPLATE.FAT&amp;display_string=Audit&amp;VAR:KEY=EZKPIPAHQP&amp;VAR:QUERY=RkZfU0FMRVMoTFRNLDQwOTk5KQ==&amp;WINDOW=FIRST_POPUP&amp;HEIGHT=450&amp;WIDTH=450&amp;START_MAXIMIZED=","FALSE&amp;VAR:CALENDAR=US&amp;VAR:SYMBOL=CMG&amp;VAR:INDEX=0"}</definedName>
    <definedName name="_37prm.nazwa_12_1">"Z przeksięgowaniami końca roku"</definedName>
    <definedName name="_38__FDSAUDITLINK__" localSheetId="2" hidden="1">{"fdsup://directions/FAT Viewer?action=UPDATE&amp;creator=factset&amp;DYN_ARGS=TRUE&amp;DOC_NAME=FAT:FQL_AUDITING_CLIENT_TEMPLATE.FAT&amp;display_string=Audit&amp;VAR:KEY=OZSXQVQBWP&amp;VAR:QUERY=RkZfRU5UUlBSX1ZBTF9FQklUREFfT1BFUihDQUwsTk9XKQ==&amp;WINDOW=FIRST_POPUP&amp;HEIGHT=450&amp;WIDTH=","450&amp;START_MAXIMIZED=FALSE&amp;VAR:CALENDAR=US&amp;VAR:SYMBOL=CMG&amp;VAR:INDEX=0"}</definedName>
    <definedName name="_38__FDSAUDITLINK__" localSheetId="4" hidden="1">{"fdsup://directions/FAT Viewer?action=UPDATE&amp;creator=factset&amp;DYN_ARGS=TRUE&amp;DOC_NAME=FAT:FQL_AUDITING_CLIENT_TEMPLATE.FAT&amp;display_string=Audit&amp;VAR:KEY=OZSXQVQBWP&amp;VAR:QUERY=RkZfRU5UUlBSX1ZBTF9FQklUREFfT1BFUihDQUwsTk9XKQ==&amp;WINDOW=FIRST_POPUP&amp;HEIGHT=450&amp;WIDTH=","450&amp;START_MAXIMIZED=FALSE&amp;VAR:CALENDAR=US&amp;VAR:SYMBOL=CMG&amp;VAR:INDEX=0"}</definedName>
    <definedName name="_38__FDSAUDITLINK__" localSheetId="3" hidden="1">{"fdsup://directions/FAT Viewer?action=UPDATE&amp;creator=factset&amp;DYN_ARGS=TRUE&amp;DOC_NAME=FAT:FQL_AUDITING_CLIENT_TEMPLATE.FAT&amp;display_string=Audit&amp;VAR:KEY=OZSXQVQBWP&amp;VAR:QUERY=RkZfRU5UUlBSX1ZBTF9FQklUREFfT1BFUihDQUwsTk9XKQ==&amp;WINDOW=FIRST_POPUP&amp;HEIGHT=450&amp;WIDTH=","450&amp;START_MAXIMIZED=FALSE&amp;VAR:CALENDAR=US&amp;VAR:SYMBOL=CMG&amp;VAR:INDEX=0"}</definedName>
    <definedName name="_38__FDSAUDITLINK__" localSheetId="0" hidden="1">{"fdsup://directions/FAT Viewer?action=UPDATE&amp;creator=factset&amp;DYN_ARGS=TRUE&amp;DOC_NAME=FAT:FQL_AUDITING_CLIENT_TEMPLATE.FAT&amp;display_string=Audit&amp;VAR:KEY=OZSXQVQBWP&amp;VAR:QUERY=RkZfRU5UUlBSX1ZBTF9FQklUREFfT1BFUihDQUwsTk9XKQ==&amp;WINDOW=FIRST_POPUP&amp;HEIGHT=450&amp;WIDTH=","450&amp;START_MAXIMIZED=FALSE&amp;VAR:CALENDAR=US&amp;VAR:SYMBOL=CMG&amp;VAR:INDEX=0"}</definedName>
    <definedName name="_38__FDSAUDITLINK__" localSheetId="1" hidden="1">{"fdsup://directions/FAT Viewer?action=UPDATE&amp;creator=factset&amp;DYN_ARGS=TRUE&amp;DOC_NAME=FAT:FQL_AUDITING_CLIENT_TEMPLATE.FAT&amp;display_string=Audit&amp;VAR:KEY=OZSXQVQBWP&amp;VAR:QUERY=RkZfRU5UUlBSX1ZBTF9FQklUREFfT1BFUihDQUwsTk9XKQ==&amp;WINDOW=FIRST_POPUP&amp;HEIGHT=450&amp;WIDTH=","450&amp;START_MAXIMIZED=FALSE&amp;VAR:CALENDAR=US&amp;VAR:SYMBOL=CMG&amp;VAR:INDEX=0"}</definedName>
    <definedName name="_38__FDSAUDITLINK__" hidden="1">{"fdsup://directions/FAT Viewer?action=UPDATE&amp;creator=factset&amp;DYN_ARGS=TRUE&amp;DOC_NAME=FAT:FQL_AUDITING_CLIENT_TEMPLATE.FAT&amp;display_string=Audit&amp;VAR:KEY=OZSXQVQBWP&amp;VAR:QUERY=RkZfRU5UUlBSX1ZBTF9FQklUREFfT1BFUihDQUwsTk9XKQ==&amp;WINDOW=FIRST_POPUP&amp;HEIGHT=450&amp;WIDTH=","450&amp;START_MAXIMIZED=FALSE&amp;VAR:CALENDAR=US&amp;VAR:SYMBOL=CMG&amp;VAR:INDEX=0"}</definedName>
    <definedName name="_38prm.nazwa_13_1">"Z przeksięgowaniami końca roku"</definedName>
    <definedName name="_39__FDSAUDITLINK__" localSheetId="2" hidden="1">{"fdsup://directions/FAT Viewer?action=UPDATE&amp;creator=factset&amp;DYN_ARGS=TRUE&amp;DOC_NAME=FAT:FQL_AUDITING_CLIENT_TEMPLATE.FAT&amp;display_string=Audit&amp;VAR:KEY=XAJKZYZCXQ&amp;VAR:QUERY=RkZfRU5UUlBSX1ZBTF9FQklUREFfT1BFUihBTk4sNDA1NDMp&amp;WINDOW=FIRST_POPUP&amp;HEIGHT=450&amp;WIDTH=","450&amp;START_MAXIMIZED=FALSE&amp;VAR:CALENDAR=US&amp;VAR:SYMBOL=SBUX&amp;VAR:INDEX=0"}</definedName>
    <definedName name="_39__FDSAUDITLINK__" localSheetId="4" hidden="1">{"fdsup://directions/FAT Viewer?action=UPDATE&amp;creator=factset&amp;DYN_ARGS=TRUE&amp;DOC_NAME=FAT:FQL_AUDITING_CLIENT_TEMPLATE.FAT&amp;display_string=Audit&amp;VAR:KEY=XAJKZYZCXQ&amp;VAR:QUERY=RkZfRU5UUlBSX1ZBTF9FQklUREFfT1BFUihBTk4sNDA1NDMp&amp;WINDOW=FIRST_POPUP&amp;HEIGHT=450&amp;WIDTH=","450&amp;START_MAXIMIZED=FALSE&amp;VAR:CALENDAR=US&amp;VAR:SYMBOL=SBUX&amp;VAR:INDEX=0"}</definedName>
    <definedName name="_39__FDSAUDITLINK__" localSheetId="3" hidden="1">{"fdsup://directions/FAT Viewer?action=UPDATE&amp;creator=factset&amp;DYN_ARGS=TRUE&amp;DOC_NAME=FAT:FQL_AUDITING_CLIENT_TEMPLATE.FAT&amp;display_string=Audit&amp;VAR:KEY=XAJKZYZCXQ&amp;VAR:QUERY=RkZfRU5UUlBSX1ZBTF9FQklUREFfT1BFUihBTk4sNDA1NDMp&amp;WINDOW=FIRST_POPUP&amp;HEIGHT=450&amp;WIDTH=","450&amp;START_MAXIMIZED=FALSE&amp;VAR:CALENDAR=US&amp;VAR:SYMBOL=SBUX&amp;VAR:INDEX=0"}</definedName>
    <definedName name="_39__FDSAUDITLINK__" localSheetId="0" hidden="1">{"fdsup://directions/FAT Viewer?action=UPDATE&amp;creator=factset&amp;DYN_ARGS=TRUE&amp;DOC_NAME=FAT:FQL_AUDITING_CLIENT_TEMPLATE.FAT&amp;display_string=Audit&amp;VAR:KEY=XAJKZYZCXQ&amp;VAR:QUERY=RkZfRU5UUlBSX1ZBTF9FQklUREFfT1BFUihBTk4sNDA1NDMp&amp;WINDOW=FIRST_POPUP&amp;HEIGHT=450&amp;WIDTH=","450&amp;START_MAXIMIZED=FALSE&amp;VAR:CALENDAR=US&amp;VAR:SYMBOL=SBUX&amp;VAR:INDEX=0"}</definedName>
    <definedName name="_39__FDSAUDITLINK__" localSheetId="1" hidden="1">{"fdsup://directions/FAT Viewer?action=UPDATE&amp;creator=factset&amp;DYN_ARGS=TRUE&amp;DOC_NAME=FAT:FQL_AUDITING_CLIENT_TEMPLATE.FAT&amp;display_string=Audit&amp;VAR:KEY=XAJKZYZCXQ&amp;VAR:QUERY=RkZfRU5UUlBSX1ZBTF9FQklUREFfT1BFUihBTk4sNDA1NDMp&amp;WINDOW=FIRST_POPUP&amp;HEIGHT=450&amp;WIDTH=","450&amp;START_MAXIMIZED=FALSE&amp;VAR:CALENDAR=US&amp;VAR:SYMBOL=SBUX&amp;VAR:INDEX=0"}</definedName>
    <definedName name="_39__FDSAUDITLINK__" hidden="1">{"fdsup://directions/FAT Viewer?action=UPDATE&amp;creator=factset&amp;DYN_ARGS=TRUE&amp;DOC_NAME=FAT:FQL_AUDITING_CLIENT_TEMPLATE.FAT&amp;display_string=Audit&amp;VAR:KEY=XAJKZYZCXQ&amp;VAR:QUERY=RkZfRU5UUlBSX1ZBTF9FQklUREFfT1BFUihBTk4sNDA1NDMp&amp;WINDOW=FIRST_POPUP&amp;HEIGHT=450&amp;WIDTH=","450&amp;START_MAXIMIZED=FALSE&amp;VAR:CALENDAR=US&amp;VAR:SYMBOL=SBUX&amp;VAR:INDEX=0"}</definedName>
    <definedName name="_39prm.nazwa_2_1">"Z przeksięgowaniami końca roku"</definedName>
    <definedName name="_3ktp.KtTyp_11_1">1</definedName>
    <definedName name="_4__123Graph_ACHART_9" localSheetId="2" hidden="1">#REF!</definedName>
    <definedName name="_4__123Graph_ACHART_9" localSheetId="4" hidden="1">#REF!</definedName>
    <definedName name="_4__123Graph_ACHART_9" localSheetId="3" hidden="1">#REF!</definedName>
    <definedName name="_4__123Graph_ACHART_9" localSheetId="0" hidden="1">#REF!</definedName>
    <definedName name="_4__123Graph_ACHART_9" localSheetId="1" hidden="1">#REF!</definedName>
    <definedName name="_4__123Graph_ACHART_9" hidden="1">#REF!</definedName>
    <definedName name="_4__123Graph_BCHART_1" hidden="1">#REF!</definedName>
    <definedName name="_4__123Graph_BCHART_3" hidden="1">#REF!</definedName>
    <definedName name="_4__123Graph_LBL_BCHART_9" localSheetId="2" hidden="1">#REF!</definedName>
    <definedName name="_4__123Graph_LBL_BCHART_9" localSheetId="4" hidden="1">#REF!</definedName>
    <definedName name="_4__123Graph_LBL_BCHART_9" localSheetId="3" hidden="1">#REF!</definedName>
    <definedName name="_4__123Graph_LBL_BCHART_9" localSheetId="0" hidden="1">#REF!</definedName>
    <definedName name="_4__123Graph_LBL_BCHART_9" localSheetId="1" hidden="1">#REF!</definedName>
    <definedName name="_4__123Graph_LBL_BCHART_9" hidden="1">#REF!</definedName>
    <definedName name="_4__FDSAUDITLINK__" localSheetId="2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4__FDSAUDITLINK__" localSheetId="4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4__FDSAUDITLINK__" localSheetId="3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4__FDSAUDITLINK__" localSheetId="0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4__FDSAUDITLINK__" localSheetId="1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4__FDSAUDITLINK__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40__FDSAUDITLINK__" localSheetId="2" hidden="1">{"fdsup://directions/FAT Viewer?action=UPDATE&amp;creator=factset&amp;DYN_ARGS=TRUE&amp;DOC_NAME=FAT:FQL_AUDITING_CLIENT_TEMPLATE.FAT&amp;display_string=Audit&amp;VAR:KEY=QZGPGBIZAJ&amp;VAR:QUERY=RkZfU0FMRVMoTFRNLDQwNjMzKQ==&amp;WINDOW=FIRST_POPUP&amp;HEIGHT=450&amp;WIDTH=450&amp;START_MAXIMIZED=","FALSE&amp;VAR:CALENDAR=US&amp;VAR:SYMBOL=CMG&amp;VAR:INDEX=0"}</definedName>
    <definedName name="_40__FDSAUDITLINK__" localSheetId="4" hidden="1">{"fdsup://directions/FAT Viewer?action=UPDATE&amp;creator=factset&amp;DYN_ARGS=TRUE&amp;DOC_NAME=FAT:FQL_AUDITING_CLIENT_TEMPLATE.FAT&amp;display_string=Audit&amp;VAR:KEY=QZGPGBIZAJ&amp;VAR:QUERY=RkZfU0FMRVMoTFRNLDQwNjMzKQ==&amp;WINDOW=FIRST_POPUP&amp;HEIGHT=450&amp;WIDTH=450&amp;START_MAXIMIZED=","FALSE&amp;VAR:CALENDAR=US&amp;VAR:SYMBOL=CMG&amp;VAR:INDEX=0"}</definedName>
    <definedName name="_40__FDSAUDITLINK__" localSheetId="3" hidden="1">{"fdsup://directions/FAT Viewer?action=UPDATE&amp;creator=factset&amp;DYN_ARGS=TRUE&amp;DOC_NAME=FAT:FQL_AUDITING_CLIENT_TEMPLATE.FAT&amp;display_string=Audit&amp;VAR:KEY=QZGPGBIZAJ&amp;VAR:QUERY=RkZfU0FMRVMoTFRNLDQwNjMzKQ==&amp;WINDOW=FIRST_POPUP&amp;HEIGHT=450&amp;WIDTH=450&amp;START_MAXIMIZED=","FALSE&amp;VAR:CALENDAR=US&amp;VAR:SYMBOL=CMG&amp;VAR:INDEX=0"}</definedName>
    <definedName name="_40__FDSAUDITLINK__" localSheetId="0" hidden="1">{"fdsup://directions/FAT Viewer?action=UPDATE&amp;creator=factset&amp;DYN_ARGS=TRUE&amp;DOC_NAME=FAT:FQL_AUDITING_CLIENT_TEMPLATE.FAT&amp;display_string=Audit&amp;VAR:KEY=QZGPGBIZAJ&amp;VAR:QUERY=RkZfU0FMRVMoTFRNLDQwNjMzKQ==&amp;WINDOW=FIRST_POPUP&amp;HEIGHT=450&amp;WIDTH=450&amp;START_MAXIMIZED=","FALSE&amp;VAR:CALENDAR=US&amp;VAR:SYMBOL=CMG&amp;VAR:INDEX=0"}</definedName>
    <definedName name="_40__FDSAUDITLINK__" localSheetId="1" hidden="1">{"fdsup://directions/FAT Viewer?action=UPDATE&amp;creator=factset&amp;DYN_ARGS=TRUE&amp;DOC_NAME=FAT:FQL_AUDITING_CLIENT_TEMPLATE.FAT&amp;display_string=Audit&amp;VAR:KEY=QZGPGBIZAJ&amp;VAR:QUERY=RkZfU0FMRVMoTFRNLDQwNjMzKQ==&amp;WINDOW=FIRST_POPUP&amp;HEIGHT=450&amp;WIDTH=450&amp;START_MAXIMIZED=","FALSE&amp;VAR:CALENDAR=US&amp;VAR:SYMBOL=CMG&amp;VAR:INDEX=0"}</definedName>
    <definedName name="_40__FDSAUDITLINK__" hidden="1">{"fdsup://directions/FAT Viewer?action=UPDATE&amp;creator=factset&amp;DYN_ARGS=TRUE&amp;DOC_NAME=FAT:FQL_AUDITING_CLIENT_TEMPLATE.FAT&amp;display_string=Audit&amp;VAR:KEY=QZGPGBIZAJ&amp;VAR:QUERY=RkZfU0FMRVMoTFRNLDQwNjMzKQ==&amp;WINDOW=FIRST_POPUP&amp;HEIGHT=450&amp;WIDTH=450&amp;START_MAXIMIZED=","FALSE&amp;VAR:CALENDAR=US&amp;VAR:SYMBOL=CMG&amp;VAR:INDEX=0"}</definedName>
    <definedName name="_40prm.nazwa_3_1">"Z przeksięgowaniami końca roku"</definedName>
    <definedName name="_41__FDSAUDITLINK__" localSheetId="2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41__FDSAUDITLINK__" localSheetId="4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41__FDSAUDITLINK__" localSheetId="3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41__FDSAUDITLINK__" localSheetId="0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41__FDSAUDITLINK__" localSheetId="1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41__FDSAUDITLINK__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41prm.nazwa_5_1">"Z przeksięgowaniami końca roku"</definedName>
    <definedName name="_42__FDSAUDITLINK__" localSheetId="2" hidden="1">{"fdsup://directions/FAT Viewer?action=UPDATE&amp;creator=factset&amp;DYN_ARGS=TRUE&amp;DOC_NAME=FAT:FQL_AUDITING_CLIENT_TEMPLATE.FAT&amp;display_string=Audit&amp;VAR:KEY=OJYHCXQXQX&amp;VAR:QUERY=RkZfRU5UUlBSX1ZBTF9FQklUREFfT1BFUihDQUwsTk9XKQ==&amp;WINDOW=FIRST_POPUP&amp;HEIGHT=450&amp;WIDTH=","450&amp;START_MAXIMIZED=FALSE&amp;VAR:CALENDAR=US&amp;VAR:SYMBOL=MCD&amp;VAR:INDEX=0"}</definedName>
    <definedName name="_42__FDSAUDITLINK__" localSheetId="4" hidden="1">{"fdsup://directions/FAT Viewer?action=UPDATE&amp;creator=factset&amp;DYN_ARGS=TRUE&amp;DOC_NAME=FAT:FQL_AUDITING_CLIENT_TEMPLATE.FAT&amp;display_string=Audit&amp;VAR:KEY=OJYHCXQXQX&amp;VAR:QUERY=RkZfRU5UUlBSX1ZBTF9FQklUREFfT1BFUihDQUwsTk9XKQ==&amp;WINDOW=FIRST_POPUP&amp;HEIGHT=450&amp;WIDTH=","450&amp;START_MAXIMIZED=FALSE&amp;VAR:CALENDAR=US&amp;VAR:SYMBOL=MCD&amp;VAR:INDEX=0"}</definedName>
    <definedName name="_42__FDSAUDITLINK__" localSheetId="3" hidden="1">{"fdsup://directions/FAT Viewer?action=UPDATE&amp;creator=factset&amp;DYN_ARGS=TRUE&amp;DOC_NAME=FAT:FQL_AUDITING_CLIENT_TEMPLATE.FAT&amp;display_string=Audit&amp;VAR:KEY=OJYHCXQXQX&amp;VAR:QUERY=RkZfRU5UUlBSX1ZBTF9FQklUREFfT1BFUihDQUwsTk9XKQ==&amp;WINDOW=FIRST_POPUP&amp;HEIGHT=450&amp;WIDTH=","450&amp;START_MAXIMIZED=FALSE&amp;VAR:CALENDAR=US&amp;VAR:SYMBOL=MCD&amp;VAR:INDEX=0"}</definedName>
    <definedName name="_42__FDSAUDITLINK__" localSheetId="0" hidden="1">{"fdsup://directions/FAT Viewer?action=UPDATE&amp;creator=factset&amp;DYN_ARGS=TRUE&amp;DOC_NAME=FAT:FQL_AUDITING_CLIENT_TEMPLATE.FAT&amp;display_string=Audit&amp;VAR:KEY=OJYHCXQXQX&amp;VAR:QUERY=RkZfRU5UUlBSX1ZBTF9FQklUREFfT1BFUihDQUwsTk9XKQ==&amp;WINDOW=FIRST_POPUP&amp;HEIGHT=450&amp;WIDTH=","450&amp;START_MAXIMIZED=FALSE&amp;VAR:CALENDAR=US&amp;VAR:SYMBOL=MCD&amp;VAR:INDEX=0"}</definedName>
    <definedName name="_42__FDSAUDITLINK__" localSheetId="1" hidden="1">{"fdsup://directions/FAT Viewer?action=UPDATE&amp;creator=factset&amp;DYN_ARGS=TRUE&amp;DOC_NAME=FAT:FQL_AUDITING_CLIENT_TEMPLATE.FAT&amp;display_string=Audit&amp;VAR:KEY=OJYHCXQXQX&amp;VAR:QUERY=RkZfRU5UUlBSX1ZBTF9FQklUREFfT1BFUihDQUwsTk9XKQ==&amp;WINDOW=FIRST_POPUP&amp;HEIGHT=450&amp;WIDTH=","450&amp;START_MAXIMIZED=FALSE&amp;VAR:CALENDAR=US&amp;VAR:SYMBOL=MCD&amp;VAR:INDEX=0"}</definedName>
    <definedName name="_42__FDSAUDITLINK__" hidden="1">{"fdsup://directions/FAT Viewer?action=UPDATE&amp;creator=factset&amp;DYN_ARGS=TRUE&amp;DOC_NAME=FAT:FQL_AUDITING_CLIENT_TEMPLATE.FAT&amp;display_string=Audit&amp;VAR:KEY=OJYHCXQXQX&amp;VAR:QUERY=RkZfRU5UUlBSX1ZBTF9FQklUREFfT1BFUihDQUwsTk9XKQ==&amp;WINDOW=FIRST_POPUP&amp;HEIGHT=450&amp;WIDTH=","450&amp;START_MAXIMIZED=FALSE&amp;VAR:CALENDAR=US&amp;VAR:SYMBOL=MCD&amp;VAR:INDEX=0"}</definedName>
    <definedName name="_42prm.nazwa_6_1">"Z przeksięgowaniami końca roku"</definedName>
    <definedName name="_43__FDSAUDITLINK__" localSheetId="2" hidden="1">{"fdsup://directions/FAT Viewer?action=UPDATE&amp;creator=factset&amp;DYN_ARGS=TRUE&amp;DOC_NAME=FAT:FQL_AUDITING_CLIENT_TEMPLATE.FAT&amp;display_string=Audit&amp;VAR:KEY=CDGHKVULSN&amp;VAR:QUERY=RkZfU0FMRVMoTFRNLDQwNjMzKQ==&amp;WINDOW=FIRST_POPUP&amp;HEIGHT=450&amp;WIDTH=450&amp;START_MAXIMIZED=","FALSE&amp;VAR:CALENDAR=US&amp;VAR:SYMBOL=SBUX&amp;VAR:INDEX=0"}</definedName>
    <definedName name="_43__FDSAUDITLINK__" localSheetId="4" hidden="1">{"fdsup://directions/FAT Viewer?action=UPDATE&amp;creator=factset&amp;DYN_ARGS=TRUE&amp;DOC_NAME=FAT:FQL_AUDITING_CLIENT_TEMPLATE.FAT&amp;display_string=Audit&amp;VAR:KEY=CDGHKVULSN&amp;VAR:QUERY=RkZfU0FMRVMoTFRNLDQwNjMzKQ==&amp;WINDOW=FIRST_POPUP&amp;HEIGHT=450&amp;WIDTH=450&amp;START_MAXIMIZED=","FALSE&amp;VAR:CALENDAR=US&amp;VAR:SYMBOL=SBUX&amp;VAR:INDEX=0"}</definedName>
    <definedName name="_43__FDSAUDITLINK__" localSheetId="3" hidden="1">{"fdsup://directions/FAT Viewer?action=UPDATE&amp;creator=factset&amp;DYN_ARGS=TRUE&amp;DOC_NAME=FAT:FQL_AUDITING_CLIENT_TEMPLATE.FAT&amp;display_string=Audit&amp;VAR:KEY=CDGHKVULSN&amp;VAR:QUERY=RkZfU0FMRVMoTFRNLDQwNjMzKQ==&amp;WINDOW=FIRST_POPUP&amp;HEIGHT=450&amp;WIDTH=450&amp;START_MAXIMIZED=","FALSE&amp;VAR:CALENDAR=US&amp;VAR:SYMBOL=SBUX&amp;VAR:INDEX=0"}</definedName>
    <definedName name="_43__FDSAUDITLINK__" localSheetId="0" hidden="1">{"fdsup://directions/FAT Viewer?action=UPDATE&amp;creator=factset&amp;DYN_ARGS=TRUE&amp;DOC_NAME=FAT:FQL_AUDITING_CLIENT_TEMPLATE.FAT&amp;display_string=Audit&amp;VAR:KEY=CDGHKVULSN&amp;VAR:QUERY=RkZfU0FMRVMoTFRNLDQwNjMzKQ==&amp;WINDOW=FIRST_POPUP&amp;HEIGHT=450&amp;WIDTH=450&amp;START_MAXIMIZED=","FALSE&amp;VAR:CALENDAR=US&amp;VAR:SYMBOL=SBUX&amp;VAR:INDEX=0"}</definedName>
    <definedName name="_43__FDSAUDITLINK__" localSheetId="1" hidden="1">{"fdsup://directions/FAT Viewer?action=UPDATE&amp;creator=factset&amp;DYN_ARGS=TRUE&amp;DOC_NAME=FAT:FQL_AUDITING_CLIENT_TEMPLATE.FAT&amp;display_string=Audit&amp;VAR:KEY=CDGHKVULSN&amp;VAR:QUERY=RkZfU0FMRVMoTFRNLDQwNjMzKQ==&amp;WINDOW=FIRST_POPUP&amp;HEIGHT=450&amp;WIDTH=450&amp;START_MAXIMIZED=","FALSE&amp;VAR:CALENDAR=US&amp;VAR:SYMBOL=SBUX&amp;VAR:INDEX=0"}</definedName>
    <definedName name="_43__FDSAUDITLINK__" hidden="1">{"fdsup://directions/FAT Viewer?action=UPDATE&amp;creator=factset&amp;DYN_ARGS=TRUE&amp;DOC_NAME=FAT:FQL_AUDITING_CLIENT_TEMPLATE.FAT&amp;display_string=Audit&amp;VAR:KEY=CDGHKVULSN&amp;VAR:QUERY=RkZfU0FMRVMoTFRNLDQwNjMzKQ==&amp;WINDOW=FIRST_POPUP&amp;HEIGHT=450&amp;WIDTH=450&amp;START_MAXIMIZED=","FALSE&amp;VAR:CALENDAR=US&amp;VAR:SYMBOL=SBUX&amp;VAR:INDEX=0"}</definedName>
    <definedName name="_43prm.nazwa_7_1">"Z przeksięgowaniami końca roku"</definedName>
    <definedName name="_44__FDSAUDITLINK__" localSheetId="2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44__FDSAUDITLINK__" localSheetId="4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44__FDSAUDITLINK__" localSheetId="3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44__FDSAUDITLINK__" localSheetId="0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44__FDSAUDITLINK__" localSheetId="1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44__FDSAUDITLINK__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44prm.nazwa_8_1">"Z przeksięgowaniami końca roku"</definedName>
    <definedName name="_45__FDSAUDITLINK__" localSheetId="2" hidden="1">{"fdsup://directions/FAT Viewer?action=UPDATE&amp;creator=factset&amp;DYN_ARGS=TRUE&amp;DOC_NAME=FAT:FQL_AUDITING_CLIENT_TEMPLATE.FAT&amp;display_string=Audit&amp;VAR:KEY=PWXGLGFEDK&amp;VAR:QUERY=RkZfRU5UUlBSX1ZBTF9FQklUREFfT1BFUihBTk4sNDA1NDMp&amp;WINDOW=FIRST_POPUP&amp;HEIGHT=450&amp;WIDTH=","450&amp;START_MAXIMIZED=FALSE&amp;VAR:CALENDAR=US&amp;VAR:SYMBOL=MCD&amp;VAR:INDEX=0"}</definedName>
    <definedName name="_45__FDSAUDITLINK__" localSheetId="4" hidden="1">{"fdsup://directions/FAT Viewer?action=UPDATE&amp;creator=factset&amp;DYN_ARGS=TRUE&amp;DOC_NAME=FAT:FQL_AUDITING_CLIENT_TEMPLATE.FAT&amp;display_string=Audit&amp;VAR:KEY=PWXGLGFEDK&amp;VAR:QUERY=RkZfRU5UUlBSX1ZBTF9FQklUREFfT1BFUihBTk4sNDA1NDMp&amp;WINDOW=FIRST_POPUP&amp;HEIGHT=450&amp;WIDTH=","450&amp;START_MAXIMIZED=FALSE&amp;VAR:CALENDAR=US&amp;VAR:SYMBOL=MCD&amp;VAR:INDEX=0"}</definedName>
    <definedName name="_45__FDSAUDITLINK__" localSheetId="3" hidden="1">{"fdsup://directions/FAT Viewer?action=UPDATE&amp;creator=factset&amp;DYN_ARGS=TRUE&amp;DOC_NAME=FAT:FQL_AUDITING_CLIENT_TEMPLATE.FAT&amp;display_string=Audit&amp;VAR:KEY=PWXGLGFEDK&amp;VAR:QUERY=RkZfRU5UUlBSX1ZBTF9FQklUREFfT1BFUihBTk4sNDA1NDMp&amp;WINDOW=FIRST_POPUP&amp;HEIGHT=450&amp;WIDTH=","450&amp;START_MAXIMIZED=FALSE&amp;VAR:CALENDAR=US&amp;VAR:SYMBOL=MCD&amp;VAR:INDEX=0"}</definedName>
    <definedName name="_45__FDSAUDITLINK__" localSheetId="0" hidden="1">{"fdsup://directions/FAT Viewer?action=UPDATE&amp;creator=factset&amp;DYN_ARGS=TRUE&amp;DOC_NAME=FAT:FQL_AUDITING_CLIENT_TEMPLATE.FAT&amp;display_string=Audit&amp;VAR:KEY=PWXGLGFEDK&amp;VAR:QUERY=RkZfRU5UUlBSX1ZBTF9FQklUREFfT1BFUihBTk4sNDA1NDMp&amp;WINDOW=FIRST_POPUP&amp;HEIGHT=450&amp;WIDTH=","450&amp;START_MAXIMIZED=FALSE&amp;VAR:CALENDAR=US&amp;VAR:SYMBOL=MCD&amp;VAR:INDEX=0"}</definedName>
    <definedName name="_45__FDSAUDITLINK__" localSheetId="1" hidden="1">{"fdsup://directions/FAT Viewer?action=UPDATE&amp;creator=factset&amp;DYN_ARGS=TRUE&amp;DOC_NAME=FAT:FQL_AUDITING_CLIENT_TEMPLATE.FAT&amp;display_string=Audit&amp;VAR:KEY=PWXGLGFEDK&amp;VAR:QUERY=RkZfRU5UUlBSX1ZBTF9FQklUREFfT1BFUihBTk4sNDA1NDMp&amp;WINDOW=FIRST_POPUP&amp;HEIGHT=450&amp;WIDTH=","450&amp;START_MAXIMIZED=FALSE&amp;VAR:CALENDAR=US&amp;VAR:SYMBOL=MCD&amp;VAR:INDEX=0"}</definedName>
    <definedName name="_45__FDSAUDITLINK__" hidden="1">{"fdsup://directions/FAT Viewer?action=UPDATE&amp;creator=factset&amp;DYN_ARGS=TRUE&amp;DOC_NAME=FAT:FQL_AUDITING_CLIENT_TEMPLATE.FAT&amp;display_string=Audit&amp;VAR:KEY=PWXGLGFEDK&amp;VAR:QUERY=RkZfRU5UUlBSX1ZBTF9FQklUREFfT1BFUihBTk4sNDA1NDMp&amp;WINDOW=FIRST_POPUP&amp;HEIGHT=450&amp;WIDTH=","450&amp;START_MAXIMIZED=FALSE&amp;VAR:CALENDAR=US&amp;VAR:SYMBOL=MCD&amp;VAR:INDEX=0"}</definedName>
    <definedName name="_45prm.nazwa_9_1">"Z przeksięgowaniami końca roku"</definedName>
    <definedName name="_46__FDSAUDITLINK__" localSheetId="2" hidden="1">{"fdsup://directions/FAT Viewer?action=UPDATE&amp;creator=factset&amp;DYN_ARGS=TRUE&amp;DOC_NAME=FAT:FQL_AUDITING_CLIENT_TEMPLATE.FAT&amp;display_string=Audit&amp;VAR:KEY=WNOXEPMXSZ&amp;VAR:QUERY=RkZfU0FMRVMoTFRNLDQwOTk5KQ==&amp;WINDOW=FIRST_POPUP&amp;HEIGHT=450&amp;WIDTH=450&amp;START_MAXIMIZED=","FALSE&amp;VAR:CALENDAR=US&amp;VAR:SYMBOL=CBRL&amp;VAR:INDEX=0"}</definedName>
    <definedName name="_46__FDSAUDITLINK__" localSheetId="4" hidden="1">{"fdsup://directions/FAT Viewer?action=UPDATE&amp;creator=factset&amp;DYN_ARGS=TRUE&amp;DOC_NAME=FAT:FQL_AUDITING_CLIENT_TEMPLATE.FAT&amp;display_string=Audit&amp;VAR:KEY=WNOXEPMXSZ&amp;VAR:QUERY=RkZfU0FMRVMoTFRNLDQwOTk5KQ==&amp;WINDOW=FIRST_POPUP&amp;HEIGHT=450&amp;WIDTH=450&amp;START_MAXIMIZED=","FALSE&amp;VAR:CALENDAR=US&amp;VAR:SYMBOL=CBRL&amp;VAR:INDEX=0"}</definedName>
    <definedName name="_46__FDSAUDITLINK__" localSheetId="3" hidden="1">{"fdsup://directions/FAT Viewer?action=UPDATE&amp;creator=factset&amp;DYN_ARGS=TRUE&amp;DOC_NAME=FAT:FQL_AUDITING_CLIENT_TEMPLATE.FAT&amp;display_string=Audit&amp;VAR:KEY=WNOXEPMXSZ&amp;VAR:QUERY=RkZfU0FMRVMoTFRNLDQwOTk5KQ==&amp;WINDOW=FIRST_POPUP&amp;HEIGHT=450&amp;WIDTH=450&amp;START_MAXIMIZED=","FALSE&amp;VAR:CALENDAR=US&amp;VAR:SYMBOL=CBRL&amp;VAR:INDEX=0"}</definedName>
    <definedName name="_46__FDSAUDITLINK__" localSheetId="0" hidden="1">{"fdsup://directions/FAT Viewer?action=UPDATE&amp;creator=factset&amp;DYN_ARGS=TRUE&amp;DOC_NAME=FAT:FQL_AUDITING_CLIENT_TEMPLATE.FAT&amp;display_string=Audit&amp;VAR:KEY=WNOXEPMXSZ&amp;VAR:QUERY=RkZfU0FMRVMoTFRNLDQwOTk5KQ==&amp;WINDOW=FIRST_POPUP&amp;HEIGHT=450&amp;WIDTH=450&amp;START_MAXIMIZED=","FALSE&amp;VAR:CALENDAR=US&amp;VAR:SYMBOL=CBRL&amp;VAR:INDEX=0"}</definedName>
    <definedName name="_46__FDSAUDITLINK__" localSheetId="1" hidden="1">{"fdsup://directions/FAT Viewer?action=UPDATE&amp;creator=factset&amp;DYN_ARGS=TRUE&amp;DOC_NAME=FAT:FQL_AUDITING_CLIENT_TEMPLATE.FAT&amp;display_string=Audit&amp;VAR:KEY=WNOXEPMXSZ&amp;VAR:QUERY=RkZfU0FMRVMoTFRNLDQwOTk5KQ==&amp;WINDOW=FIRST_POPUP&amp;HEIGHT=450&amp;WIDTH=450&amp;START_MAXIMIZED=","FALSE&amp;VAR:CALENDAR=US&amp;VAR:SYMBOL=CBRL&amp;VAR:INDEX=0"}</definedName>
    <definedName name="_46__FDSAUDITLINK__" hidden="1">{"fdsup://directions/FAT Viewer?action=UPDATE&amp;creator=factset&amp;DYN_ARGS=TRUE&amp;DOC_NAME=FAT:FQL_AUDITING_CLIENT_TEMPLATE.FAT&amp;display_string=Audit&amp;VAR:KEY=WNOXEPMXSZ&amp;VAR:QUERY=RkZfU0FMRVMoTFRNLDQwOTk5KQ==&amp;WINDOW=FIRST_POPUP&amp;HEIGHT=450&amp;WIDTH=450&amp;START_MAXIMIZED=","FALSE&amp;VAR:CALENDAR=US&amp;VAR:SYMBOL=CBRL&amp;VAR:INDEX=0"}</definedName>
    <definedName name="_46prm.NumerOkresu_10_1">0</definedName>
    <definedName name="_47__FDSAUDITLINK__" localSheetId="2" hidden="1">{"fdsup://directions/FAT Viewer?action=UPDATE&amp;creator=factset&amp;DYN_ARGS=TRUE&amp;DOC_NAME=FAT:FQL_AUDITING_CLIENT_TEMPLATE.FAT&amp;display_string=Audit&amp;VAR:KEY=WFILGVEPEB&amp;VAR:QUERY=RkZfU0FMRVMoTFRNLDQwNjMzKQ==&amp;WINDOW=FIRST_POPUP&amp;HEIGHT=450&amp;WIDTH=450&amp;START_MAXIMIZED=","FALSE&amp;VAR:CALENDAR=US&amp;VAR:SYMBOL=JACK&amp;VAR:INDEX=0"}</definedName>
    <definedName name="_47__FDSAUDITLINK__" localSheetId="4" hidden="1">{"fdsup://directions/FAT Viewer?action=UPDATE&amp;creator=factset&amp;DYN_ARGS=TRUE&amp;DOC_NAME=FAT:FQL_AUDITING_CLIENT_TEMPLATE.FAT&amp;display_string=Audit&amp;VAR:KEY=WFILGVEPEB&amp;VAR:QUERY=RkZfU0FMRVMoTFRNLDQwNjMzKQ==&amp;WINDOW=FIRST_POPUP&amp;HEIGHT=450&amp;WIDTH=450&amp;START_MAXIMIZED=","FALSE&amp;VAR:CALENDAR=US&amp;VAR:SYMBOL=JACK&amp;VAR:INDEX=0"}</definedName>
    <definedName name="_47__FDSAUDITLINK__" localSheetId="3" hidden="1">{"fdsup://directions/FAT Viewer?action=UPDATE&amp;creator=factset&amp;DYN_ARGS=TRUE&amp;DOC_NAME=FAT:FQL_AUDITING_CLIENT_TEMPLATE.FAT&amp;display_string=Audit&amp;VAR:KEY=WFILGVEPEB&amp;VAR:QUERY=RkZfU0FMRVMoTFRNLDQwNjMzKQ==&amp;WINDOW=FIRST_POPUP&amp;HEIGHT=450&amp;WIDTH=450&amp;START_MAXIMIZED=","FALSE&amp;VAR:CALENDAR=US&amp;VAR:SYMBOL=JACK&amp;VAR:INDEX=0"}</definedName>
    <definedName name="_47__FDSAUDITLINK__" localSheetId="0" hidden="1">{"fdsup://directions/FAT Viewer?action=UPDATE&amp;creator=factset&amp;DYN_ARGS=TRUE&amp;DOC_NAME=FAT:FQL_AUDITING_CLIENT_TEMPLATE.FAT&amp;display_string=Audit&amp;VAR:KEY=WFILGVEPEB&amp;VAR:QUERY=RkZfU0FMRVMoTFRNLDQwNjMzKQ==&amp;WINDOW=FIRST_POPUP&amp;HEIGHT=450&amp;WIDTH=450&amp;START_MAXIMIZED=","FALSE&amp;VAR:CALENDAR=US&amp;VAR:SYMBOL=JACK&amp;VAR:INDEX=0"}</definedName>
    <definedName name="_47__FDSAUDITLINK__" localSheetId="1" hidden="1">{"fdsup://directions/FAT Viewer?action=UPDATE&amp;creator=factset&amp;DYN_ARGS=TRUE&amp;DOC_NAME=FAT:FQL_AUDITING_CLIENT_TEMPLATE.FAT&amp;display_string=Audit&amp;VAR:KEY=WFILGVEPEB&amp;VAR:QUERY=RkZfU0FMRVMoTFRNLDQwNjMzKQ==&amp;WINDOW=FIRST_POPUP&amp;HEIGHT=450&amp;WIDTH=450&amp;START_MAXIMIZED=","FALSE&amp;VAR:CALENDAR=US&amp;VAR:SYMBOL=JACK&amp;VAR:INDEX=0"}</definedName>
    <definedName name="_47__FDSAUDITLINK__" hidden="1">{"fdsup://directions/FAT Viewer?action=UPDATE&amp;creator=factset&amp;DYN_ARGS=TRUE&amp;DOC_NAME=FAT:FQL_AUDITING_CLIENT_TEMPLATE.FAT&amp;display_string=Audit&amp;VAR:KEY=WFILGVEPEB&amp;VAR:QUERY=RkZfU0FMRVMoTFRNLDQwNjMzKQ==&amp;WINDOW=FIRST_POPUP&amp;HEIGHT=450&amp;WIDTH=450&amp;START_MAXIMIZED=","FALSE&amp;VAR:CALENDAR=US&amp;VAR:SYMBOL=JACK&amp;VAR:INDEX=0"}</definedName>
    <definedName name="_47prm.NumerOkresu_11_1">0</definedName>
    <definedName name="_48__FDSAUDITLINK__" localSheetId="2" hidden="1">{"fdsup://Directions/FactSet Auditing Viewer?action=AUDIT_VALUE&amp;DB=129&amp;ID1=00104Q10&amp;VALUEID=01001&amp;SDATE=2011&amp;PERIODTYPE=ANN_STD&amp;SCFT=3&amp;window=popup_no_bar&amp;width=385&amp;height=120&amp;START_MAXIMIZED=FALSE&amp;creator=factset&amp;display_string=Audit"}</definedName>
    <definedName name="_48__FDSAUDITLINK__" localSheetId="4" hidden="1">{"fdsup://Directions/FactSet Auditing Viewer?action=AUDIT_VALUE&amp;DB=129&amp;ID1=00104Q10&amp;VALUEID=01001&amp;SDATE=2011&amp;PERIODTYPE=ANN_STD&amp;SCFT=3&amp;window=popup_no_bar&amp;width=385&amp;height=120&amp;START_MAXIMIZED=FALSE&amp;creator=factset&amp;display_string=Audit"}</definedName>
    <definedName name="_48__FDSAUDITLINK__" localSheetId="3" hidden="1">{"fdsup://Directions/FactSet Auditing Viewer?action=AUDIT_VALUE&amp;DB=129&amp;ID1=00104Q10&amp;VALUEID=01001&amp;SDATE=2011&amp;PERIODTYPE=ANN_STD&amp;SCFT=3&amp;window=popup_no_bar&amp;width=385&amp;height=120&amp;START_MAXIMIZED=FALSE&amp;creator=factset&amp;display_string=Audit"}</definedName>
    <definedName name="_48__FDSAUDITLINK__" localSheetId="0" hidden="1">{"fdsup://Directions/FactSet Auditing Viewer?action=AUDIT_VALUE&amp;DB=129&amp;ID1=00104Q10&amp;VALUEID=01001&amp;SDATE=2011&amp;PERIODTYPE=ANN_STD&amp;SCFT=3&amp;window=popup_no_bar&amp;width=385&amp;height=120&amp;START_MAXIMIZED=FALSE&amp;creator=factset&amp;display_string=Audit"}</definedName>
    <definedName name="_48__FDSAUDITLINK__" localSheetId="1" hidden="1">{"fdsup://Directions/FactSet Auditing Viewer?action=AUDIT_VALUE&amp;DB=129&amp;ID1=00104Q10&amp;VALUEID=01001&amp;SDATE=2011&amp;PERIODTYPE=ANN_STD&amp;SCFT=3&amp;window=popup_no_bar&amp;width=385&amp;height=120&amp;START_MAXIMIZED=FALSE&amp;creator=factset&amp;display_string=Audit"}</definedName>
    <definedName name="_48__FDSAUDITLINK__" hidden="1">{"fdsup://Directions/FactSet Auditing Viewer?action=AUDIT_VALUE&amp;DB=129&amp;ID1=00104Q10&amp;VALUEID=01001&amp;SDATE=2011&amp;PERIODTYPE=ANN_STD&amp;SCFT=3&amp;window=popup_no_bar&amp;width=385&amp;height=120&amp;START_MAXIMIZED=FALSE&amp;creator=factset&amp;display_string=Audit"}</definedName>
    <definedName name="_48prm.NumerOkresu_12_1">0</definedName>
    <definedName name="_49__FDSAUDITLINK__" localSheetId="2" hidden="1">{"fdsup://Directions/FactSet Auditing Viewer?action=AUDIT_VALUE&amp;DB=129&amp;ID1=75689M10&amp;VALUEID=01001&amp;SDATE=2011&amp;PERIODTYPE=ANN_STD&amp;SCFT=3&amp;window=popup_no_bar&amp;width=385&amp;height=120&amp;START_MAXIMIZED=FALSE&amp;creator=factset&amp;display_string=Audit"}</definedName>
    <definedName name="_49__FDSAUDITLINK__" localSheetId="4" hidden="1">{"fdsup://Directions/FactSet Auditing Viewer?action=AUDIT_VALUE&amp;DB=129&amp;ID1=75689M10&amp;VALUEID=01001&amp;SDATE=2011&amp;PERIODTYPE=ANN_STD&amp;SCFT=3&amp;window=popup_no_bar&amp;width=385&amp;height=120&amp;START_MAXIMIZED=FALSE&amp;creator=factset&amp;display_string=Audit"}</definedName>
    <definedName name="_49__FDSAUDITLINK__" localSheetId="3" hidden="1">{"fdsup://Directions/FactSet Auditing Viewer?action=AUDIT_VALUE&amp;DB=129&amp;ID1=75689M10&amp;VALUEID=01001&amp;SDATE=2011&amp;PERIODTYPE=ANN_STD&amp;SCFT=3&amp;window=popup_no_bar&amp;width=385&amp;height=120&amp;START_MAXIMIZED=FALSE&amp;creator=factset&amp;display_string=Audit"}</definedName>
    <definedName name="_49__FDSAUDITLINK__" localSheetId="0" hidden="1">{"fdsup://Directions/FactSet Auditing Viewer?action=AUDIT_VALUE&amp;DB=129&amp;ID1=75689M10&amp;VALUEID=01001&amp;SDATE=2011&amp;PERIODTYPE=ANN_STD&amp;SCFT=3&amp;window=popup_no_bar&amp;width=385&amp;height=120&amp;START_MAXIMIZED=FALSE&amp;creator=factset&amp;display_string=Audit"}</definedName>
    <definedName name="_49__FDSAUDITLINK__" localSheetId="1" hidden="1">{"fdsup://Directions/FactSet Auditing Viewer?action=AUDIT_VALUE&amp;DB=129&amp;ID1=75689M10&amp;VALUEID=01001&amp;SDATE=2011&amp;PERIODTYPE=ANN_STD&amp;SCFT=3&amp;window=popup_no_bar&amp;width=385&amp;height=120&amp;START_MAXIMIZED=FALSE&amp;creator=factset&amp;display_string=Audit"}</definedName>
    <definedName name="_49__FDSAUDITLINK__" hidden="1">{"fdsup://Directions/FactSet Auditing Viewer?action=AUDIT_VALUE&amp;DB=129&amp;ID1=75689M10&amp;VALUEID=01001&amp;SDATE=2011&amp;PERIODTYPE=ANN_STD&amp;SCFT=3&amp;window=popup_no_bar&amp;width=385&amp;height=120&amp;START_MAXIMIZED=FALSE&amp;creator=factset&amp;display_string=Audit"}</definedName>
    <definedName name="_49prm.NumerOkresu_13_1">0</definedName>
    <definedName name="_4ktp.KtTyp_12_1">1</definedName>
    <definedName name="_5__123Graph_BCHART_1" hidden="1">#REF!</definedName>
    <definedName name="_5__123Graph_BCHART_2" hidden="1">#REF!</definedName>
    <definedName name="_5__123Graph_DCHART_1" localSheetId="2" hidden="1">#REF!</definedName>
    <definedName name="_5__123Graph_DCHART_1" localSheetId="4" hidden="1">#REF!</definedName>
    <definedName name="_5__123Graph_DCHART_1" localSheetId="3" hidden="1">#REF!</definedName>
    <definedName name="_5__123Graph_DCHART_1" localSheetId="0" hidden="1">#REF!</definedName>
    <definedName name="_5__123Graph_DCHART_1" localSheetId="1" hidden="1">#REF!</definedName>
    <definedName name="_5__123Graph_DCHART_1" hidden="1">#REF!</definedName>
    <definedName name="_5__FDSAUDITLINK__" localSheetId="2" hidden="1">{"fdsup://directions/FAT Viewer?action=UPDATE&amp;creator=factset&amp;DYN_ARGS=TRUE&amp;DOC_NAME=FAT:FQL_AUDITING_CLIENT_TEMPLATE.FAT&amp;display_string=Audit&amp;VAR:KEY=MHKHYZEPCL&amp;VAR:QUERY=RkZfU0FMRVMoTFRNLDQwOTk5KQ==&amp;WINDOW=FIRST_POPUP&amp;HEIGHT=450&amp;WIDTH=450&amp;START_MAXIMIZED=","FALSE&amp;VAR:CALENDAR=US&amp;VAR:SYMBOL=PZZA&amp;VAR:INDEX=0"}</definedName>
    <definedName name="_5__FDSAUDITLINK__" localSheetId="4" hidden="1">{"fdsup://directions/FAT Viewer?action=UPDATE&amp;creator=factset&amp;DYN_ARGS=TRUE&amp;DOC_NAME=FAT:FQL_AUDITING_CLIENT_TEMPLATE.FAT&amp;display_string=Audit&amp;VAR:KEY=MHKHYZEPCL&amp;VAR:QUERY=RkZfU0FMRVMoTFRNLDQwOTk5KQ==&amp;WINDOW=FIRST_POPUP&amp;HEIGHT=450&amp;WIDTH=450&amp;START_MAXIMIZED=","FALSE&amp;VAR:CALENDAR=US&amp;VAR:SYMBOL=PZZA&amp;VAR:INDEX=0"}</definedName>
    <definedName name="_5__FDSAUDITLINK__" localSheetId="3" hidden="1">{"fdsup://directions/FAT Viewer?action=UPDATE&amp;creator=factset&amp;DYN_ARGS=TRUE&amp;DOC_NAME=FAT:FQL_AUDITING_CLIENT_TEMPLATE.FAT&amp;display_string=Audit&amp;VAR:KEY=MHKHYZEPCL&amp;VAR:QUERY=RkZfU0FMRVMoTFRNLDQwOTk5KQ==&amp;WINDOW=FIRST_POPUP&amp;HEIGHT=450&amp;WIDTH=450&amp;START_MAXIMIZED=","FALSE&amp;VAR:CALENDAR=US&amp;VAR:SYMBOL=PZZA&amp;VAR:INDEX=0"}</definedName>
    <definedName name="_5__FDSAUDITLINK__" localSheetId="0" hidden="1">{"fdsup://directions/FAT Viewer?action=UPDATE&amp;creator=factset&amp;DYN_ARGS=TRUE&amp;DOC_NAME=FAT:FQL_AUDITING_CLIENT_TEMPLATE.FAT&amp;display_string=Audit&amp;VAR:KEY=MHKHYZEPCL&amp;VAR:QUERY=RkZfU0FMRVMoTFRNLDQwOTk5KQ==&amp;WINDOW=FIRST_POPUP&amp;HEIGHT=450&amp;WIDTH=450&amp;START_MAXIMIZED=","FALSE&amp;VAR:CALENDAR=US&amp;VAR:SYMBOL=PZZA&amp;VAR:INDEX=0"}</definedName>
    <definedName name="_5__FDSAUDITLINK__" localSheetId="1" hidden="1">{"fdsup://directions/FAT Viewer?action=UPDATE&amp;creator=factset&amp;DYN_ARGS=TRUE&amp;DOC_NAME=FAT:FQL_AUDITING_CLIENT_TEMPLATE.FAT&amp;display_string=Audit&amp;VAR:KEY=MHKHYZEPCL&amp;VAR:QUERY=RkZfU0FMRVMoTFRNLDQwOTk5KQ==&amp;WINDOW=FIRST_POPUP&amp;HEIGHT=450&amp;WIDTH=450&amp;START_MAXIMIZED=","FALSE&amp;VAR:CALENDAR=US&amp;VAR:SYMBOL=PZZA&amp;VAR:INDEX=0"}</definedName>
    <definedName name="_5__FDSAUDITLINK__" hidden="1">{"fdsup://directions/FAT Viewer?action=UPDATE&amp;creator=factset&amp;DYN_ARGS=TRUE&amp;DOC_NAME=FAT:FQL_AUDITING_CLIENT_TEMPLATE.FAT&amp;display_string=Audit&amp;VAR:KEY=MHKHYZEPCL&amp;VAR:QUERY=RkZfU0FMRVMoTFRNLDQwOTk5KQ==&amp;WINDOW=FIRST_POPUP&amp;HEIGHT=450&amp;WIDTH=450&amp;START_MAXIMIZED=","FALSE&amp;VAR:CALENDAR=US&amp;VAR:SYMBOL=PZZA&amp;VAR:INDEX=0"}</definedName>
    <definedName name="_50__FDSAUDITLINK__" localSheetId="2" hidden="1">{"fdsup://directions/FAT Viewer?action=UPDATE&amp;creator=factset&amp;DYN_ARGS=TRUE&amp;DOC_NAME=FAT:FQL_AUDITING_CLIENT_TEMPLATE.FAT&amp;display_string=Audit&amp;VAR:KEY=YROPQJEBKL&amp;VAR:QUERY=RkZfRU5UUlBSX1ZBTF9FQklUREFfT1BFUihDQUwsTk9XKQ==&amp;WINDOW=FIRST_POPUP&amp;HEIGHT=450&amp;WIDTH=","450&amp;START_MAXIMIZED=FALSE&amp;VAR:CALENDAR=US&amp;VAR:SYMBOL=RRGB&amp;VAR:INDEX=0"}</definedName>
    <definedName name="_50__FDSAUDITLINK__" localSheetId="4" hidden="1">{"fdsup://directions/FAT Viewer?action=UPDATE&amp;creator=factset&amp;DYN_ARGS=TRUE&amp;DOC_NAME=FAT:FQL_AUDITING_CLIENT_TEMPLATE.FAT&amp;display_string=Audit&amp;VAR:KEY=YROPQJEBKL&amp;VAR:QUERY=RkZfRU5UUlBSX1ZBTF9FQklUREFfT1BFUihDQUwsTk9XKQ==&amp;WINDOW=FIRST_POPUP&amp;HEIGHT=450&amp;WIDTH=","450&amp;START_MAXIMIZED=FALSE&amp;VAR:CALENDAR=US&amp;VAR:SYMBOL=RRGB&amp;VAR:INDEX=0"}</definedName>
    <definedName name="_50__FDSAUDITLINK__" localSheetId="3" hidden="1">{"fdsup://directions/FAT Viewer?action=UPDATE&amp;creator=factset&amp;DYN_ARGS=TRUE&amp;DOC_NAME=FAT:FQL_AUDITING_CLIENT_TEMPLATE.FAT&amp;display_string=Audit&amp;VAR:KEY=YROPQJEBKL&amp;VAR:QUERY=RkZfRU5UUlBSX1ZBTF9FQklUREFfT1BFUihDQUwsTk9XKQ==&amp;WINDOW=FIRST_POPUP&amp;HEIGHT=450&amp;WIDTH=","450&amp;START_MAXIMIZED=FALSE&amp;VAR:CALENDAR=US&amp;VAR:SYMBOL=RRGB&amp;VAR:INDEX=0"}</definedName>
    <definedName name="_50__FDSAUDITLINK__" localSheetId="0" hidden="1">{"fdsup://directions/FAT Viewer?action=UPDATE&amp;creator=factset&amp;DYN_ARGS=TRUE&amp;DOC_NAME=FAT:FQL_AUDITING_CLIENT_TEMPLATE.FAT&amp;display_string=Audit&amp;VAR:KEY=YROPQJEBKL&amp;VAR:QUERY=RkZfRU5UUlBSX1ZBTF9FQklUREFfT1BFUihDQUwsTk9XKQ==&amp;WINDOW=FIRST_POPUP&amp;HEIGHT=450&amp;WIDTH=","450&amp;START_MAXIMIZED=FALSE&amp;VAR:CALENDAR=US&amp;VAR:SYMBOL=RRGB&amp;VAR:INDEX=0"}</definedName>
    <definedName name="_50__FDSAUDITLINK__" localSheetId="1" hidden="1">{"fdsup://directions/FAT Viewer?action=UPDATE&amp;creator=factset&amp;DYN_ARGS=TRUE&amp;DOC_NAME=FAT:FQL_AUDITING_CLIENT_TEMPLATE.FAT&amp;display_string=Audit&amp;VAR:KEY=YROPQJEBKL&amp;VAR:QUERY=RkZfRU5UUlBSX1ZBTF9FQklUREFfT1BFUihDQUwsTk9XKQ==&amp;WINDOW=FIRST_POPUP&amp;HEIGHT=450&amp;WIDTH=","450&amp;START_MAXIMIZED=FALSE&amp;VAR:CALENDAR=US&amp;VAR:SYMBOL=RRGB&amp;VAR:INDEX=0"}</definedName>
    <definedName name="_50__FDSAUDITLINK__" hidden="1">{"fdsup://directions/FAT Viewer?action=UPDATE&amp;creator=factset&amp;DYN_ARGS=TRUE&amp;DOC_NAME=FAT:FQL_AUDITING_CLIENT_TEMPLATE.FAT&amp;display_string=Audit&amp;VAR:KEY=YROPQJEBKL&amp;VAR:QUERY=RkZfRU5UUlBSX1ZBTF9FQklUREFfT1BFUihDQUwsTk9XKQ==&amp;WINDOW=FIRST_POPUP&amp;HEIGHT=450&amp;WIDTH=","450&amp;START_MAXIMIZED=FALSE&amp;VAR:CALENDAR=US&amp;VAR:SYMBOL=RRGB&amp;VAR:INDEX=0"}</definedName>
    <definedName name="_50prm.NumerOkresu_2_1">0</definedName>
    <definedName name="_51__FDSAUDITLINK__" localSheetId="2" hidden="1">{"fdsup://directions/FAT Viewer?action=UPDATE&amp;creator=factset&amp;DYN_ARGS=TRUE&amp;DOC_NAME=FAT:FQL_AUDITING_CLIENT_TEMPLATE.FAT&amp;display_string=Audit&amp;VAR:KEY=VEVOJGXATC&amp;VAR:QUERY=RkZfRU5UUlBSX1ZBTF9FQklUREFfT1BFUihBTk4sNDA1NDMp&amp;WINDOW=FIRST_POPUP&amp;HEIGHT=450&amp;WIDTH=","450&amp;START_MAXIMIZED=FALSE&amp;VAR:CALENDAR=US&amp;VAR:SYMBOL=DRI&amp;VAR:INDEX=0"}</definedName>
    <definedName name="_51__FDSAUDITLINK__" localSheetId="4" hidden="1">{"fdsup://directions/FAT Viewer?action=UPDATE&amp;creator=factset&amp;DYN_ARGS=TRUE&amp;DOC_NAME=FAT:FQL_AUDITING_CLIENT_TEMPLATE.FAT&amp;display_string=Audit&amp;VAR:KEY=VEVOJGXATC&amp;VAR:QUERY=RkZfRU5UUlBSX1ZBTF9FQklUREFfT1BFUihBTk4sNDA1NDMp&amp;WINDOW=FIRST_POPUP&amp;HEIGHT=450&amp;WIDTH=","450&amp;START_MAXIMIZED=FALSE&amp;VAR:CALENDAR=US&amp;VAR:SYMBOL=DRI&amp;VAR:INDEX=0"}</definedName>
    <definedName name="_51__FDSAUDITLINK__" localSheetId="3" hidden="1">{"fdsup://directions/FAT Viewer?action=UPDATE&amp;creator=factset&amp;DYN_ARGS=TRUE&amp;DOC_NAME=FAT:FQL_AUDITING_CLIENT_TEMPLATE.FAT&amp;display_string=Audit&amp;VAR:KEY=VEVOJGXATC&amp;VAR:QUERY=RkZfRU5UUlBSX1ZBTF9FQklUREFfT1BFUihBTk4sNDA1NDMp&amp;WINDOW=FIRST_POPUP&amp;HEIGHT=450&amp;WIDTH=","450&amp;START_MAXIMIZED=FALSE&amp;VAR:CALENDAR=US&amp;VAR:SYMBOL=DRI&amp;VAR:INDEX=0"}</definedName>
    <definedName name="_51__FDSAUDITLINK__" localSheetId="0" hidden="1">{"fdsup://directions/FAT Viewer?action=UPDATE&amp;creator=factset&amp;DYN_ARGS=TRUE&amp;DOC_NAME=FAT:FQL_AUDITING_CLIENT_TEMPLATE.FAT&amp;display_string=Audit&amp;VAR:KEY=VEVOJGXATC&amp;VAR:QUERY=RkZfRU5UUlBSX1ZBTF9FQklUREFfT1BFUihBTk4sNDA1NDMp&amp;WINDOW=FIRST_POPUP&amp;HEIGHT=450&amp;WIDTH=","450&amp;START_MAXIMIZED=FALSE&amp;VAR:CALENDAR=US&amp;VAR:SYMBOL=DRI&amp;VAR:INDEX=0"}</definedName>
    <definedName name="_51__FDSAUDITLINK__" localSheetId="1" hidden="1">{"fdsup://directions/FAT Viewer?action=UPDATE&amp;creator=factset&amp;DYN_ARGS=TRUE&amp;DOC_NAME=FAT:FQL_AUDITING_CLIENT_TEMPLATE.FAT&amp;display_string=Audit&amp;VAR:KEY=VEVOJGXATC&amp;VAR:QUERY=RkZfRU5UUlBSX1ZBTF9FQklUREFfT1BFUihBTk4sNDA1NDMp&amp;WINDOW=FIRST_POPUP&amp;HEIGHT=450&amp;WIDTH=","450&amp;START_MAXIMIZED=FALSE&amp;VAR:CALENDAR=US&amp;VAR:SYMBOL=DRI&amp;VAR:INDEX=0"}</definedName>
    <definedName name="_51__FDSAUDITLINK__" hidden="1">{"fdsup://directions/FAT Viewer?action=UPDATE&amp;creator=factset&amp;DYN_ARGS=TRUE&amp;DOC_NAME=FAT:FQL_AUDITING_CLIENT_TEMPLATE.FAT&amp;display_string=Audit&amp;VAR:KEY=VEVOJGXATC&amp;VAR:QUERY=RkZfRU5UUlBSX1ZBTF9FQklUREFfT1BFUihBTk4sNDA1NDMp&amp;WINDOW=FIRST_POPUP&amp;HEIGHT=450&amp;WIDTH=","450&amp;START_MAXIMIZED=FALSE&amp;VAR:CALENDAR=US&amp;VAR:SYMBOL=DRI&amp;VAR:INDEX=0"}</definedName>
    <definedName name="_51prm.NumerOkresu_3_1">0</definedName>
    <definedName name="_52__FDSAUDITLINK__" localSheetId="2" hidden="1">{"fdsup://directions/FAT Viewer?action=UPDATE&amp;creator=factset&amp;DYN_ARGS=TRUE&amp;DOC_NAME=FAT:FQL_AUDITING_CLIENT_TEMPLATE.FAT&amp;display_string=Audit&amp;VAR:KEY=ZWZQJEBCTW&amp;VAR:QUERY=RkZfRU5UUlBSX1ZBTF9FQklUREFfT1BFUihBTk4sNDA1NDMp&amp;WINDOW=FIRST_POPUP&amp;HEIGHT=450&amp;WIDTH=","450&amp;START_MAXIMIZED=FALSE&amp;VAR:CALENDAR=US&amp;VAR:SYMBOL=EAT&amp;VAR:INDEX=0"}</definedName>
    <definedName name="_52__FDSAUDITLINK__" localSheetId="4" hidden="1">{"fdsup://directions/FAT Viewer?action=UPDATE&amp;creator=factset&amp;DYN_ARGS=TRUE&amp;DOC_NAME=FAT:FQL_AUDITING_CLIENT_TEMPLATE.FAT&amp;display_string=Audit&amp;VAR:KEY=ZWZQJEBCTW&amp;VAR:QUERY=RkZfRU5UUlBSX1ZBTF9FQklUREFfT1BFUihBTk4sNDA1NDMp&amp;WINDOW=FIRST_POPUP&amp;HEIGHT=450&amp;WIDTH=","450&amp;START_MAXIMIZED=FALSE&amp;VAR:CALENDAR=US&amp;VAR:SYMBOL=EAT&amp;VAR:INDEX=0"}</definedName>
    <definedName name="_52__FDSAUDITLINK__" localSheetId="3" hidden="1">{"fdsup://directions/FAT Viewer?action=UPDATE&amp;creator=factset&amp;DYN_ARGS=TRUE&amp;DOC_NAME=FAT:FQL_AUDITING_CLIENT_TEMPLATE.FAT&amp;display_string=Audit&amp;VAR:KEY=ZWZQJEBCTW&amp;VAR:QUERY=RkZfRU5UUlBSX1ZBTF9FQklUREFfT1BFUihBTk4sNDA1NDMp&amp;WINDOW=FIRST_POPUP&amp;HEIGHT=450&amp;WIDTH=","450&amp;START_MAXIMIZED=FALSE&amp;VAR:CALENDAR=US&amp;VAR:SYMBOL=EAT&amp;VAR:INDEX=0"}</definedName>
    <definedName name="_52__FDSAUDITLINK__" localSheetId="0" hidden="1">{"fdsup://directions/FAT Viewer?action=UPDATE&amp;creator=factset&amp;DYN_ARGS=TRUE&amp;DOC_NAME=FAT:FQL_AUDITING_CLIENT_TEMPLATE.FAT&amp;display_string=Audit&amp;VAR:KEY=ZWZQJEBCTW&amp;VAR:QUERY=RkZfRU5UUlBSX1ZBTF9FQklUREFfT1BFUihBTk4sNDA1NDMp&amp;WINDOW=FIRST_POPUP&amp;HEIGHT=450&amp;WIDTH=","450&amp;START_MAXIMIZED=FALSE&amp;VAR:CALENDAR=US&amp;VAR:SYMBOL=EAT&amp;VAR:INDEX=0"}</definedName>
    <definedName name="_52__FDSAUDITLINK__" localSheetId="1" hidden="1">{"fdsup://directions/FAT Viewer?action=UPDATE&amp;creator=factset&amp;DYN_ARGS=TRUE&amp;DOC_NAME=FAT:FQL_AUDITING_CLIENT_TEMPLATE.FAT&amp;display_string=Audit&amp;VAR:KEY=ZWZQJEBCTW&amp;VAR:QUERY=RkZfRU5UUlBSX1ZBTF9FQklUREFfT1BFUihBTk4sNDA1NDMp&amp;WINDOW=FIRST_POPUP&amp;HEIGHT=450&amp;WIDTH=","450&amp;START_MAXIMIZED=FALSE&amp;VAR:CALENDAR=US&amp;VAR:SYMBOL=EAT&amp;VAR:INDEX=0"}</definedName>
    <definedName name="_52__FDSAUDITLINK__" hidden="1">{"fdsup://directions/FAT Viewer?action=UPDATE&amp;creator=factset&amp;DYN_ARGS=TRUE&amp;DOC_NAME=FAT:FQL_AUDITING_CLIENT_TEMPLATE.FAT&amp;display_string=Audit&amp;VAR:KEY=ZWZQJEBCTW&amp;VAR:QUERY=RkZfRU5UUlBSX1ZBTF9FQklUREFfT1BFUihBTk4sNDA1NDMp&amp;WINDOW=FIRST_POPUP&amp;HEIGHT=450&amp;WIDTH=","450&amp;START_MAXIMIZED=FALSE&amp;VAR:CALENDAR=US&amp;VAR:SYMBOL=EAT&amp;VAR:INDEX=0"}</definedName>
    <definedName name="_52prm.NumerOkresu_5_1">0</definedName>
    <definedName name="_53__FDSAUDITLINK__" localSheetId="2" hidden="1">{"fdsup://Directions/FactSet Auditing Viewer?action=AUDIT_VALUE&amp;DB=129&amp;ID1=98849810&amp;VALUEID=01001&amp;SDATE=2011&amp;PERIODTYPE=ANN_STD&amp;SCFT=3&amp;window=popup_no_bar&amp;width=385&amp;height=120&amp;START_MAXIMIZED=FALSE&amp;creator=factset&amp;display_string=Audit"}</definedName>
    <definedName name="_53__FDSAUDITLINK__" localSheetId="4" hidden="1">{"fdsup://Directions/FactSet Auditing Viewer?action=AUDIT_VALUE&amp;DB=129&amp;ID1=98849810&amp;VALUEID=01001&amp;SDATE=2011&amp;PERIODTYPE=ANN_STD&amp;SCFT=3&amp;window=popup_no_bar&amp;width=385&amp;height=120&amp;START_MAXIMIZED=FALSE&amp;creator=factset&amp;display_string=Audit"}</definedName>
    <definedName name="_53__FDSAUDITLINK__" localSheetId="3" hidden="1">{"fdsup://Directions/FactSet Auditing Viewer?action=AUDIT_VALUE&amp;DB=129&amp;ID1=98849810&amp;VALUEID=01001&amp;SDATE=2011&amp;PERIODTYPE=ANN_STD&amp;SCFT=3&amp;window=popup_no_bar&amp;width=385&amp;height=120&amp;START_MAXIMIZED=FALSE&amp;creator=factset&amp;display_string=Audit"}</definedName>
    <definedName name="_53__FDSAUDITLINK__" localSheetId="0" hidden="1">{"fdsup://Directions/FactSet Auditing Viewer?action=AUDIT_VALUE&amp;DB=129&amp;ID1=98849810&amp;VALUEID=01001&amp;SDATE=2011&amp;PERIODTYPE=ANN_STD&amp;SCFT=3&amp;window=popup_no_bar&amp;width=385&amp;height=120&amp;START_MAXIMIZED=FALSE&amp;creator=factset&amp;display_string=Audit"}</definedName>
    <definedName name="_53__FDSAUDITLINK__" localSheetId="1" hidden="1">{"fdsup://Directions/FactSet Auditing Viewer?action=AUDIT_VALUE&amp;DB=129&amp;ID1=98849810&amp;VALUEID=01001&amp;SDATE=2011&amp;PERIODTYPE=ANN_STD&amp;SCFT=3&amp;window=popup_no_bar&amp;width=385&amp;height=120&amp;START_MAXIMIZED=FALSE&amp;creator=factset&amp;display_string=Audit"}</definedName>
    <definedName name="_53__FDSAUDITLINK__" hidden="1">{"fdsup://Directions/FactSet Auditing Viewer?action=AUDIT_VALUE&amp;DB=129&amp;ID1=98849810&amp;VALUEID=01001&amp;SDATE=2011&amp;PERIODTYPE=ANN_STD&amp;SCFT=3&amp;window=popup_no_bar&amp;width=385&amp;height=120&amp;START_MAXIMIZED=FALSE&amp;creator=factset&amp;display_string=Audit"}</definedName>
    <definedName name="_53prm.NumerOkresu_6_1">0</definedName>
    <definedName name="_54__FDSAUDITLINK__" localSheetId="2" hidden="1">{"fdsup://directions/FAT Viewer?action=UPDATE&amp;creator=factset&amp;DYN_ARGS=TRUE&amp;DOC_NAME=FAT:FQL_AUDITING_CLIENT_TEMPLATE.FAT&amp;display_string=Audit&amp;VAR:KEY=QDKHKDEZCN&amp;VAR:QUERY=RkZfRU5UUlBSX1ZBTF9FQklUREFfT1BFUihDQUwsTk9XKQ==&amp;WINDOW=FIRST_POPUP&amp;HEIGHT=450&amp;WIDTH=","450&amp;START_MAXIMIZED=FALSE&amp;VAR:CALENDAR=US&amp;VAR:SYMBOL=BOBE&amp;VAR:INDEX=0"}</definedName>
    <definedName name="_54__FDSAUDITLINK__" localSheetId="4" hidden="1">{"fdsup://directions/FAT Viewer?action=UPDATE&amp;creator=factset&amp;DYN_ARGS=TRUE&amp;DOC_NAME=FAT:FQL_AUDITING_CLIENT_TEMPLATE.FAT&amp;display_string=Audit&amp;VAR:KEY=QDKHKDEZCN&amp;VAR:QUERY=RkZfRU5UUlBSX1ZBTF9FQklUREFfT1BFUihDQUwsTk9XKQ==&amp;WINDOW=FIRST_POPUP&amp;HEIGHT=450&amp;WIDTH=","450&amp;START_MAXIMIZED=FALSE&amp;VAR:CALENDAR=US&amp;VAR:SYMBOL=BOBE&amp;VAR:INDEX=0"}</definedName>
    <definedName name="_54__FDSAUDITLINK__" localSheetId="3" hidden="1">{"fdsup://directions/FAT Viewer?action=UPDATE&amp;creator=factset&amp;DYN_ARGS=TRUE&amp;DOC_NAME=FAT:FQL_AUDITING_CLIENT_TEMPLATE.FAT&amp;display_string=Audit&amp;VAR:KEY=QDKHKDEZCN&amp;VAR:QUERY=RkZfRU5UUlBSX1ZBTF9FQklUREFfT1BFUihDQUwsTk9XKQ==&amp;WINDOW=FIRST_POPUP&amp;HEIGHT=450&amp;WIDTH=","450&amp;START_MAXIMIZED=FALSE&amp;VAR:CALENDAR=US&amp;VAR:SYMBOL=BOBE&amp;VAR:INDEX=0"}</definedName>
    <definedName name="_54__FDSAUDITLINK__" localSheetId="0" hidden="1">{"fdsup://directions/FAT Viewer?action=UPDATE&amp;creator=factset&amp;DYN_ARGS=TRUE&amp;DOC_NAME=FAT:FQL_AUDITING_CLIENT_TEMPLATE.FAT&amp;display_string=Audit&amp;VAR:KEY=QDKHKDEZCN&amp;VAR:QUERY=RkZfRU5UUlBSX1ZBTF9FQklUREFfT1BFUihDQUwsTk9XKQ==&amp;WINDOW=FIRST_POPUP&amp;HEIGHT=450&amp;WIDTH=","450&amp;START_MAXIMIZED=FALSE&amp;VAR:CALENDAR=US&amp;VAR:SYMBOL=BOBE&amp;VAR:INDEX=0"}</definedName>
    <definedName name="_54__FDSAUDITLINK__" localSheetId="1" hidden="1">{"fdsup://directions/FAT Viewer?action=UPDATE&amp;creator=factset&amp;DYN_ARGS=TRUE&amp;DOC_NAME=FAT:FQL_AUDITING_CLIENT_TEMPLATE.FAT&amp;display_string=Audit&amp;VAR:KEY=QDKHKDEZCN&amp;VAR:QUERY=RkZfRU5UUlBSX1ZBTF9FQklUREFfT1BFUihDQUwsTk9XKQ==&amp;WINDOW=FIRST_POPUP&amp;HEIGHT=450&amp;WIDTH=","450&amp;START_MAXIMIZED=FALSE&amp;VAR:CALENDAR=US&amp;VAR:SYMBOL=BOBE&amp;VAR:INDEX=0"}</definedName>
    <definedName name="_54__FDSAUDITLINK__" hidden="1">{"fdsup://directions/FAT Viewer?action=UPDATE&amp;creator=factset&amp;DYN_ARGS=TRUE&amp;DOC_NAME=FAT:FQL_AUDITING_CLIENT_TEMPLATE.FAT&amp;display_string=Audit&amp;VAR:KEY=QDKHKDEZCN&amp;VAR:QUERY=RkZfRU5UUlBSX1ZBTF9FQklUREFfT1BFUihDQUwsTk9XKQ==&amp;WINDOW=FIRST_POPUP&amp;HEIGHT=450&amp;WIDTH=","450&amp;START_MAXIMIZED=FALSE&amp;VAR:CALENDAR=US&amp;VAR:SYMBOL=BOBE&amp;VAR:INDEX=0"}</definedName>
    <definedName name="_54prm.NumerOkresu_7_1">0</definedName>
    <definedName name="_55__FDSAUDITLINK__" localSheetId="2" hidden="1">{"fdsup://directions/FAT Viewer?action=UPDATE&amp;creator=factset&amp;DYN_ARGS=TRUE&amp;DOC_NAME=FAT:FQL_AUDITING_CLIENT_TEMPLATE.FAT&amp;display_string=Audit&amp;VAR:KEY=CBSBKNQPWF&amp;VAR:QUERY=RkZfRU5UUlBSX1ZBTF9FQklUREFfT1BFUihDQUwsTk9XKQ==&amp;WINDOW=FIRST_POPUP&amp;HEIGHT=450&amp;WIDTH=","450&amp;START_MAXIMIZED=FALSE&amp;VAR:CALENDAR=US&amp;VAR:SYMBOL=PZZA&amp;VAR:INDEX=0"}</definedName>
    <definedName name="_55__FDSAUDITLINK__" localSheetId="4" hidden="1">{"fdsup://directions/FAT Viewer?action=UPDATE&amp;creator=factset&amp;DYN_ARGS=TRUE&amp;DOC_NAME=FAT:FQL_AUDITING_CLIENT_TEMPLATE.FAT&amp;display_string=Audit&amp;VAR:KEY=CBSBKNQPWF&amp;VAR:QUERY=RkZfRU5UUlBSX1ZBTF9FQklUREFfT1BFUihDQUwsTk9XKQ==&amp;WINDOW=FIRST_POPUP&amp;HEIGHT=450&amp;WIDTH=","450&amp;START_MAXIMIZED=FALSE&amp;VAR:CALENDAR=US&amp;VAR:SYMBOL=PZZA&amp;VAR:INDEX=0"}</definedName>
    <definedName name="_55__FDSAUDITLINK__" localSheetId="3" hidden="1">{"fdsup://directions/FAT Viewer?action=UPDATE&amp;creator=factset&amp;DYN_ARGS=TRUE&amp;DOC_NAME=FAT:FQL_AUDITING_CLIENT_TEMPLATE.FAT&amp;display_string=Audit&amp;VAR:KEY=CBSBKNQPWF&amp;VAR:QUERY=RkZfRU5UUlBSX1ZBTF9FQklUREFfT1BFUihDQUwsTk9XKQ==&amp;WINDOW=FIRST_POPUP&amp;HEIGHT=450&amp;WIDTH=","450&amp;START_MAXIMIZED=FALSE&amp;VAR:CALENDAR=US&amp;VAR:SYMBOL=PZZA&amp;VAR:INDEX=0"}</definedName>
    <definedName name="_55__FDSAUDITLINK__" localSheetId="0" hidden="1">{"fdsup://directions/FAT Viewer?action=UPDATE&amp;creator=factset&amp;DYN_ARGS=TRUE&amp;DOC_NAME=FAT:FQL_AUDITING_CLIENT_TEMPLATE.FAT&amp;display_string=Audit&amp;VAR:KEY=CBSBKNQPWF&amp;VAR:QUERY=RkZfRU5UUlBSX1ZBTF9FQklUREFfT1BFUihDQUwsTk9XKQ==&amp;WINDOW=FIRST_POPUP&amp;HEIGHT=450&amp;WIDTH=","450&amp;START_MAXIMIZED=FALSE&amp;VAR:CALENDAR=US&amp;VAR:SYMBOL=PZZA&amp;VAR:INDEX=0"}</definedName>
    <definedName name="_55__FDSAUDITLINK__" localSheetId="1" hidden="1">{"fdsup://directions/FAT Viewer?action=UPDATE&amp;creator=factset&amp;DYN_ARGS=TRUE&amp;DOC_NAME=FAT:FQL_AUDITING_CLIENT_TEMPLATE.FAT&amp;display_string=Audit&amp;VAR:KEY=CBSBKNQPWF&amp;VAR:QUERY=RkZfRU5UUlBSX1ZBTF9FQklUREFfT1BFUihDQUwsTk9XKQ==&amp;WINDOW=FIRST_POPUP&amp;HEIGHT=450&amp;WIDTH=","450&amp;START_MAXIMIZED=FALSE&amp;VAR:CALENDAR=US&amp;VAR:SYMBOL=PZZA&amp;VAR:INDEX=0"}</definedName>
    <definedName name="_55__FDSAUDITLINK__" hidden="1">{"fdsup://directions/FAT Viewer?action=UPDATE&amp;creator=factset&amp;DYN_ARGS=TRUE&amp;DOC_NAME=FAT:FQL_AUDITING_CLIENT_TEMPLATE.FAT&amp;display_string=Audit&amp;VAR:KEY=CBSBKNQPWF&amp;VAR:QUERY=RkZfRU5UUlBSX1ZBTF9FQklUREFfT1BFUihDQUwsTk9XKQ==&amp;WINDOW=FIRST_POPUP&amp;HEIGHT=450&amp;WIDTH=","450&amp;START_MAXIMIZED=FALSE&amp;VAR:CALENDAR=US&amp;VAR:SYMBOL=PZZA&amp;VAR:INDEX=0"}</definedName>
    <definedName name="_55prm.NumerOkresu_8_1">0</definedName>
    <definedName name="_56__FDSAUDITLINK__" localSheetId="2" hidden="1">{"fdsup://directions/FAT Viewer?action=UPDATE&amp;creator=factset&amp;DYN_ARGS=TRUE&amp;DOC_NAME=FAT:FQL_AUDITING_CLIENT_TEMPLATE.FAT&amp;display_string=Audit&amp;VAR:KEY=FKBSHUBKXM&amp;VAR:QUERY=RkZfRU5UUlBSX1ZBTF9FQklUREFfT1BFUihBTk4sNDA1NDMp&amp;WINDOW=FIRST_POPUP&amp;HEIGHT=450&amp;WIDTH=","450&amp;START_MAXIMIZED=FALSE&amp;VAR:CALENDAR=US&amp;VAR:SYMBOL=WEN&amp;VAR:INDEX=0"}</definedName>
    <definedName name="_56__FDSAUDITLINK__" localSheetId="4" hidden="1">{"fdsup://directions/FAT Viewer?action=UPDATE&amp;creator=factset&amp;DYN_ARGS=TRUE&amp;DOC_NAME=FAT:FQL_AUDITING_CLIENT_TEMPLATE.FAT&amp;display_string=Audit&amp;VAR:KEY=FKBSHUBKXM&amp;VAR:QUERY=RkZfRU5UUlBSX1ZBTF9FQklUREFfT1BFUihBTk4sNDA1NDMp&amp;WINDOW=FIRST_POPUP&amp;HEIGHT=450&amp;WIDTH=","450&amp;START_MAXIMIZED=FALSE&amp;VAR:CALENDAR=US&amp;VAR:SYMBOL=WEN&amp;VAR:INDEX=0"}</definedName>
    <definedName name="_56__FDSAUDITLINK__" localSheetId="3" hidden="1">{"fdsup://directions/FAT Viewer?action=UPDATE&amp;creator=factset&amp;DYN_ARGS=TRUE&amp;DOC_NAME=FAT:FQL_AUDITING_CLIENT_TEMPLATE.FAT&amp;display_string=Audit&amp;VAR:KEY=FKBSHUBKXM&amp;VAR:QUERY=RkZfRU5UUlBSX1ZBTF9FQklUREFfT1BFUihBTk4sNDA1NDMp&amp;WINDOW=FIRST_POPUP&amp;HEIGHT=450&amp;WIDTH=","450&amp;START_MAXIMIZED=FALSE&amp;VAR:CALENDAR=US&amp;VAR:SYMBOL=WEN&amp;VAR:INDEX=0"}</definedName>
    <definedName name="_56__FDSAUDITLINK__" localSheetId="0" hidden="1">{"fdsup://directions/FAT Viewer?action=UPDATE&amp;creator=factset&amp;DYN_ARGS=TRUE&amp;DOC_NAME=FAT:FQL_AUDITING_CLIENT_TEMPLATE.FAT&amp;display_string=Audit&amp;VAR:KEY=FKBSHUBKXM&amp;VAR:QUERY=RkZfRU5UUlBSX1ZBTF9FQklUREFfT1BFUihBTk4sNDA1NDMp&amp;WINDOW=FIRST_POPUP&amp;HEIGHT=450&amp;WIDTH=","450&amp;START_MAXIMIZED=FALSE&amp;VAR:CALENDAR=US&amp;VAR:SYMBOL=WEN&amp;VAR:INDEX=0"}</definedName>
    <definedName name="_56__FDSAUDITLINK__" localSheetId="1" hidden="1">{"fdsup://directions/FAT Viewer?action=UPDATE&amp;creator=factset&amp;DYN_ARGS=TRUE&amp;DOC_NAME=FAT:FQL_AUDITING_CLIENT_TEMPLATE.FAT&amp;display_string=Audit&amp;VAR:KEY=FKBSHUBKXM&amp;VAR:QUERY=RkZfRU5UUlBSX1ZBTF9FQklUREFfT1BFUihBTk4sNDA1NDMp&amp;WINDOW=FIRST_POPUP&amp;HEIGHT=450&amp;WIDTH=","450&amp;START_MAXIMIZED=FALSE&amp;VAR:CALENDAR=US&amp;VAR:SYMBOL=WEN&amp;VAR:INDEX=0"}</definedName>
    <definedName name="_56__FDSAUDITLINK__" hidden="1">{"fdsup://directions/FAT Viewer?action=UPDATE&amp;creator=factset&amp;DYN_ARGS=TRUE&amp;DOC_NAME=FAT:FQL_AUDITING_CLIENT_TEMPLATE.FAT&amp;display_string=Audit&amp;VAR:KEY=FKBSHUBKXM&amp;VAR:QUERY=RkZfRU5UUlBSX1ZBTF9FQklUREFfT1BFUihBTk4sNDA1NDMp&amp;WINDOW=FIRST_POPUP&amp;HEIGHT=450&amp;WIDTH=","450&amp;START_MAXIMIZED=FALSE&amp;VAR:CALENDAR=US&amp;VAR:SYMBOL=WEN&amp;VAR:INDEX=0"}</definedName>
    <definedName name="_56prm.NumerOkresu_9_1">0</definedName>
    <definedName name="_57__FDSAUDITLINK__" localSheetId="2" hidden="1">{"fdsup://directions/FAT Viewer?action=UPDATE&amp;creator=factset&amp;DYN_ARGS=TRUE&amp;DOC_NAME=FAT:FQL_AUDITING_CLIENT_TEMPLATE.FAT&amp;display_string=Audit&amp;VAR:KEY=XYXONIBIDS&amp;VAR:QUERY=RkZfRU5UUlBSX1ZBTF9FQklUREFfT1BFUihBTk4sNDA1NDMp&amp;WINDOW=FIRST_POPUP&amp;HEIGHT=450&amp;WIDTH=","450&amp;START_MAXIMIZED=FALSE&amp;VAR:CALENDAR=US&amp;VAR:SYMBOL=DENN&amp;VAR:INDEX=0"}</definedName>
    <definedName name="_57__FDSAUDITLINK__" localSheetId="4" hidden="1">{"fdsup://directions/FAT Viewer?action=UPDATE&amp;creator=factset&amp;DYN_ARGS=TRUE&amp;DOC_NAME=FAT:FQL_AUDITING_CLIENT_TEMPLATE.FAT&amp;display_string=Audit&amp;VAR:KEY=XYXONIBIDS&amp;VAR:QUERY=RkZfRU5UUlBSX1ZBTF9FQklUREFfT1BFUihBTk4sNDA1NDMp&amp;WINDOW=FIRST_POPUP&amp;HEIGHT=450&amp;WIDTH=","450&amp;START_MAXIMIZED=FALSE&amp;VAR:CALENDAR=US&amp;VAR:SYMBOL=DENN&amp;VAR:INDEX=0"}</definedName>
    <definedName name="_57__FDSAUDITLINK__" localSheetId="3" hidden="1">{"fdsup://directions/FAT Viewer?action=UPDATE&amp;creator=factset&amp;DYN_ARGS=TRUE&amp;DOC_NAME=FAT:FQL_AUDITING_CLIENT_TEMPLATE.FAT&amp;display_string=Audit&amp;VAR:KEY=XYXONIBIDS&amp;VAR:QUERY=RkZfRU5UUlBSX1ZBTF9FQklUREFfT1BFUihBTk4sNDA1NDMp&amp;WINDOW=FIRST_POPUP&amp;HEIGHT=450&amp;WIDTH=","450&amp;START_MAXIMIZED=FALSE&amp;VAR:CALENDAR=US&amp;VAR:SYMBOL=DENN&amp;VAR:INDEX=0"}</definedName>
    <definedName name="_57__FDSAUDITLINK__" localSheetId="0" hidden="1">{"fdsup://directions/FAT Viewer?action=UPDATE&amp;creator=factset&amp;DYN_ARGS=TRUE&amp;DOC_NAME=FAT:FQL_AUDITING_CLIENT_TEMPLATE.FAT&amp;display_string=Audit&amp;VAR:KEY=XYXONIBIDS&amp;VAR:QUERY=RkZfRU5UUlBSX1ZBTF9FQklUREFfT1BFUihBTk4sNDA1NDMp&amp;WINDOW=FIRST_POPUP&amp;HEIGHT=450&amp;WIDTH=","450&amp;START_MAXIMIZED=FALSE&amp;VAR:CALENDAR=US&amp;VAR:SYMBOL=DENN&amp;VAR:INDEX=0"}</definedName>
    <definedName name="_57__FDSAUDITLINK__" localSheetId="1" hidden="1">{"fdsup://directions/FAT Viewer?action=UPDATE&amp;creator=factset&amp;DYN_ARGS=TRUE&amp;DOC_NAME=FAT:FQL_AUDITING_CLIENT_TEMPLATE.FAT&amp;display_string=Audit&amp;VAR:KEY=XYXONIBIDS&amp;VAR:QUERY=RkZfRU5UUlBSX1ZBTF9FQklUREFfT1BFUihBTk4sNDA1NDMp&amp;WINDOW=FIRST_POPUP&amp;HEIGHT=450&amp;WIDTH=","450&amp;START_MAXIMIZED=FALSE&amp;VAR:CALENDAR=US&amp;VAR:SYMBOL=DENN&amp;VAR:INDEX=0"}</definedName>
    <definedName name="_57__FDSAUDITLINK__" hidden="1">{"fdsup://directions/FAT Viewer?action=UPDATE&amp;creator=factset&amp;DYN_ARGS=TRUE&amp;DOC_NAME=FAT:FQL_AUDITING_CLIENT_TEMPLATE.FAT&amp;display_string=Audit&amp;VAR:KEY=XYXONIBIDS&amp;VAR:QUERY=RkZfRU5UUlBSX1ZBTF9FQklUREFfT1BFUihBTk4sNDA1NDMp&amp;WINDOW=FIRST_POPUP&amp;HEIGHT=450&amp;WIDTH=","450&amp;START_MAXIMIZED=FALSE&amp;VAR:CALENDAR=US&amp;VAR:SYMBOL=DENN&amp;VAR:INDEX=0"}</definedName>
    <definedName name="_57prm.NumerOkresuDo_10_1">4</definedName>
    <definedName name="_58__FDSAUDITLINK__" localSheetId="2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58__FDSAUDITLINK__" localSheetId="4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58__FDSAUDITLINK__" localSheetId="3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58__FDSAUDITLINK__" localSheetId="0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58__FDSAUDITLINK__" localSheetId="1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58__FDSAUDITLINK__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58prm.NumerOkresuDo_11_1">4</definedName>
    <definedName name="_59prm.NumerOkresuDo_12_1">4</definedName>
    <definedName name="_5ktp.KtTyp_13_1">1</definedName>
    <definedName name="_6__123Graph_ACHART_9" localSheetId="2" hidden="1">#REF!</definedName>
    <definedName name="_6__123Graph_ACHART_9" localSheetId="4" hidden="1">#REF!</definedName>
    <definedName name="_6__123Graph_ACHART_9" localSheetId="3" hidden="1">#REF!</definedName>
    <definedName name="_6__123Graph_ACHART_9" localSheetId="0" hidden="1">#REF!</definedName>
    <definedName name="_6__123Graph_ACHART_9" localSheetId="1" hidden="1">#REF!</definedName>
    <definedName name="_6__123Graph_ACHART_9" hidden="1">#REF!</definedName>
    <definedName name="_6__123Graph_BCHART_2" hidden="1">#REF!</definedName>
    <definedName name="_6__123Graph_BCHART_3" hidden="1">#REF!</definedName>
    <definedName name="_6__123Graph_LBL_ACHART_1" localSheetId="2" hidden="1">#REF!</definedName>
    <definedName name="_6__123Graph_LBL_ACHART_1" localSheetId="4" hidden="1">#REF!</definedName>
    <definedName name="_6__123Graph_LBL_ACHART_1" localSheetId="3" hidden="1">#REF!</definedName>
    <definedName name="_6__123Graph_LBL_ACHART_1" localSheetId="0" hidden="1">#REF!</definedName>
    <definedName name="_6__123Graph_LBL_ACHART_1" localSheetId="1" hidden="1">#REF!</definedName>
    <definedName name="_6__123Graph_LBL_ACHART_1" hidden="1">#REF!</definedName>
    <definedName name="_6__FDSAUDITLINK__" localSheetId="2" hidden="1">{"fdsup://directions/FAT Viewer?action=UPDATE&amp;creator=factset&amp;DYN_ARGS=TRUE&amp;DOC_NAME=FAT:FQL_AUDITING_CLIENT_TEMPLATE.FAT&amp;display_string=Audit&amp;VAR:KEY=UFOVOBKTGL&amp;VAR:QUERY=RkZfRU5UUlBSX1ZBTF9FQklUREFfT1BFUihDQUwsTk9XKQ==&amp;WINDOW=FIRST_POPUP&amp;HEIGHT=450&amp;WIDTH=","450&amp;START_MAXIMIZED=FALSE&amp;VAR:CALENDAR=US&amp;VAR:SYMBOL=BAGL&amp;VAR:INDEX=0"}</definedName>
    <definedName name="_6__FDSAUDITLINK__" localSheetId="4" hidden="1">{"fdsup://directions/FAT Viewer?action=UPDATE&amp;creator=factset&amp;DYN_ARGS=TRUE&amp;DOC_NAME=FAT:FQL_AUDITING_CLIENT_TEMPLATE.FAT&amp;display_string=Audit&amp;VAR:KEY=UFOVOBKTGL&amp;VAR:QUERY=RkZfRU5UUlBSX1ZBTF9FQklUREFfT1BFUihDQUwsTk9XKQ==&amp;WINDOW=FIRST_POPUP&amp;HEIGHT=450&amp;WIDTH=","450&amp;START_MAXIMIZED=FALSE&amp;VAR:CALENDAR=US&amp;VAR:SYMBOL=BAGL&amp;VAR:INDEX=0"}</definedName>
    <definedName name="_6__FDSAUDITLINK__" localSheetId="3" hidden="1">{"fdsup://directions/FAT Viewer?action=UPDATE&amp;creator=factset&amp;DYN_ARGS=TRUE&amp;DOC_NAME=FAT:FQL_AUDITING_CLIENT_TEMPLATE.FAT&amp;display_string=Audit&amp;VAR:KEY=UFOVOBKTGL&amp;VAR:QUERY=RkZfRU5UUlBSX1ZBTF9FQklUREFfT1BFUihDQUwsTk9XKQ==&amp;WINDOW=FIRST_POPUP&amp;HEIGHT=450&amp;WIDTH=","450&amp;START_MAXIMIZED=FALSE&amp;VAR:CALENDAR=US&amp;VAR:SYMBOL=BAGL&amp;VAR:INDEX=0"}</definedName>
    <definedName name="_6__FDSAUDITLINK__" localSheetId="0" hidden="1">{"fdsup://directions/FAT Viewer?action=UPDATE&amp;creator=factset&amp;DYN_ARGS=TRUE&amp;DOC_NAME=FAT:FQL_AUDITING_CLIENT_TEMPLATE.FAT&amp;display_string=Audit&amp;VAR:KEY=UFOVOBKTGL&amp;VAR:QUERY=RkZfRU5UUlBSX1ZBTF9FQklUREFfT1BFUihDQUwsTk9XKQ==&amp;WINDOW=FIRST_POPUP&amp;HEIGHT=450&amp;WIDTH=","450&amp;START_MAXIMIZED=FALSE&amp;VAR:CALENDAR=US&amp;VAR:SYMBOL=BAGL&amp;VAR:INDEX=0"}</definedName>
    <definedName name="_6__FDSAUDITLINK__" localSheetId="1" hidden="1">{"fdsup://directions/FAT Viewer?action=UPDATE&amp;creator=factset&amp;DYN_ARGS=TRUE&amp;DOC_NAME=FAT:FQL_AUDITING_CLIENT_TEMPLATE.FAT&amp;display_string=Audit&amp;VAR:KEY=UFOVOBKTGL&amp;VAR:QUERY=RkZfRU5UUlBSX1ZBTF9FQklUREFfT1BFUihDQUwsTk9XKQ==&amp;WINDOW=FIRST_POPUP&amp;HEIGHT=450&amp;WIDTH=","450&amp;START_MAXIMIZED=FALSE&amp;VAR:CALENDAR=US&amp;VAR:SYMBOL=BAGL&amp;VAR:INDEX=0"}</definedName>
    <definedName name="_6__FDSAUDITLINK__" hidden="1">{"fdsup://directions/FAT Viewer?action=UPDATE&amp;creator=factset&amp;DYN_ARGS=TRUE&amp;DOC_NAME=FAT:FQL_AUDITING_CLIENT_TEMPLATE.FAT&amp;display_string=Audit&amp;VAR:KEY=UFOVOBKTGL&amp;VAR:QUERY=RkZfRU5UUlBSX1ZBTF9FQklUREFfT1BFUihDQUwsTk9XKQ==&amp;WINDOW=FIRST_POPUP&amp;HEIGHT=450&amp;WIDTH=","450&amp;START_MAXIMIZED=FALSE&amp;VAR:CALENDAR=US&amp;VAR:SYMBOL=BAGL&amp;VAR:INDEX=0"}</definedName>
    <definedName name="_60__FDSAUDITLINK__" localSheetId="2" hidden="1">{"fdsup://directions/FAT Viewer?action=UPDATE&amp;creator=factset&amp;DYN_ARGS=TRUE&amp;DOC_NAME=FAT:FQL_AUDITING_CLIENT_TEMPLATE.FAT&amp;display_string=Audit&amp;VAR:KEY=CDKTEHYRWX&amp;VAR:QUERY=RkZfU0FMRVMoTFRNLDQwNjMzKQ==&amp;WINDOW=FIRST_POPUP&amp;HEIGHT=450&amp;WIDTH=450&amp;START_MAXIMIZED=","FALSE&amp;VAR:CALENDAR=US&amp;VAR:SYMBOL=SONC&amp;VAR:INDEX=0"}</definedName>
    <definedName name="_60__FDSAUDITLINK__" localSheetId="4" hidden="1">{"fdsup://directions/FAT Viewer?action=UPDATE&amp;creator=factset&amp;DYN_ARGS=TRUE&amp;DOC_NAME=FAT:FQL_AUDITING_CLIENT_TEMPLATE.FAT&amp;display_string=Audit&amp;VAR:KEY=CDKTEHYRWX&amp;VAR:QUERY=RkZfU0FMRVMoTFRNLDQwNjMzKQ==&amp;WINDOW=FIRST_POPUP&amp;HEIGHT=450&amp;WIDTH=450&amp;START_MAXIMIZED=","FALSE&amp;VAR:CALENDAR=US&amp;VAR:SYMBOL=SONC&amp;VAR:INDEX=0"}</definedName>
    <definedName name="_60__FDSAUDITLINK__" localSheetId="3" hidden="1">{"fdsup://directions/FAT Viewer?action=UPDATE&amp;creator=factset&amp;DYN_ARGS=TRUE&amp;DOC_NAME=FAT:FQL_AUDITING_CLIENT_TEMPLATE.FAT&amp;display_string=Audit&amp;VAR:KEY=CDKTEHYRWX&amp;VAR:QUERY=RkZfU0FMRVMoTFRNLDQwNjMzKQ==&amp;WINDOW=FIRST_POPUP&amp;HEIGHT=450&amp;WIDTH=450&amp;START_MAXIMIZED=","FALSE&amp;VAR:CALENDAR=US&amp;VAR:SYMBOL=SONC&amp;VAR:INDEX=0"}</definedName>
    <definedName name="_60__FDSAUDITLINK__" localSheetId="0" hidden="1">{"fdsup://directions/FAT Viewer?action=UPDATE&amp;creator=factset&amp;DYN_ARGS=TRUE&amp;DOC_NAME=FAT:FQL_AUDITING_CLIENT_TEMPLATE.FAT&amp;display_string=Audit&amp;VAR:KEY=CDKTEHYRWX&amp;VAR:QUERY=RkZfU0FMRVMoTFRNLDQwNjMzKQ==&amp;WINDOW=FIRST_POPUP&amp;HEIGHT=450&amp;WIDTH=450&amp;START_MAXIMIZED=","FALSE&amp;VAR:CALENDAR=US&amp;VAR:SYMBOL=SONC&amp;VAR:INDEX=0"}</definedName>
    <definedName name="_60__FDSAUDITLINK__" localSheetId="1" hidden="1">{"fdsup://directions/FAT Viewer?action=UPDATE&amp;creator=factset&amp;DYN_ARGS=TRUE&amp;DOC_NAME=FAT:FQL_AUDITING_CLIENT_TEMPLATE.FAT&amp;display_string=Audit&amp;VAR:KEY=CDKTEHYRWX&amp;VAR:QUERY=RkZfU0FMRVMoTFRNLDQwNjMzKQ==&amp;WINDOW=FIRST_POPUP&amp;HEIGHT=450&amp;WIDTH=450&amp;START_MAXIMIZED=","FALSE&amp;VAR:CALENDAR=US&amp;VAR:SYMBOL=SONC&amp;VAR:INDEX=0"}</definedName>
    <definedName name="_60__FDSAUDITLINK__" hidden="1">{"fdsup://directions/FAT Viewer?action=UPDATE&amp;creator=factset&amp;DYN_ARGS=TRUE&amp;DOC_NAME=FAT:FQL_AUDITING_CLIENT_TEMPLATE.FAT&amp;display_string=Audit&amp;VAR:KEY=CDKTEHYRWX&amp;VAR:QUERY=RkZfU0FMRVMoTFRNLDQwNjMzKQ==&amp;WINDOW=FIRST_POPUP&amp;HEIGHT=450&amp;WIDTH=450&amp;START_MAXIMIZED=","FALSE&amp;VAR:CALENDAR=US&amp;VAR:SYMBOL=SONC&amp;VAR:INDEX=0"}</definedName>
    <definedName name="_60prm.NumerOkresuDo_13_1">4</definedName>
    <definedName name="_61__FDSAUDITLINK__" localSheetId="2" hidden="1">{"fdsup://directions/FAT Viewer?action=UPDATE&amp;creator=factset&amp;DYN_ARGS=TRUE&amp;DOC_NAME=FAT:FQL_AUDITING_CLIENT_TEMPLATE.FAT&amp;display_string=Audit&amp;VAR:KEY=CTOLEBQLKH&amp;VAR:QUERY=RkZfU0FMRVMoTFRNLDQwOTk5KQ==&amp;WINDOW=FIRST_POPUP&amp;HEIGHT=450&amp;WIDTH=450&amp;START_MAXIMIZED=","FALSE&amp;VAR:CALENDAR=US&amp;VAR:SYMBOL=BOBE&amp;VAR:INDEX=0"}</definedName>
    <definedName name="_61__FDSAUDITLINK__" localSheetId="4" hidden="1">{"fdsup://directions/FAT Viewer?action=UPDATE&amp;creator=factset&amp;DYN_ARGS=TRUE&amp;DOC_NAME=FAT:FQL_AUDITING_CLIENT_TEMPLATE.FAT&amp;display_string=Audit&amp;VAR:KEY=CTOLEBQLKH&amp;VAR:QUERY=RkZfU0FMRVMoTFRNLDQwOTk5KQ==&amp;WINDOW=FIRST_POPUP&amp;HEIGHT=450&amp;WIDTH=450&amp;START_MAXIMIZED=","FALSE&amp;VAR:CALENDAR=US&amp;VAR:SYMBOL=BOBE&amp;VAR:INDEX=0"}</definedName>
    <definedName name="_61__FDSAUDITLINK__" localSheetId="3" hidden="1">{"fdsup://directions/FAT Viewer?action=UPDATE&amp;creator=factset&amp;DYN_ARGS=TRUE&amp;DOC_NAME=FAT:FQL_AUDITING_CLIENT_TEMPLATE.FAT&amp;display_string=Audit&amp;VAR:KEY=CTOLEBQLKH&amp;VAR:QUERY=RkZfU0FMRVMoTFRNLDQwOTk5KQ==&amp;WINDOW=FIRST_POPUP&amp;HEIGHT=450&amp;WIDTH=450&amp;START_MAXIMIZED=","FALSE&amp;VAR:CALENDAR=US&amp;VAR:SYMBOL=BOBE&amp;VAR:INDEX=0"}</definedName>
    <definedName name="_61__FDSAUDITLINK__" localSheetId="0" hidden="1">{"fdsup://directions/FAT Viewer?action=UPDATE&amp;creator=factset&amp;DYN_ARGS=TRUE&amp;DOC_NAME=FAT:FQL_AUDITING_CLIENT_TEMPLATE.FAT&amp;display_string=Audit&amp;VAR:KEY=CTOLEBQLKH&amp;VAR:QUERY=RkZfU0FMRVMoTFRNLDQwOTk5KQ==&amp;WINDOW=FIRST_POPUP&amp;HEIGHT=450&amp;WIDTH=450&amp;START_MAXIMIZED=","FALSE&amp;VAR:CALENDAR=US&amp;VAR:SYMBOL=BOBE&amp;VAR:INDEX=0"}</definedName>
    <definedName name="_61__FDSAUDITLINK__" localSheetId="1" hidden="1">{"fdsup://directions/FAT Viewer?action=UPDATE&amp;creator=factset&amp;DYN_ARGS=TRUE&amp;DOC_NAME=FAT:FQL_AUDITING_CLIENT_TEMPLATE.FAT&amp;display_string=Audit&amp;VAR:KEY=CTOLEBQLKH&amp;VAR:QUERY=RkZfU0FMRVMoTFRNLDQwOTk5KQ==&amp;WINDOW=FIRST_POPUP&amp;HEIGHT=450&amp;WIDTH=450&amp;START_MAXIMIZED=","FALSE&amp;VAR:CALENDAR=US&amp;VAR:SYMBOL=BOBE&amp;VAR:INDEX=0"}</definedName>
    <definedName name="_61__FDSAUDITLINK__" hidden="1">{"fdsup://directions/FAT Viewer?action=UPDATE&amp;creator=factset&amp;DYN_ARGS=TRUE&amp;DOC_NAME=FAT:FQL_AUDITING_CLIENT_TEMPLATE.FAT&amp;display_string=Audit&amp;VAR:KEY=CTOLEBQLKH&amp;VAR:QUERY=RkZfU0FMRVMoTFRNLDQwOTk5KQ==&amp;WINDOW=FIRST_POPUP&amp;HEIGHT=450&amp;WIDTH=450&amp;START_MAXIMIZED=","FALSE&amp;VAR:CALENDAR=US&amp;VAR:SYMBOL=BOBE&amp;VAR:INDEX=0"}</definedName>
    <definedName name="_61prm.NumerOkresuDo_2_1">4</definedName>
    <definedName name="_62__FDSAUDITLINK__" localSheetId="2" hidden="1">{"fdsup://Directions/FactSet Auditing Viewer?action=AUDIT_VALUE&amp;DB=129&amp;ID1=14574X10&amp;VALUEID=01001&amp;SDATE=2011&amp;PERIODTYPE=ANN_STD&amp;SCFT=3&amp;window=popup_no_bar&amp;width=385&amp;height=120&amp;START_MAXIMIZED=FALSE&amp;creator=factset&amp;display_string=Audit"}</definedName>
    <definedName name="_62__FDSAUDITLINK__" localSheetId="4" hidden="1">{"fdsup://Directions/FactSet Auditing Viewer?action=AUDIT_VALUE&amp;DB=129&amp;ID1=14574X10&amp;VALUEID=01001&amp;SDATE=2011&amp;PERIODTYPE=ANN_STD&amp;SCFT=3&amp;window=popup_no_bar&amp;width=385&amp;height=120&amp;START_MAXIMIZED=FALSE&amp;creator=factset&amp;display_string=Audit"}</definedName>
    <definedName name="_62__FDSAUDITLINK__" localSheetId="3" hidden="1">{"fdsup://Directions/FactSet Auditing Viewer?action=AUDIT_VALUE&amp;DB=129&amp;ID1=14574X10&amp;VALUEID=01001&amp;SDATE=2011&amp;PERIODTYPE=ANN_STD&amp;SCFT=3&amp;window=popup_no_bar&amp;width=385&amp;height=120&amp;START_MAXIMIZED=FALSE&amp;creator=factset&amp;display_string=Audit"}</definedName>
    <definedName name="_62__FDSAUDITLINK__" localSheetId="0" hidden="1">{"fdsup://Directions/FactSet Auditing Viewer?action=AUDIT_VALUE&amp;DB=129&amp;ID1=14574X10&amp;VALUEID=01001&amp;SDATE=2011&amp;PERIODTYPE=ANN_STD&amp;SCFT=3&amp;window=popup_no_bar&amp;width=385&amp;height=120&amp;START_MAXIMIZED=FALSE&amp;creator=factset&amp;display_string=Audit"}</definedName>
    <definedName name="_62__FDSAUDITLINK__" localSheetId="1" hidden="1">{"fdsup://Directions/FactSet Auditing Viewer?action=AUDIT_VALUE&amp;DB=129&amp;ID1=14574X10&amp;VALUEID=01001&amp;SDATE=2011&amp;PERIODTYPE=ANN_STD&amp;SCFT=3&amp;window=popup_no_bar&amp;width=385&amp;height=120&amp;START_MAXIMIZED=FALSE&amp;creator=factset&amp;display_string=Audit"}</definedName>
    <definedName name="_62__FDSAUDITLINK__" hidden="1">{"fdsup://Directions/FactSet Auditing Viewer?action=AUDIT_VALUE&amp;DB=129&amp;ID1=14574X10&amp;VALUEID=01001&amp;SDATE=2011&amp;PERIODTYPE=ANN_STD&amp;SCFT=3&amp;window=popup_no_bar&amp;width=385&amp;height=120&amp;START_MAXIMIZED=FALSE&amp;creator=factset&amp;display_string=Audit"}</definedName>
    <definedName name="_62prm.NumerOkresuDo_3_1">4</definedName>
    <definedName name="_63__FDSAUDITLINK__" localSheetId="2" hidden="1">{"fdsup://directions/FAT Viewer?action=UPDATE&amp;creator=factset&amp;DYN_ARGS=TRUE&amp;DOC_NAME=FAT:FQL_AUDITING_CLIENT_TEMPLATE.FAT&amp;display_string=Audit&amp;VAR:KEY=IJYPUFUHKR&amp;VAR:QUERY=RkZfRU5UUlBSX1ZBTF9FQklUREFfT1BFUihDQUwsTk9XKQ==&amp;WINDOW=FIRST_POPUP&amp;HEIGHT=450&amp;WIDTH=","450&amp;START_MAXIMIZED=FALSE&amp;VAR:CALENDAR=US&amp;VAR:SYMBOL=TAST&amp;VAR:INDEX=0"}</definedName>
    <definedName name="_63__FDSAUDITLINK__" localSheetId="4" hidden="1">{"fdsup://directions/FAT Viewer?action=UPDATE&amp;creator=factset&amp;DYN_ARGS=TRUE&amp;DOC_NAME=FAT:FQL_AUDITING_CLIENT_TEMPLATE.FAT&amp;display_string=Audit&amp;VAR:KEY=IJYPUFUHKR&amp;VAR:QUERY=RkZfRU5UUlBSX1ZBTF9FQklUREFfT1BFUihDQUwsTk9XKQ==&amp;WINDOW=FIRST_POPUP&amp;HEIGHT=450&amp;WIDTH=","450&amp;START_MAXIMIZED=FALSE&amp;VAR:CALENDAR=US&amp;VAR:SYMBOL=TAST&amp;VAR:INDEX=0"}</definedName>
    <definedName name="_63__FDSAUDITLINK__" localSheetId="3" hidden="1">{"fdsup://directions/FAT Viewer?action=UPDATE&amp;creator=factset&amp;DYN_ARGS=TRUE&amp;DOC_NAME=FAT:FQL_AUDITING_CLIENT_TEMPLATE.FAT&amp;display_string=Audit&amp;VAR:KEY=IJYPUFUHKR&amp;VAR:QUERY=RkZfRU5UUlBSX1ZBTF9FQklUREFfT1BFUihDQUwsTk9XKQ==&amp;WINDOW=FIRST_POPUP&amp;HEIGHT=450&amp;WIDTH=","450&amp;START_MAXIMIZED=FALSE&amp;VAR:CALENDAR=US&amp;VAR:SYMBOL=TAST&amp;VAR:INDEX=0"}</definedName>
    <definedName name="_63__FDSAUDITLINK__" localSheetId="0" hidden="1">{"fdsup://directions/FAT Viewer?action=UPDATE&amp;creator=factset&amp;DYN_ARGS=TRUE&amp;DOC_NAME=FAT:FQL_AUDITING_CLIENT_TEMPLATE.FAT&amp;display_string=Audit&amp;VAR:KEY=IJYPUFUHKR&amp;VAR:QUERY=RkZfRU5UUlBSX1ZBTF9FQklUREFfT1BFUihDQUwsTk9XKQ==&amp;WINDOW=FIRST_POPUP&amp;HEIGHT=450&amp;WIDTH=","450&amp;START_MAXIMIZED=FALSE&amp;VAR:CALENDAR=US&amp;VAR:SYMBOL=TAST&amp;VAR:INDEX=0"}</definedName>
    <definedName name="_63__FDSAUDITLINK__" localSheetId="1" hidden="1">{"fdsup://directions/FAT Viewer?action=UPDATE&amp;creator=factset&amp;DYN_ARGS=TRUE&amp;DOC_NAME=FAT:FQL_AUDITING_CLIENT_TEMPLATE.FAT&amp;display_string=Audit&amp;VAR:KEY=IJYPUFUHKR&amp;VAR:QUERY=RkZfRU5UUlBSX1ZBTF9FQklUREFfT1BFUihDQUwsTk9XKQ==&amp;WINDOW=FIRST_POPUP&amp;HEIGHT=450&amp;WIDTH=","450&amp;START_MAXIMIZED=FALSE&amp;VAR:CALENDAR=US&amp;VAR:SYMBOL=TAST&amp;VAR:INDEX=0"}</definedName>
    <definedName name="_63__FDSAUDITLINK__" hidden="1">{"fdsup://directions/FAT Viewer?action=UPDATE&amp;creator=factset&amp;DYN_ARGS=TRUE&amp;DOC_NAME=FAT:FQL_AUDITING_CLIENT_TEMPLATE.FAT&amp;display_string=Audit&amp;VAR:KEY=IJYPUFUHKR&amp;VAR:QUERY=RkZfRU5UUlBSX1ZBTF9FQklUREFfT1BFUihDQUwsTk9XKQ==&amp;WINDOW=FIRST_POPUP&amp;HEIGHT=450&amp;WIDTH=","450&amp;START_MAXIMIZED=FALSE&amp;VAR:CALENDAR=US&amp;VAR:SYMBOL=TAST&amp;VAR:INDEX=0"}</definedName>
    <definedName name="_63prm.NumerOkresuDo_5_1">4</definedName>
    <definedName name="_64__FDSAUDITLINK__" localSheetId="2" hidden="1">{"fdsup://directions/FAT Viewer?action=UPDATE&amp;creator=factset&amp;DYN_ARGS=TRUE&amp;DOC_NAME=FAT:FQL_AUDITING_CLIENT_TEMPLATE.FAT&amp;display_string=Audit&amp;VAR:KEY=QPGFYFETWD&amp;VAR:QUERY=RkZfRU5UUlBSX1ZBTF9FQklUREFfT1BFUihDQUwsTk9XKQ==&amp;WINDOW=FIRST_POPUP&amp;HEIGHT=450&amp;WIDTH=","450&amp;START_MAXIMIZED=FALSE&amp;VAR:CALENDAR=US&amp;VAR:SYMBOL=DNKN&amp;VAR:INDEX=0"}</definedName>
    <definedName name="_64__FDSAUDITLINK__" localSheetId="4" hidden="1">{"fdsup://directions/FAT Viewer?action=UPDATE&amp;creator=factset&amp;DYN_ARGS=TRUE&amp;DOC_NAME=FAT:FQL_AUDITING_CLIENT_TEMPLATE.FAT&amp;display_string=Audit&amp;VAR:KEY=QPGFYFETWD&amp;VAR:QUERY=RkZfRU5UUlBSX1ZBTF9FQklUREFfT1BFUihDQUwsTk9XKQ==&amp;WINDOW=FIRST_POPUP&amp;HEIGHT=450&amp;WIDTH=","450&amp;START_MAXIMIZED=FALSE&amp;VAR:CALENDAR=US&amp;VAR:SYMBOL=DNKN&amp;VAR:INDEX=0"}</definedName>
    <definedName name="_64__FDSAUDITLINK__" localSheetId="3" hidden="1">{"fdsup://directions/FAT Viewer?action=UPDATE&amp;creator=factset&amp;DYN_ARGS=TRUE&amp;DOC_NAME=FAT:FQL_AUDITING_CLIENT_TEMPLATE.FAT&amp;display_string=Audit&amp;VAR:KEY=QPGFYFETWD&amp;VAR:QUERY=RkZfRU5UUlBSX1ZBTF9FQklUREFfT1BFUihDQUwsTk9XKQ==&amp;WINDOW=FIRST_POPUP&amp;HEIGHT=450&amp;WIDTH=","450&amp;START_MAXIMIZED=FALSE&amp;VAR:CALENDAR=US&amp;VAR:SYMBOL=DNKN&amp;VAR:INDEX=0"}</definedName>
    <definedName name="_64__FDSAUDITLINK__" localSheetId="0" hidden="1">{"fdsup://directions/FAT Viewer?action=UPDATE&amp;creator=factset&amp;DYN_ARGS=TRUE&amp;DOC_NAME=FAT:FQL_AUDITING_CLIENT_TEMPLATE.FAT&amp;display_string=Audit&amp;VAR:KEY=QPGFYFETWD&amp;VAR:QUERY=RkZfRU5UUlBSX1ZBTF9FQklUREFfT1BFUihDQUwsTk9XKQ==&amp;WINDOW=FIRST_POPUP&amp;HEIGHT=450&amp;WIDTH=","450&amp;START_MAXIMIZED=FALSE&amp;VAR:CALENDAR=US&amp;VAR:SYMBOL=DNKN&amp;VAR:INDEX=0"}</definedName>
    <definedName name="_64__FDSAUDITLINK__" localSheetId="1" hidden="1">{"fdsup://directions/FAT Viewer?action=UPDATE&amp;creator=factset&amp;DYN_ARGS=TRUE&amp;DOC_NAME=FAT:FQL_AUDITING_CLIENT_TEMPLATE.FAT&amp;display_string=Audit&amp;VAR:KEY=QPGFYFETWD&amp;VAR:QUERY=RkZfRU5UUlBSX1ZBTF9FQklUREFfT1BFUihDQUwsTk9XKQ==&amp;WINDOW=FIRST_POPUP&amp;HEIGHT=450&amp;WIDTH=","450&amp;START_MAXIMIZED=FALSE&amp;VAR:CALENDAR=US&amp;VAR:SYMBOL=DNKN&amp;VAR:INDEX=0"}</definedName>
    <definedName name="_64__FDSAUDITLINK__" hidden="1">{"fdsup://directions/FAT Viewer?action=UPDATE&amp;creator=factset&amp;DYN_ARGS=TRUE&amp;DOC_NAME=FAT:FQL_AUDITING_CLIENT_TEMPLATE.FAT&amp;display_string=Audit&amp;VAR:KEY=QPGFYFETWD&amp;VAR:QUERY=RkZfRU5UUlBSX1ZBTF9FQklUREFfT1BFUihDQUwsTk9XKQ==&amp;WINDOW=FIRST_POPUP&amp;HEIGHT=450&amp;WIDTH=","450&amp;START_MAXIMIZED=FALSE&amp;VAR:CALENDAR=US&amp;VAR:SYMBOL=DNKN&amp;VAR:INDEX=0"}</definedName>
    <definedName name="_64prm.NumerOkresuDo_6_1">4</definedName>
    <definedName name="_65__FDSAUDITLINK__" localSheetId="2" hidden="1">{"fdsup://directions/FAT Viewer?action=UPDATE&amp;creator=factset&amp;DYN_ARGS=TRUE&amp;DOC_NAME=FAT:FQL_AUDITING_CLIENT_TEMPLATE.FAT&amp;display_string=Audit&amp;VAR:KEY=NKHOBMVOVE&amp;VAR:QUERY=RkZfRU5UUlBSX1ZBTF9FQklUREFfT1BFUihBTk4sNDA1NDMp&amp;WINDOW=FIRST_POPUP&amp;HEIGHT=450&amp;WIDTH=","450&amp;START_MAXIMIZED=FALSE&amp;VAR:CALENDAR=US&amp;VAR:SYMBOL=BJRI&amp;VAR:INDEX=0"}</definedName>
    <definedName name="_65__FDSAUDITLINK__" localSheetId="4" hidden="1">{"fdsup://directions/FAT Viewer?action=UPDATE&amp;creator=factset&amp;DYN_ARGS=TRUE&amp;DOC_NAME=FAT:FQL_AUDITING_CLIENT_TEMPLATE.FAT&amp;display_string=Audit&amp;VAR:KEY=NKHOBMVOVE&amp;VAR:QUERY=RkZfRU5UUlBSX1ZBTF9FQklUREFfT1BFUihBTk4sNDA1NDMp&amp;WINDOW=FIRST_POPUP&amp;HEIGHT=450&amp;WIDTH=","450&amp;START_MAXIMIZED=FALSE&amp;VAR:CALENDAR=US&amp;VAR:SYMBOL=BJRI&amp;VAR:INDEX=0"}</definedName>
    <definedName name="_65__FDSAUDITLINK__" localSheetId="3" hidden="1">{"fdsup://directions/FAT Viewer?action=UPDATE&amp;creator=factset&amp;DYN_ARGS=TRUE&amp;DOC_NAME=FAT:FQL_AUDITING_CLIENT_TEMPLATE.FAT&amp;display_string=Audit&amp;VAR:KEY=NKHOBMVOVE&amp;VAR:QUERY=RkZfRU5UUlBSX1ZBTF9FQklUREFfT1BFUihBTk4sNDA1NDMp&amp;WINDOW=FIRST_POPUP&amp;HEIGHT=450&amp;WIDTH=","450&amp;START_MAXIMIZED=FALSE&amp;VAR:CALENDAR=US&amp;VAR:SYMBOL=BJRI&amp;VAR:INDEX=0"}</definedName>
    <definedName name="_65__FDSAUDITLINK__" localSheetId="0" hidden="1">{"fdsup://directions/FAT Viewer?action=UPDATE&amp;creator=factset&amp;DYN_ARGS=TRUE&amp;DOC_NAME=FAT:FQL_AUDITING_CLIENT_TEMPLATE.FAT&amp;display_string=Audit&amp;VAR:KEY=NKHOBMVOVE&amp;VAR:QUERY=RkZfRU5UUlBSX1ZBTF9FQklUREFfT1BFUihBTk4sNDA1NDMp&amp;WINDOW=FIRST_POPUP&amp;HEIGHT=450&amp;WIDTH=","450&amp;START_MAXIMIZED=FALSE&amp;VAR:CALENDAR=US&amp;VAR:SYMBOL=BJRI&amp;VAR:INDEX=0"}</definedName>
    <definedName name="_65__FDSAUDITLINK__" localSheetId="1" hidden="1">{"fdsup://directions/FAT Viewer?action=UPDATE&amp;creator=factset&amp;DYN_ARGS=TRUE&amp;DOC_NAME=FAT:FQL_AUDITING_CLIENT_TEMPLATE.FAT&amp;display_string=Audit&amp;VAR:KEY=NKHOBMVOVE&amp;VAR:QUERY=RkZfRU5UUlBSX1ZBTF9FQklUREFfT1BFUihBTk4sNDA1NDMp&amp;WINDOW=FIRST_POPUP&amp;HEIGHT=450&amp;WIDTH=","450&amp;START_MAXIMIZED=FALSE&amp;VAR:CALENDAR=US&amp;VAR:SYMBOL=BJRI&amp;VAR:INDEX=0"}</definedName>
    <definedName name="_65__FDSAUDITLINK__" hidden="1">{"fdsup://directions/FAT Viewer?action=UPDATE&amp;creator=factset&amp;DYN_ARGS=TRUE&amp;DOC_NAME=FAT:FQL_AUDITING_CLIENT_TEMPLATE.FAT&amp;display_string=Audit&amp;VAR:KEY=NKHOBMVOVE&amp;VAR:QUERY=RkZfRU5UUlBSX1ZBTF9FQklUREFfT1BFUihBTk4sNDA1NDMp&amp;WINDOW=FIRST_POPUP&amp;HEIGHT=450&amp;WIDTH=","450&amp;START_MAXIMIZED=FALSE&amp;VAR:CALENDAR=US&amp;VAR:SYMBOL=BJRI&amp;VAR:INDEX=0"}</definedName>
    <definedName name="_65prm.NumerOkresuDo_7_1">4</definedName>
    <definedName name="_66__FDSAUDITLINK__" localSheetId="2" hidden="1">{"fdsup://directions/FAT Viewer?action=UPDATE&amp;creator=factset&amp;DYN_ARGS=TRUE&amp;DOC_NAME=FAT:FQL_AUDITING_CLIENT_TEMPLATE.FAT&amp;display_string=Audit&amp;VAR:KEY=GNOHEZWLAH&amp;VAR:QUERY=RkZfU0FMRVMoTFRNLDQwNjMzKQ==&amp;WINDOW=FIRST_POPUP&amp;HEIGHT=450&amp;WIDTH=450&amp;START_MAXIMIZED=","FALSE&amp;VAR:CALENDAR=US&amp;VAR:SYMBOL=BJRI&amp;VAR:INDEX=0"}</definedName>
    <definedName name="_66__FDSAUDITLINK__" localSheetId="4" hidden="1">{"fdsup://directions/FAT Viewer?action=UPDATE&amp;creator=factset&amp;DYN_ARGS=TRUE&amp;DOC_NAME=FAT:FQL_AUDITING_CLIENT_TEMPLATE.FAT&amp;display_string=Audit&amp;VAR:KEY=GNOHEZWLAH&amp;VAR:QUERY=RkZfU0FMRVMoTFRNLDQwNjMzKQ==&amp;WINDOW=FIRST_POPUP&amp;HEIGHT=450&amp;WIDTH=450&amp;START_MAXIMIZED=","FALSE&amp;VAR:CALENDAR=US&amp;VAR:SYMBOL=BJRI&amp;VAR:INDEX=0"}</definedName>
    <definedName name="_66__FDSAUDITLINK__" localSheetId="3" hidden="1">{"fdsup://directions/FAT Viewer?action=UPDATE&amp;creator=factset&amp;DYN_ARGS=TRUE&amp;DOC_NAME=FAT:FQL_AUDITING_CLIENT_TEMPLATE.FAT&amp;display_string=Audit&amp;VAR:KEY=GNOHEZWLAH&amp;VAR:QUERY=RkZfU0FMRVMoTFRNLDQwNjMzKQ==&amp;WINDOW=FIRST_POPUP&amp;HEIGHT=450&amp;WIDTH=450&amp;START_MAXIMIZED=","FALSE&amp;VAR:CALENDAR=US&amp;VAR:SYMBOL=BJRI&amp;VAR:INDEX=0"}</definedName>
    <definedName name="_66__FDSAUDITLINK__" localSheetId="0" hidden="1">{"fdsup://directions/FAT Viewer?action=UPDATE&amp;creator=factset&amp;DYN_ARGS=TRUE&amp;DOC_NAME=FAT:FQL_AUDITING_CLIENT_TEMPLATE.FAT&amp;display_string=Audit&amp;VAR:KEY=GNOHEZWLAH&amp;VAR:QUERY=RkZfU0FMRVMoTFRNLDQwNjMzKQ==&amp;WINDOW=FIRST_POPUP&amp;HEIGHT=450&amp;WIDTH=450&amp;START_MAXIMIZED=","FALSE&amp;VAR:CALENDAR=US&amp;VAR:SYMBOL=BJRI&amp;VAR:INDEX=0"}</definedName>
    <definedName name="_66__FDSAUDITLINK__" localSheetId="1" hidden="1">{"fdsup://directions/FAT Viewer?action=UPDATE&amp;creator=factset&amp;DYN_ARGS=TRUE&amp;DOC_NAME=FAT:FQL_AUDITING_CLIENT_TEMPLATE.FAT&amp;display_string=Audit&amp;VAR:KEY=GNOHEZWLAH&amp;VAR:QUERY=RkZfU0FMRVMoTFRNLDQwNjMzKQ==&amp;WINDOW=FIRST_POPUP&amp;HEIGHT=450&amp;WIDTH=450&amp;START_MAXIMIZED=","FALSE&amp;VAR:CALENDAR=US&amp;VAR:SYMBOL=BJRI&amp;VAR:INDEX=0"}</definedName>
    <definedName name="_66__FDSAUDITLINK__" hidden="1">{"fdsup://directions/FAT Viewer?action=UPDATE&amp;creator=factset&amp;DYN_ARGS=TRUE&amp;DOC_NAME=FAT:FQL_AUDITING_CLIENT_TEMPLATE.FAT&amp;display_string=Audit&amp;VAR:KEY=GNOHEZWLAH&amp;VAR:QUERY=RkZfU0FMRVMoTFRNLDQwNjMzKQ==&amp;WINDOW=FIRST_POPUP&amp;HEIGHT=450&amp;WIDTH=450&amp;START_MAXIMIZED=","FALSE&amp;VAR:CALENDAR=US&amp;VAR:SYMBOL=BJRI&amp;VAR:INDEX=0"}</definedName>
    <definedName name="_66prm.NumerOkresuDo_8_1">4</definedName>
    <definedName name="_67__FDSAUDITLINK__" localSheetId="2" hidden="1">{"fdsup://Directions/FactSet Auditing Viewer?action=AUDIT_VALUE&amp;DB=129&amp;ID1=00104Q10&amp;VALUEID=01001&amp;SDATE=2011&amp;PERIODTYPE=ANN_STD&amp;SCFT=3&amp;window=popup_no_bar&amp;width=385&amp;height=120&amp;START_MAXIMIZED=FALSE&amp;creator=factset&amp;display_string=Audit"}</definedName>
    <definedName name="_67__FDSAUDITLINK__" localSheetId="4" hidden="1">{"fdsup://Directions/FactSet Auditing Viewer?action=AUDIT_VALUE&amp;DB=129&amp;ID1=00104Q10&amp;VALUEID=01001&amp;SDATE=2011&amp;PERIODTYPE=ANN_STD&amp;SCFT=3&amp;window=popup_no_bar&amp;width=385&amp;height=120&amp;START_MAXIMIZED=FALSE&amp;creator=factset&amp;display_string=Audit"}</definedName>
    <definedName name="_67__FDSAUDITLINK__" localSheetId="3" hidden="1">{"fdsup://Directions/FactSet Auditing Viewer?action=AUDIT_VALUE&amp;DB=129&amp;ID1=00104Q10&amp;VALUEID=01001&amp;SDATE=2011&amp;PERIODTYPE=ANN_STD&amp;SCFT=3&amp;window=popup_no_bar&amp;width=385&amp;height=120&amp;START_MAXIMIZED=FALSE&amp;creator=factset&amp;display_string=Audit"}</definedName>
    <definedName name="_67__FDSAUDITLINK__" localSheetId="0" hidden="1">{"fdsup://Directions/FactSet Auditing Viewer?action=AUDIT_VALUE&amp;DB=129&amp;ID1=00104Q10&amp;VALUEID=01001&amp;SDATE=2011&amp;PERIODTYPE=ANN_STD&amp;SCFT=3&amp;window=popup_no_bar&amp;width=385&amp;height=120&amp;START_MAXIMIZED=FALSE&amp;creator=factset&amp;display_string=Audit"}</definedName>
    <definedName name="_67__FDSAUDITLINK__" localSheetId="1" hidden="1">{"fdsup://Directions/FactSet Auditing Viewer?action=AUDIT_VALUE&amp;DB=129&amp;ID1=00104Q10&amp;VALUEID=01001&amp;SDATE=2011&amp;PERIODTYPE=ANN_STD&amp;SCFT=3&amp;window=popup_no_bar&amp;width=385&amp;height=120&amp;START_MAXIMIZED=FALSE&amp;creator=factset&amp;display_string=Audit"}</definedName>
    <definedName name="_67__FDSAUDITLINK__" hidden="1">{"fdsup://Directions/FactSet Auditing Viewer?action=AUDIT_VALUE&amp;DB=129&amp;ID1=00104Q10&amp;VALUEID=01001&amp;SDATE=2011&amp;PERIODTYPE=ANN_STD&amp;SCFT=3&amp;window=popup_no_bar&amp;width=385&amp;height=120&amp;START_MAXIMIZED=FALSE&amp;creator=factset&amp;display_string=Audit"}</definedName>
    <definedName name="_67prm.NumerOkresuDo_9_1">4</definedName>
    <definedName name="_68__FDSAUDITLINK__" localSheetId="2" hidden="1">{"fdsup://directions/FAT Viewer?action=UPDATE&amp;creator=factset&amp;DYN_ARGS=TRUE&amp;DOC_NAME=FAT:FQL_AUDITING_CLIENT_TEMPLATE.FAT&amp;display_string=Audit&amp;VAR:KEY=SDONSJORMT&amp;VAR:QUERY=RkZfU0FMRVMoTFRNLDQwNjMzKQ==&amp;WINDOW=FIRST_POPUP&amp;HEIGHT=450&amp;WIDTH=450&amp;START_MAXIMIZED=","FALSE&amp;VAR:CALENDAR=US&amp;VAR:SYMBOL=DRI&amp;VAR:INDEX=0"}</definedName>
    <definedName name="_68__FDSAUDITLINK__" localSheetId="4" hidden="1">{"fdsup://directions/FAT Viewer?action=UPDATE&amp;creator=factset&amp;DYN_ARGS=TRUE&amp;DOC_NAME=FAT:FQL_AUDITING_CLIENT_TEMPLATE.FAT&amp;display_string=Audit&amp;VAR:KEY=SDONSJORMT&amp;VAR:QUERY=RkZfU0FMRVMoTFRNLDQwNjMzKQ==&amp;WINDOW=FIRST_POPUP&amp;HEIGHT=450&amp;WIDTH=450&amp;START_MAXIMIZED=","FALSE&amp;VAR:CALENDAR=US&amp;VAR:SYMBOL=DRI&amp;VAR:INDEX=0"}</definedName>
    <definedName name="_68__FDSAUDITLINK__" localSheetId="3" hidden="1">{"fdsup://directions/FAT Viewer?action=UPDATE&amp;creator=factset&amp;DYN_ARGS=TRUE&amp;DOC_NAME=FAT:FQL_AUDITING_CLIENT_TEMPLATE.FAT&amp;display_string=Audit&amp;VAR:KEY=SDONSJORMT&amp;VAR:QUERY=RkZfU0FMRVMoTFRNLDQwNjMzKQ==&amp;WINDOW=FIRST_POPUP&amp;HEIGHT=450&amp;WIDTH=450&amp;START_MAXIMIZED=","FALSE&amp;VAR:CALENDAR=US&amp;VAR:SYMBOL=DRI&amp;VAR:INDEX=0"}</definedName>
    <definedName name="_68__FDSAUDITLINK__" localSheetId="0" hidden="1">{"fdsup://directions/FAT Viewer?action=UPDATE&amp;creator=factset&amp;DYN_ARGS=TRUE&amp;DOC_NAME=FAT:FQL_AUDITING_CLIENT_TEMPLATE.FAT&amp;display_string=Audit&amp;VAR:KEY=SDONSJORMT&amp;VAR:QUERY=RkZfU0FMRVMoTFRNLDQwNjMzKQ==&amp;WINDOW=FIRST_POPUP&amp;HEIGHT=450&amp;WIDTH=450&amp;START_MAXIMIZED=","FALSE&amp;VAR:CALENDAR=US&amp;VAR:SYMBOL=DRI&amp;VAR:INDEX=0"}</definedName>
    <definedName name="_68__FDSAUDITLINK__" localSheetId="1" hidden="1">{"fdsup://directions/FAT Viewer?action=UPDATE&amp;creator=factset&amp;DYN_ARGS=TRUE&amp;DOC_NAME=FAT:FQL_AUDITING_CLIENT_TEMPLATE.FAT&amp;display_string=Audit&amp;VAR:KEY=SDONSJORMT&amp;VAR:QUERY=RkZfU0FMRVMoTFRNLDQwNjMzKQ==&amp;WINDOW=FIRST_POPUP&amp;HEIGHT=450&amp;WIDTH=450&amp;START_MAXIMIZED=","FALSE&amp;VAR:CALENDAR=US&amp;VAR:SYMBOL=DRI&amp;VAR:INDEX=0"}</definedName>
    <definedName name="_68__FDSAUDITLINK__" hidden="1">{"fdsup://directions/FAT Viewer?action=UPDATE&amp;creator=factset&amp;DYN_ARGS=TRUE&amp;DOC_NAME=FAT:FQL_AUDITING_CLIENT_TEMPLATE.FAT&amp;display_string=Audit&amp;VAR:KEY=SDONSJORMT&amp;VAR:QUERY=RkZfU0FMRVMoTFRNLDQwNjMzKQ==&amp;WINDOW=FIRST_POPUP&amp;HEIGHT=450&amp;WIDTH=450&amp;START_MAXIMIZED=","FALSE&amp;VAR:CALENDAR=US&amp;VAR:SYMBOL=DRI&amp;VAR:INDEX=0"}</definedName>
    <definedName name="_68prm.ObszarDrukowania_10_1">"NIE"</definedName>
    <definedName name="_69__FDSAUDITLINK__" localSheetId="2" hidden="1">{"fdsup://directions/FAT Viewer?action=UPDATE&amp;creator=factset&amp;DYN_ARGS=TRUE&amp;DOC_NAME=FAT:FQL_AUDITING_CLIENT_TEMPLATE.FAT&amp;display_string=Audit&amp;VAR:KEY=WNOXEPMXSZ&amp;VAR:QUERY=RkZfU0FMRVMoTFRNLDQwOTk5KQ==&amp;WINDOW=FIRST_POPUP&amp;HEIGHT=450&amp;WIDTH=450&amp;START_MAXIMIZED=","FALSE&amp;VAR:CALENDAR=US&amp;VAR:SYMBOL=CBRL&amp;VAR:INDEX=0"}</definedName>
    <definedName name="_69__FDSAUDITLINK__" localSheetId="4" hidden="1">{"fdsup://directions/FAT Viewer?action=UPDATE&amp;creator=factset&amp;DYN_ARGS=TRUE&amp;DOC_NAME=FAT:FQL_AUDITING_CLIENT_TEMPLATE.FAT&amp;display_string=Audit&amp;VAR:KEY=WNOXEPMXSZ&amp;VAR:QUERY=RkZfU0FMRVMoTFRNLDQwOTk5KQ==&amp;WINDOW=FIRST_POPUP&amp;HEIGHT=450&amp;WIDTH=450&amp;START_MAXIMIZED=","FALSE&amp;VAR:CALENDAR=US&amp;VAR:SYMBOL=CBRL&amp;VAR:INDEX=0"}</definedName>
    <definedName name="_69__FDSAUDITLINK__" localSheetId="3" hidden="1">{"fdsup://directions/FAT Viewer?action=UPDATE&amp;creator=factset&amp;DYN_ARGS=TRUE&amp;DOC_NAME=FAT:FQL_AUDITING_CLIENT_TEMPLATE.FAT&amp;display_string=Audit&amp;VAR:KEY=WNOXEPMXSZ&amp;VAR:QUERY=RkZfU0FMRVMoTFRNLDQwOTk5KQ==&amp;WINDOW=FIRST_POPUP&amp;HEIGHT=450&amp;WIDTH=450&amp;START_MAXIMIZED=","FALSE&amp;VAR:CALENDAR=US&amp;VAR:SYMBOL=CBRL&amp;VAR:INDEX=0"}</definedName>
    <definedName name="_69__FDSAUDITLINK__" localSheetId="0" hidden="1">{"fdsup://directions/FAT Viewer?action=UPDATE&amp;creator=factset&amp;DYN_ARGS=TRUE&amp;DOC_NAME=FAT:FQL_AUDITING_CLIENT_TEMPLATE.FAT&amp;display_string=Audit&amp;VAR:KEY=WNOXEPMXSZ&amp;VAR:QUERY=RkZfU0FMRVMoTFRNLDQwOTk5KQ==&amp;WINDOW=FIRST_POPUP&amp;HEIGHT=450&amp;WIDTH=450&amp;START_MAXIMIZED=","FALSE&amp;VAR:CALENDAR=US&amp;VAR:SYMBOL=CBRL&amp;VAR:INDEX=0"}</definedName>
    <definedName name="_69__FDSAUDITLINK__" localSheetId="1" hidden="1">{"fdsup://directions/FAT Viewer?action=UPDATE&amp;creator=factset&amp;DYN_ARGS=TRUE&amp;DOC_NAME=FAT:FQL_AUDITING_CLIENT_TEMPLATE.FAT&amp;display_string=Audit&amp;VAR:KEY=WNOXEPMXSZ&amp;VAR:QUERY=RkZfU0FMRVMoTFRNLDQwOTk5KQ==&amp;WINDOW=FIRST_POPUP&amp;HEIGHT=450&amp;WIDTH=450&amp;START_MAXIMIZED=","FALSE&amp;VAR:CALENDAR=US&amp;VAR:SYMBOL=CBRL&amp;VAR:INDEX=0"}</definedName>
    <definedName name="_69__FDSAUDITLINK__" hidden="1">{"fdsup://directions/FAT Viewer?action=UPDATE&amp;creator=factset&amp;DYN_ARGS=TRUE&amp;DOC_NAME=FAT:FQL_AUDITING_CLIENT_TEMPLATE.FAT&amp;display_string=Audit&amp;VAR:KEY=WNOXEPMXSZ&amp;VAR:QUERY=RkZfU0FMRVMoTFRNLDQwOTk5KQ==&amp;WINDOW=FIRST_POPUP&amp;HEIGHT=450&amp;WIDTH=450&amp;START_MAXIMIZED=","FALSE&amp;VAR:CALENDAR=US&amp;VAR:SYMBOL=CBRL&amp;VAR:INDEX=0"}</definedName>
    <definedName name="_69prm.ObszarDrukowania_11_1">"NIE"</definedName>
    <definedName name="_6ktp.KtTyp_2_1">1</definedName>
    <definedName name="_7__123Graph_BCHART_1" hidden="1">#REF!</definedName>
    <definedName name="_7__123Graph_BCHART_3" hidden="1">#REF!</definedName>
    <definedName name="_7__123Graph_CCHART_1" hidden="1">#REF!</definedName>
    <definedName name="_7__123Graph_LBL_ACHART_3" hidden="1">#REF!</definedName>
    <definedName name="_7__FDSAUDITLINK__" localSheetId="2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7__FDSAUDITLINK__" localSheetId="4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7__FDSAUDITLINK__" localSheetId="3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7__FDSAUDITLINK__" localSheetId="0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7__FDSAUDITLINK__" localSheetId="1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7__FDSAUDITLINK__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70__FDSAUDITLINK__" localSheetId="2" hidden="1">{"fdsup://directions/FAT Viewer?action=UPDATE&amp;creator=factset&amp;DYN_ARGS=TRUE&amp;DOC_NAME=FAT:FQL_AUDITING_CLIENT_TEMPLATE.FAT&amp;display_string=Audit&amp;VAR:KEY=MFQDGLEPWJ&amp;VAR:QUERY=RkZfRU5UUlBSX1ZBTF9FQklUREFfT1BFUihDQUwsTk9XKQ==&amp;WINDOW=FIRST_POPUP&amp;HEIGHT=450&amp;WIDTH=","450&amp;START_MAXIMIZED=FALSE&amp;VAR:CALENDAR=US&amp;VAR:SYMBOL=RT&amp;VAR:INDEX=0"}</definedName>
    <definedName name="_70__FDSAUDITLINK__" localSheetId="4" hidden="1">{"fdsup://directions/FAT Viewer?action=UPDATE&amp;creator=factset&amp;DYN_ARGS=TRUE&amp;DOC_NAME=FAT:FQL_AUDITING_CLIENT_TEMPLATE.FAT&amp;display_string=Audit&amp;VAR:KEY=MFQDGLEPWJ&amp;VAR:QUERY=RkZfRU5UUlBSX1ZBTF9FQklUREFfT1BFUihDQUwsTk9XKQ==&amp;WINDOW=FIRST_POPUP&amp;HEIGHT=450&amp;WIDTH=","450&amp;START_MAXIMIZED=FALSE&amp;VAR:CALENDAR=US&amp;VAR:SYMBOL=RT&amp;VAR:INDEX=0"}</definedName>
    <definedName name="_70__FDSAUDITLINK__" localSheetId="3" hidden="1">{"fdsup://directions/FAT Viewer?action=UPDATE&amp;creator=factset&amp;DYN_ARGS=TRUE&amp;DOC_NAME=FAT:FQL_AUDITING_CLIENT_TEMPLATE.FAT&amp;display_string=Audit&amp;VAR:KEY=MFQDGLEPWJ&amp;VAR:QUERY=RkZfRU5UUlBSX1ZBTF9FQklUREFfT1BFUihDQUwsTk9XKQ==&amp;WINDOW=FIRST_POPUP&amp;HEIGHT=450&amp;WIDTH=","450&amp;START_MAXIMIZED=FALSE&amp;VAR:CALENDAR=US&amp;VAR:SYMBOL=RT&amp;VAR:INDEX=0"}</definedName>
    <definedName name="_70__FDSAUDITLINK__" localSheetId="0" hidden="1">{"fdsup://directions/FAT Viewer?action=UPDATE&amp;creator=factset&amp;DYN_ARGS=TRUE&amp;DOC_NAME=FAT:FQL_AUDITING_CLIENT_TEMPLATE.FAT&amp;display_string=Audit&amp;VAR:KEY=MFQDGLEPWJ&amp;VAR:QUERY=RkZfRU5UUlBSX1ZBTF9FQklUREFfT1BFUihDQUwsTk9XKQ==&amp;WINDOW=FIRST_POPUP&amp;HEIGHT=450&amp;WIDTH=","450&amp;START_MAXIMIZED=FALSE&amp;VAR:CALENDAR=US&amp;VAR:SYMBOL=RT&amp;VAR:INDEX=0"}</definedName>
    <definedName name="_70__FDSAUDITLINK__" localSheetId="1" hidden="1">{"fdsup://directions/FAT Viewer?action=UPDATE&amp;creator=factset&amp;DYN_ARGS=TRUE&amp;DOC_NAME=FAT:FQL_AUDITING_CLIENT_TEMPLATE.FAT&amp;display_string=Audit&amp;VAR:KEY=MFQDGLEPWJ&amp;VAR:QUERY=RkZfRU5UUlBSX1ZBTF9FQklUREFfT1BFUihDQUwsTk9XKQ==&amp;WINDOW=FIRST_POPUP&amp;HEIGHT=450&amp;WIDTH=","450&amp;START_MAXIMIZED=FALSE&amp;VAR:CALENDAR=US&amp;VAR:SYMBOL=RT&amp;VAR:INDEX=0"}</definedName>
    <definedName name="_70__FDSAUDITLINK__" hidden="1">{"fdsup://directions/FAT Viewer?action=UPDATE&amp;creator=factset&amp;DYN_ARGS=TRUE&amp;DOC_NAME=FAT:FQL_AUDITING_CLIENT_TEMPLATE.FAT&amp;display_string=Audit&amp;VAR:KEY=MFQDGLEPWJ&amp;VAR:QUERY=RkZfRU5UUlBSX1ZBTF9FQklUREFfT1BFUihDQUwsTk9XKQ==&amp;WINDOW=FIRST_POPUP&amp;HEIGHT=450&amp;WIDTH=","450&amp;START_MAXIMIZED=FALSE&amp;VAR:CALENDAR=US&amp;VAR:SYMBOL=RT&amp;VAR:INDEX=0"}</definedName>
    <definedName name="_70prm.ObszarDrukowania_12_1">"NIE"</definedName>
    <definedName name="_71__FDSAUDITLINK__" localSheetId="2" hidden="1">{"fdsup://directions/FAT Viewer?action=UPDATE&amp;creator=factset&amp;DYN_ARGS=TRUE&amp;DOC_NAME=FAT:FQL_AUDITING_CLIENT_TEMPLATE.FAT&amp;display_string=Audit&amp;VAR:KEY=ADARCREHQH&amp;VAR:QUERY=RkZfRU5UUlBSX1ZBTF9FQklUREFfT1BFUihDQUwsTk9XKQ==&amp;WINDOW=FIRST_POPUP&amp;HEIGHT=450&amp;WIDTH=","450&amp;START_MAXIMIZED=FALSE&amp;VAR:CALENDAR=US&amp;VAR:SYMBOL=DENN&amp;VAR:INDEX=0"}</definedName>
    <definedName name="_71__FDSAUDITLINK__" localSheetId="4" hidden="1">{"fdsup://directions/FAT Viewer?action=UPDATE&amp;creator=factset&amp;DYN_ARGS=TRUE&amp;DOC_NAME=FAT:FQL_AUDITING_CLIENT_TEMPLATE.FAT&amp;display_string=Audit&amp;VAR:KEY=ADARCREHQH&amp;VAR:QUERY=RkZfRU5UUlBSX1ZBTF9FQklUREFfT1BFUihDQUwsTk9XKQ==&amp;WINDOW=FIRST_POPUP&amp;HEIGHT=450&amp;WIDTH=","450&amp;START_MAXIMIZED=FALSE&amp;VAR:CALENDAR=US&amp;VAR:SYMBOL=DENN&amp;VAR:INDEX=0"}</definedName>
    <definedName name="_71__FDSAUDITLINK__" localSheetId="3" hidden="1">{"fdsup://directions/FAT Viewer?action=UPDATE&amp;creator=factset&amp;DYN_ARGS=TRUE&amp;DOC_NAME=FAT:FQL_AUDITING_CLIENT_TEMPLATE.FAT&amp;display_string=Audit&amp;VAR:KEY=ADARCREHQH&amp;VAR:QUERY=RkZfRU5UUlBSX1ZBTF9FQklUREFfT1BFUihDQUwsTk9XKQ==&amp;WINDOW=FIRST_POPUP&amp;HEIGHT=450&amp;WIDTH=","450&amp;START_MAXIMIZED=FALSE&amp;VAR:CALENDAR=US&amp;VAR:SYMBOL=DENN&amp;VAR:INDEX=0"}</definedName>
    <definedName name="_71__FDSAUDITLINK__" localSheetId="0" hidden="1">{"fdsup://directions/FAT Viewer?action=UPDATE&amp;creator=factset&amp;DYN_ARGS=TRUE&amp;DOC_NAME=FAT:FQL_AUDITING_CLIENT_TEMPLATE.FAT&amp;display_string=Audit&amp;VAR:KEY=ADARCREHQH&amp;VAR:QUERY=RkZfRU5UUlBSX1ZBTF9FQklUREFfT1BFUihDQUwsTk9XKQ==&amp;WINDOW=FIRST_POPUP&amp;HEIGHT=450&amp;WIDTH=","450&amp;START_MAXIMIZED=FALSE&amp;VAR:CALENDAR=US&amp;VAR:SYMBOL=DENN&amp;VAR:INDEX=0"}</definedName>
    <definedName name="_71__FDSAUDITLINK__" localSheetId="1" hidden="1">{"fdsup://directions/FAT Viewer?action=UPDATE&amp;creator=factset&amp;DYN_ARGS=TRUE&amp;DOC_NAME=FAT:FQL_AUDITING_CLIENT_TEMPLATE.FAT&amp;display_string=Audit&amp;VAR:KEY=ADARCREHQH&amp;VAR:QUERY=RkZfRU5UUlBSX1ZBTF9FQklUREFfT1BFUihDQUwsTk9XKQ==&amp;WINDOW=FIRST_POPUP&amp;HEIGHT=450&amp;WIDTH=","450&amp;START_MAXIMIZED=FALSE&amp;VAR:CALENDAR=US&amp;VAR:SYMBOL=DENN&amp;VAR:INDEX=0"}</definedName>
    <definedName name="_71__FDSAUDITLINK__" hidden="1">{"fdsup://directions/FAT Viewer?action=UPDATE&amp;creator=factset&amp;DYN_ARGS=TRUE&amp;DOC_NAME=FAT:FQL_AUDITING_CLIENT_TEMPLATE.FAT&amp;display_string=Audit&amp;VAR:KEY=ADARCREHQH&amp;VAR:QUERY=RkZfRU5UUlBSX1ZBTF9FQklUREFfT1BFUihDQUwsTk9XKQ==&amp;WINDOW=FIRST_POPUP&amp;HEIGHT=450&amp;WIDTH=","450&amp;START_MAXIMIZED=FALSE&amp;VAR:CALENDAR=US&amp;VAR:SYMBOL=DENN&amp;VAR:INDEX=0"}</definedName>
    <definedName name="_71prm.ObszarDrukowania_13_1">"NIE"</definedName>
    <definedName name="_72__FDSAUDITLINK__" localSheetId="2" hidden="1">{"fdsup://directions/FAT Viewer?action=UPDATE&amp;creator=factset&amp;DYN_ARGS=TRUE&amp;DOC_NAME=FAT:FQL_AUDITING_CLIENT_TEMPLATE.FAT&amp;display_string=Audit&amp;VAR:KEY=IZQFAJUZQD&amp;VAR:QUERY=RkZfU0FMRVMoTFRNLDQwNjMzKQ==&amp;WINDOW=FIRST_POPUP&amp;HEIGHT=450&amp;WIDTH=450&amp;START_MAXIMIZED=","FALSE&amp;VAR:CALENDAR=US&amp;VAR:SYMBOL=DPZ&amp;VAR:INDEX=0"}</definedName>
    <definedName name="_72__FDSAUDITLINK__" localSheetId="4" hidden="1">{"fdsup://directions/FAT Viewer?action=UPDATE&amp;creator=factset&amp;DYN_ARGS=TRUE&amp;DOC_NAME=FAT:FQL_AUDITING_CLIENT_TEMPLATE.FAT&amp;display_string=Audit&amp;VAR:KEY=IZQFAJUZQD&amp;VAR:QUERY=RkZfU0FMRVMoTFRNLDQwNjMzKQ==&amp;WINDOW=FIRST_POPUP&amp;HEIGHT=450&amp;WIDTH=450&amp;START_MAXIMIZED=","FALSE&amp;VAR:CALENDAR=US&amp;VAR:SYMBOL=DPZ&amp;VAR:INDEX=0"}</definedName>
    <definedName name="_72__FDSAUDITLINK__" localSheetId="3" hidden="1">{"fdsup://directions/FAT Viewer?action=UPDATE&amp;creator=factset&amp;DYN_ARGS=TRUE&amp;DOC_NAME=FAT:FQL_AUDITING_CLIENT_TEMPLATE.FAT&amp;display_string=Audit&amp;VAR:KEY=IZQFAJUZQD&amp;VAR:QUERY=RkZfU0FMRVMoTFRNLDQwNjMzKQ==&amp;WINDOW=FIRST_POPUP&amp;HEIGHT=450&amp;WIDTH=450&amp;START_MAXIMIZED=","FALSE&amp;VAR:CALENDAR=US&amp;VAR:SYMBOL=DPZ&amp;VAR:INDEX=0"}</definedName>
    <definedName name="_72__FDSAUDITLINK__" localSheetId="0" hidden="1">{"fdsup://directions/FAT Viewer?action=UPDATE&amp;creator=factset&amp;DYN_ARGS=TRUE&amp;DOC_NAME=FAT:FQL_AUDITING_CLIENT_TEMPLATE.FAT&amp;display_string=Audit&amp;VAR:KEY=IZQFAJUZQD&amp;VAR:QUERY=RkZfU0FMRVMoTFRNLDQwNjMzKQ==&amp;WINDOW=FIRST_POPUP&amp;HEIGHT=450&amp;WIDTH=450&amp;START_MAXIMIZED=","FALSE&amp;VAR:CALENDAR=US&amp;VAR:SYMBOL=DPZ&amp;VAR:INDEX=0"}</definedName>
    <definedName name="_72__FDSAUDITLINK__" localSheetId="1" hidden="1">{"fdsup://directions/FAT Viewer?action=UPDATE&amp;creator=factset&amp;DYN_ARGS=TRUE&amp;DOC_NAME=FAT:FQL_AUDITING_CLIENT_TEMPLATE.FAT&amp;display_string=Audit&amp;VAR:KEY=IZQFAJUZQD&amp;VAR:QUERY=RkZfU0FMRVMoTFRNLDQwNjMzKQ==&amp;WINDOW=FIRST_POPUP&amp;HEIGHT=450&amp;WIDTH=450&amp;START_MAXIMIZED=","FALSE&amp;VAR:CALENDAR=US&amp;VAR:SYMBOL=DPZ&amp;VAR:INDEX=0"}</definedName>
    <definedName name="_72__FDSAUDITLINK__" hidden="1">{"fdsup://directions/FAT Viewer?action=UPDATE&amp;creator=factset&amp;DYN_ARGS=TRUE&amp;DOC_NAME=FAT:FQL_AUDITING_CLIENT_TEMPLATE.FAT&amp;display_string=Audit&amp;VAR:KEY=IZQFAJUZQD&amp;VAR:QUERY=RkZfU0FMRVMoTFRNLDQwNjMzKQ==&amp;WINDOW=FIRST_POPUP&amp;HEIGHT=450&amp;WIDTH=450&amp;START_MAXIMIZED=","FALSE&amp;VAR:CALENDAR=US&amp;VAR:SYMBOL=DPZ&amp;VAR:INDEX=0"}</definedName>
    <definedName name="_72prm.ObszarDrukowania_2_1">"NIE"</definedName>
    <definedName name="_73__FDSAUDITLINK__" localSheetId="2" hidden="1">{"fdsup://directions/FAT Viewer?action=UPDATE&amp;creator=factset&amp;DYN_ARGS=TRUE&amp;DOC_NAME=FAT:FQL_AUDITING_CLIENT_TEMPLATE.FAT&amp;display_string=Audit&amp;VAR:KEY=VGPMRMHCJK&amp;VAR:QUERY=RkZfRU5UUlBSX1ZBTF9FQklUREFfT1BFUihBTk4sNDA1NDMp&amp;WINDOW=FIRST_POPUP&amp;HEIGHT=450&amp;WIDTH=","450&amp;START_MAXIMIZED=FALSE&amp;VAR:CALENDAR=US&amp;VAR:SYMBOL=PZZA&amp;VAR:INDEX=0"}</definedName>
    <definedName name="_73__FDSAUDITLINK__" localSheetId="4" hidden="1">{"fdsup://directions/FAT Viewer?action=UPDATE&amp;creator=factset&amp;DYN_ARGS=TRUE&amp;DOC_NAME=FAT:FQL_AUDITING_CLIENT_TEMPLATE.FAT&amp;display_string=Audit&amp;VAR:KEY=VGPMRMHCJK&amp;VAR:QUERY=RkZfRU5UUlBSX1ZBTF9FQklUREFfT1BFUihBTk4sNDA1NDMp&amp;WINDOW=FIRST_POPUP&amp;HEIGHT=450&amp;WIDTH=","450&amp;START_MAXIMIZED=FALSE&amp;VAR:CALENDAR=US&amp;VAR:SYMBOL=PZZA&amp;VAR:INDEX=0"}</definedName>
    <definedName name="_73__FDSAUDITLINK__" localSheetId="3" hidden="1">{"fdsup://directions/FAT Viewer?action=UPDATE&amp;creator=factset&amp;DYN_ARGS=TRUE&amp;DOC_NAME=FAT:FQL_AUDITING_CLIENT_TEMPLATE.FAT&amp;display_string=Audit&amp;VAR:KEY=VGPMRMHCJK&amp;VAR:QUERY=RkZfRU5UUlBSX1ZBTF9FQklUREFfT1BFUihBTk4sNDA1NDMp&amp;WINDOW=FIRST_POPUP&amp;HEIGHT=450&amp;WIDTH=","450&amp;START_MAXIMIZED=FALSE&amp;VAR:CALENDAR=US&amp;VAR:SYMBOL=PZZA&amp;VAR:INDEX=0"}</definedName>
    <definedName name="_73__FDSAUDITLINK__" localSheetId="0" hidden="1">{"fdsup://directions/FAT Viewer?action=UPDATE&amp;creator=factset&amp;DYN_ARGS=TRUE&amp;DOC_NAME=FAT:FQL_AUDITING_CLIENT_TEMPLATE.FAT&amp;display_string=Audit&amp;VAR:KEY=VGPMRMHCJK&amp;VAR:QUERY=RkZfRU5UUlBSX1ZBTF9FQklUREFfT1BFUihBTk4sNDA1NDMp&amp;WINDOW=FIRST_POPUP&amp;HEIGHT=450&amp;WIDTH=","450&amp;START_MAXIMIZED=FALSE&amp;VAR:CALENDAR=US&amp;VAR:SYMBOL=PZZA&amp;VAR:INDEX=0"}</definedName>
    <definedName name="_73__FDSAUDITLINK__" localSheetId="1" hidden="1">{"fdsup://directions/FAT Viewer?action=UPDATE&amp;creator=factset&amp;DYN_ARGS=TRUE&amp;DOC_NAME=FAT:FQL_AUDITING_CLIENT_TEMPLATE.FAT&amp;display_string=Audit&amp;VAR:KEY=VGPMRMHCJK&amp;VAR:QUERY=RkZfRU5UUlBSX1ZBTF9FQklUREFfT1BFUihBTk4sNDA1NDMp&amp;WINDOW=FIRST_POPUP&amp;HEIGHT=450&amp;WIDTH=","450&amp;START_MAXIMIZED=FALSE&amp;VAR:CALENDAR=US&amp;VAR:SYMBOL=PZZA&amp;VAR:INDEX=0"}</definedName>
    <definedName name="_73__FDSAUDITLINK__" hidden="1">{"fdsup://directions/FAT Viewer?action=UPDATE&amp;creator=factset&amp;DYN_ARGS=TRUE&amp;DOC_NAME=FAT:FQL_AUDITING_CLIENT_TEMPLATE.FAT&amp;display_string=Audit&amp;VAR:KEY=VGPMRMHCJK&amp;VAR:QUERY=RkZfRU5UUlBSX1ZBTF9FQklUREFfT1BFUihBTk4sNDA1NDMp&amp;WINDOW=FIRST_POPUP&amp;HEIGHT=450&amp;WIDTH=","450&amp;START_MAXIMIZED=FALSE&amp;VAR:CALENDAR=US&amp;VAR:SYMBOL=PZZA&amp;VAR:INDEX=0"}</definedName>
    <definedName name="_73prm.ObszarDrukowania_3_1">"NIE"</definedName>
    <definedName name="_74__FDSAUDITLINK__" localSheetId="2" hidden="1">{"fdsup://Directions/FactSet Auditing Viewer?action=AUDIT_VALUE&amp;DB=129&amp;ID1=69333Y10&amp;VALUEID=01001&amp;SDATE=2011&amp;PERIODTYPE=ANN_STD&amp;SCFT=3&amp;window=popup_no_bar&amp;width=385&amp;height=120&amp;START_MAXIMIZED=FALSE&amp;creator=factset&amp;display_string=Audit"}</definedName>
    <definedName name="_74__FDSAUDITLINK__" localSheetId="4" hidden="1">{"fdsup://Directions/FactSet Auditing Viewer?action=AUDIT_VALUE&amp;DB=129&amp;ID1=69333Y10&amp;VALUEID=01001&amp;SDATE=2011&amp;PERIODTYPE=ANN_STD&amp;SCFT=3&amp;window=popup_no_bar&amp;width=385&amp;height=120&amp;START_MAXIMIZED=FALSE&amp;creator=factset&amp;display_string=Audit"}</definedName>
    <definedName name="_74__FDSAUDITLINK__" localSheetId="3" hidden="1">{"fdsup://Directions/FactSet Auditing Viewer?action=AUDIT_VALUE&amp;DB=129&amp;ID1=69333Y10&amp;VALUEID=01001&amp;SDATE=2011&amp;PERIODTYPE=ANN_STD&amp;SCFT=3&amp;window=popup_no_bar&amp;width=385&amp;height=120&amp;START_MAXIMIZED=FALSE&amp;creator=factset&amp;display_string=Audit"}</definedName>
    <definedName name="_74__FDSAUDITLINK__" localSheetId="0" hidden="1">{"fdsup://Directions/FactSet Auditing Viewer?action=AUDIT_VALUE&amp;DB=129&amp;ID1=69333Y10&amp;VALUEID=01001&amp;SDATE=2011&amp;PERIODTYPE=ANN_STD&amp;SCFT=3&amp;window=popup_no_bar&amp;width=385&amp;height=120&amp;START_MAXIMIZED=FALSE&amp;creator=factset&amp;display_string=Audit"}</definedName>
    <definedName name="_74__FDSAUDITLINK__" localSheetId="1" hidden="1">{"fdsup://Directions/FactSet Auditing Viewer?action=AUDIT_VALUE&amp;DB=129&amp;ID1=69333Y10&amp;VALUEID=01001&amp;SDATE=2011&amp;PERIODTYPE=ANN_STD&amp;SCFT=3&amp;window=popup_no_bar&amp;width=385&amp;height=120&amp;START_MAXIMIZED=FALSE&amp;creator=factset&amp;display_string=Audit"}</definedName>
    <definedName name="_74__FDSAUDITLINK__" hidden="1">{"fdsup://Directions/FactSet Auditing Viewer?action=AUDIT_VALUE&amp;DB=129&amp;ID1=69333Y10&amp;VALUEID=01001&amp;SDATE=2011&amp;PERIODTYPE=ANN_STD&amp;SCFT=3&amp;window=popup_no_bar&amp;width=385&amp;height=120&amp;START_MAXIMIZED=FALSE&amp;creator=factset&amp;display_string=Audit"}</definedName>
    <definedName name="_74prm.ObszarDrukowania_5_1">"NIE"</definedName>
    <definedName name="_75__FDSAUDITLINK__" localSheetId="2" hidden="1">{"fdsup://directions/FAT Viewer?action=UPDATE&amp;creator=factset&amp;DYN_ARGS=TRUE&amp;DOC_NAME=FAT:FQL_AUDITING_CLIENT_TEMPLATE.FAT&amp;display_string=Audit&amp;VAR:KEY=MHKHYZEPCL&amp;VAR:QUERY=RkZfU0FMRVMoTFRNLDQwOTk5KQ==&amp;WINDOW=FIRST_POPUP&amp;HEIGHT=450&amp;WIDTH=450&amp;START_MAXIMIZED=","FALSE&amp;VAR:CALENDAR=US&amp;VAR:SYMBOL=PZZA&amp;VAR:INDEX=0"}</definedName>
    <definedName name="_75__FDSAUDITLINK__" localSheetId="4" hidden="1">{"fdsup://directions/FAT Viewer?action=UPDATE&amp;creator=factset&amp;DYN_ARGS=TRUE&amp;DOC_NAME=FAT:FQL_AUDITING_CLIENT_TEMPLATE.FAT&amp;display_string=Audit&amp;VAR:KEY=MHKHYZEPCL&amp;VAR:QUERY=RkZfU0FMRVMoTFRNLDQwOTk5KQ==&amp;WINDOW=FIRST_POPUP&amp;HEIGHT=450&amp;WIDTH=450&amp;START_MAXIMIZED=","FALSE&amp;VAR:CALENDAR=US&amp;VAR:SYMBOL=PZZA&amp;VAR:INDEX=0"}</definedName>
    <definedName name="_75__FDSAUDITLINK__" localSheetId="3" hidden="1">{"fdsup://directions/FAT Viewer?action=UPDATE&amp;creator=factset&amp;DYN_ARGS=TRUE&amp;DOC_NAME=FAT:FQL_AUDITING_CLIENT_TEMPLATE.FAT&amp;display_string=Audit&amp;VAR:KEY=MHKHYZEPCL&amp;VAR:QUERY=RkZfU0FMRVMoTFRNLDQwOTk5KQ==&amp;WINDOW=FIRST_POPUP&amp;HEIGHT=450&amp;WIDTH=450&amp;START_MAXIMIZED=","FALSE&amp;VAR:CALENDAR=US&amp;VAR:SYMBOL=PZZA&amp;VAR:INDEX=0"}</definedName>
    <definedName name="_75__FDSAUDITLINK__" localSheetId="0" hidden="1">{"fdsup://directions/FAT Viewer?action=UPDATE&amp;creator=factset&amp;DYN_ARGS=TRUE&amp;DOC_NAME=FAT:FQL_AUDITING_CLIENT_TEMPLATE.FAT&amp;display_string=Audit&amp;VAR:KEY=MHKHYZEPCL&amp;VAR:QUERY=RkZfU0FMRVMoTFRNLDQwOTk5KQ==&amp;WINDOW=FIRST_POPUP&amp;HEIGHT=450&amp;WIDTH=450&amp;START_MAXIMIZED=","FALSE&amp;VAR:CALENDAR=US&amp;VAR:SYMBOL=PZZA&amp;VAR:INDEX=0"}</definedName>
    <definedName name="_75__FDSAUDITLINK__" localSheetId="1" hidden="1">{"fdsup://directions/FAT Viewer?action=UPDATE&amp;creator=factset&amp;DYN_ARGS=TRUE&amp;DOC_NAME=FAT:FQL_AUDITING_CLIENT_TEMPLATE.FAT&amp;display_string=Audit&amp;VAR:KEY=MHKHYZEPCL&amp;VAR:QUERY=RkZfU0FMRVMoTFRNLDQwOTk5KQ==&amp;WINDOW=FIRST_POPUP&amp;HEIGHT=450&amp;WIDTH=450&amp;START_MAXIMIZED=","FALSE&amp;VAR:CALENDAR=US&amp;VAR:SYMBOL=PZZA&amp;VAR:INDEX=0"}</definedName>
    <definedName name="_75__FDSAUDITLINK__" hidden="1">{"fdsup://directions/FAT Viewer?action=UPDATE&amp;creator=factset&amp;DYN_ARGS=TRUE&amp;DOC_NAME=FAT:FQL_AUDITING_CLIENT_TEMPLATE.FAT&amp;display_string=Audit&amp;VAR:KEY=MHKHYZEPCL&amp;VAR:QUERY=RkZfU0FMRVMoTFRNLDQwOTk5KQ==&amp;WINDOW=FIRST_POPUP&amp;HEIGHT=450&amp;WIDTH=450&amp;START_MAXIMIZED=","FALSE&amp;VAR:CALENDAR=US&amp;VAR:SYMBOL=PZZA&amp;VAR:INDEX=0"}</definedName>
    <definedName name="_75prm.ObszarDrukowania_6_1">"NIE"</definedName>
    <definedName name="_76__FDSAUDITLINK__" localSheetId="2" hidden="1">{"fdsup://directions/FAT Viewer?action=UPDATE&amp;creator=factset&amp;DYN_ARGS=TRUE&amp;DOC_NAME=FAT:FQL_AUDITING_CLIENT_TEMPLATE.FAT&amp;display_string=Audit&amp;VAR:KEY=ZWZQJEBCTW&amp;VAR:QUERY=RkZfRU5UUlBSX1ZBTF9FQklUREFfT1BFUihBTk4sNDA1NDMp&amp;WINDOW=FIRST_POPUP&amp;HEIGHT=450&amp;WIDTH=","450&amp;START_MAXIMIZED=FALSE&amp;VAR:CALENDAR=US&amp;VAR:SYMBOL=EAT&amp;VAR:INDEX=0"}</definedName>
    <definedName name="_76__FDSAUDITLINK__" localSheetId="4" hidden="1">{"fdsup://directions/FAT Viewer?action=UPDATE&amp;creator=factset&amp;DYN_ARGS=TRUE&amp;DOC_NAME=FAT:FQL_AUDITING_CLIENT_TEMPLATE.FAT&amp;display_string=Audit&amp;VAR:KEY=ZWZQJEBCTW&amp;VAR:QUERY=RkZfRU5UUlBSX1ZBTF9FQklUREFfT1BFUihBTk4sNDA1NDMp&amp;WINDOW=FIRST_POPUP&amp;HEIGHT=450&amp;WIDTH=","450&amp;START_MAXIMIZED=FALSE&amp;VAR:CALENDAR=US&amp;VAR:SYMBOL=EAT&amp;VAR:INDEX=0"}</definedName>
    <definedName name="_76__FDSAUDITLINK__" localSheetId="3" hidden="1">{"fdsup://directions/FAT Viewer?action=UPDATE&amp;creator=factset&amp;DYN_ARGS=TRUE&amp;DOC_NAME=FAT:FQL_AUDITING_CLIENT_TEMPLATE.FAT&amp;display_string=Audit&amp;VAR:KEY=ZWZQJEBCTW&amp;VAR:QUERY=RkZfRU5UUlBSX1ZBTF9FQklUREFfT1BFUihBTk4sNDA1NDMp&amp;WINDOW=FIRST_POPUP&amp;HEIGHT=450&amp;WIDTH=","450&amp;START_MAXIMIZED=FALSE&amp;VAR:CALENDAR=US&amp;VAR:SYMBOL=EAT&amp;VAR:INDEX=0"}</definedName>
    <definedName name="_76__FDSAUDITLINK__" localSheetId="0" hidden="1">{"fdsup://directions/FAT Viewer?action=UPDATE&amp;creator=factset&amp;DYN_ARGS=TRUE&amp;DOC_NAME=FAT:FQL_AUDITING_CLIENT_TEMPLATE.FAT&amp;display_string=Audit&amp;VAR:KEY=ZWZQJEBCTW&amp;VAR:QUERY=RkZfRU5UUlBSX1ZBTF9FQklUREFfT1BFUihBTk4sNDA1NDMp&amp;WINDOW=FIRST_POPUP&amp;HEIGHT=450&amp;WIDTH=","450&amp;START_MAXIMIZED=FALSE&amp;VAR:CALENDAR=US&amp;VAR:SYMBOL=EAT&amp;VAR:INDEX=0"}</definedName>
    <definedName name="_76__FDSAUDITLINK__" localSheetId="1" hidden="1">{"fdsup://directions/FAT Viewer?action=UPDATE&amp;creator=factset&amp;DYN_ARGS=TRUE&amp;DOC_NAME=FAT:FQL_AUDITING_CLIENT_TEMPLATE.FAT&amp;display_string=Audit&amp;VAR:KEY=ZWZQJEBCTW&amp;VAR:QUERY=RkZfRU5UUlBSX1ZBTF9FQklUREFfT1BFUihBTk4sNDA1NDMp&amp;WINDOW=FIRST_POPUP&amp;HEIGHT=450&amp;WIDTH=","450&amp;START_MAXIMIZED=FALSE&amp;VAR:CALENDAR=US&amp;VAR:SYMBOL=EAT&amp;VAR:INDEX=0"}</definedName>
    <definedName name="_76__FDSAUDITLINK__" hidden="1">{"fdsup://directions/FAT Viewer?action=UPDATE&amp;creator=factset&amp;DYN_ARGS=TRUE&amp;DOC_NAME=FAT:FQL_AUDITING_CLIENT_TEMPLATE.FAT&amp;display_string=Audit&amp;VAR:KEY=ZWZQJEBCTW&amp;VAR:QUERY=RkZfRU5UUlBSX1ZBTF9FQklUREFfT1BFUihBTk4sNDA1NDMp&amp;WINDOW=FIRST_POPUP&amp;HEIGHT=450&amp;WIDTH=","450&amp;START_MAXIMIZED=FALSE&amp;VAR:CALENDAR=US&amp;VAR:SYMBOL=EAT&amp;VAR:INDEX=0"}</definedName>
    <definedName name="_76prm.ObszarDrukowania_7_1">"NIE"</definedName>
    <definedName name="_77__FDSAUDITLINK__" localSheetId="2" hidden="1">{"fdsup://directions/FAT Viewer?action=UPDATE&amp;creator=factset&amp;DYN_ARGS=TRUE&amp;DOC_NAME=FAT:FQL_AUDITING_CLIENT_TEMPLATE.FAT&amp;display_string=Audit&amp;VAR:KEY=EZKPIPAHQP&amp;VAR:QUERY=RkZfU0FMRVMoTFRNLDQwOTk5KQ==&amp;WINDOW=FIRST_POPUP&amp;HEIGHT=450&amp;WIDTH=450&amp;START_MAXIMIZED=","FALSE&amp;VAR:CALENDAR=US&amp;VAR:SYMBOL=CMG&amp;VAR:INDEX=0"}</definedName>
    <definedName name="_77__FDSAUDITLINK__" localSheetId="4" hidden="1">{"fdsup://directions/FAT Viewer?action=UPDATE&amp;creator=factset&amp;DYN_ARGS=TRUE&amp;DOC_NAME=FAT:FQL_AUDITING_CLIENT_TEMPLATE.FAT&amp;display_string=Audit&amp;VAR:KEY=EZKPIPAHQP&amp;VAR:QUERY=RkZfU0FMRVMoTFRNLDQwOTk5KQ==&amp;WINDOW=FIRST_POPUP&amp;HEIGHT=450&amp;WIDTH=450&amp;START_MAXIMIZED=","FALSE&amp;VAR:CALENDAR=US&amp;VAR:SYMBOL=CMG&amp;VAR:INDEX=0"}</definedName>
    <definedName name="_77__FDSAUDITLINK__" localSheetId="3" hidden="1">{"fdsup://directions/FAT Viewer?action=UPDATE&amp;creator=factset&amp;DYN_ARGS=TRUE&amp;DOC_NAME=FAT:FQL_AUDITING_CLIENT_TEMPLATE.FAT&amp;display_string=Audit&amp;VAR:KEY=EZKPIPAHQP&amp;VAR:QUERY=RkZfU0FMRVMoTFRNLDQwOTk5KQ==&amp;WINDOW=FIRST_POPUP&amp;HEIGHT=450&amp;WIDTH=450&amp;START_MAXIMIZED=","FALSE&amp;VAR:CALENDAR=US&amp;VAR:SYMBOL=CMG&amp;VAR:INDEX=0"}</definedName>
    <definedName name="_77__FDSAUDITLINK__" localSheetId="0" hidden="1">{"fdsup://directions/FAT Viewer?action=UPDATE&amp;creator=factset&amp;DYN_ARGS=TRUE&amp;DOC_NAME=FAT:FQL_AUDITING_CLIENT_TEMPLATE.FAT&amp;display_string=Audit&amp;VAR:KEY=EZKPIPAHQP&amp;VAR:QUERY=RkZfU0FMRVMoTFRNLDQwOTk5KQ==&amp;WINDOW=FIRST_POPUP&amp;HEIGHT=450&amp;WIDTH=450&amp;START_MAXIMIZED=","FALSE&amp;VAR:CALENDAR=US&amp;VAR:SYMBOL=CMG&amp;VAR:INDEX=0"}</definedName>
    <definedName name="_77__FDSAUDITLINK__" localSheetId="1" hidden="1">{"fdsup://directions/FAT Viewer?action=UPDATE&amp;creator=factset&amp;DYN_ARGS=TRUE&amp;DOC_NAME=FAT:FQL_AUDITING_CLIENT_TEMPLATE.FAT&amp;display_string=Audit&amp;VAR:KEY=EZKPIPAHQP&amp;VAR:QUERY=RkZfU0FMRVMoTFRNLDQwOTk5KQ==&amp;WINDOW=FIRST_POPUP&amp;HEIGHT=450&amp;WIDTH=450&amp;START_MAXIMIZED=","FALSE&amp;VAR:CALENDAR=US&amp;VAR:SYMBOL=CMG&amp;VAR:INDEX=0"}</definedName>
    <definedName name="_77__FDSAUDITLINK__" hidden="1">{"fdsup://directions/FAT Viewer?action=UPDATE&amp;creator=factset&amp;DYN_ARGS=TRUE&amp;DOC_NAME=FAT:FQL_AUDITING_CLIENT_TEMPLATE.FAT&amp;display_string=Audit&amp;VAR:KEY=EZKPIPAHQP&amp;VAR:QUERY=RkZfU0FMRVMoTFRNLDQwOTk5KQ==&amp;WINDOW=FIRST_POPUP&amp;HEIGHT=450&amp;WIDTH=450&amp;START_MAXIMIZED=","FALSE&amp;VAR:CALENDAR=US&amp;VAR:SYMBOL=CMG&amp;VAR:INDEX=0"}</definedName>
    <definedName name="_77prm.ObszarDrukowania_8_1">"NIE"</definedName>
    <definedName name="_78__FDSAUDITLINK__" localSheetId="2" hidden="1">{"fdsup://directions/FAT Viewer?action=UPDATE&amp;creator=factset&amp;DYN_ARGS=TRUE&amp;DOC_NAME=FAT:FQL_AUDITING_CLIENT_TEMPLATE.FAT&amp;display_string=Audit&amp;VAR:KEY=YLWBIJMBOB&amp;VAR:QUERY=RkZfRU5UUlBSX1ZBTF9FQklUREFfT1BFUihDQUwsTk9XKQ==&amp;WINDOW=FIRST_POPUP&amp;HEIGHT=450&amp;WIDTH=","450&amp;START_MAXIMIZED=FALSE&amp;VAR:CALENDAR=US&amp;VAR:SYMBOL=BJRI&amp;VAR:INDEX=0"}</definedName>
    <definedName name="_78__FDSAUDITLINK__" localSheetId="4" hidden="1">{"fdsup://directions/FAT Viewer?action=UPDATE&amp;creator=factset&amp;DYN_ARGS=TRUE&amp;DOC_NAME=FAT:FQL_AUDITING_CLIENT_TEMPLATE.FAT&amp;display_string=Audit&amp;VAR:KEY=YLWBIJMBOB&amp;VAR:QUERY=RkZfRU5UUlBSX1ZBTF9FQklUREFfT1BFUihDQUwsTk9XKQ==&amp;WINDOW=FIRST_POPUP&amp;HEIGHT=450&amp;WIDTH=","450&amp;START_MAXIMIZED=FALSE&amp;VAR:CALENDAR=US&amp;VAR:SYMBOL=BJRI&amp;VAR:INDEX=0"}</definedName>
    <definedName name="_78__FDSAUDITLINK__" localSheetId="3" hidden="1">{"fdsup://directions/FAT Viewer?action=UPDATE&amp;creator=factset&amp;DYN_ARGS=TRUE&amp;DOC_NAME=FAT:FQL_AUDITING_CLIENT_TEMPLATE.FAT&amp;display_string=Audit&amp;VAR:KEY=YLWBIJMBOB&amp;VAR:QUERY=RkZfRU5UUlBSX1ZBTF9FQklUREFfT1BFUihDQUwsTk9XKQ==&amp;WINDOW=FIRST_POPUP&amp;HEIGHT=450&amp;WIDTH=","450&amp;START_MAXIMIZED=FALSE&amp;VAR:CALENDAR=US&amp;VAR:SYMBOL=BJRI&amp;VAR:INDEX=0"}</definedName>
    <definedName name="_78__FDSAUDITLINK__" localSheetId="0" hidden="1">{"fdsup://directions/FAT Viewer?action=UPDATE&amp;creator=factset&amp;DYN_ARGS=TRUE&amp;DOC_NAME=FAT:FQL_AUDITING_CLIENT_TEMPLATE.FAT&amp;display_string=Audit&amp;VAR:KEY=YLWBIJMBOB&amp;VAR:QUERY=RkZfRU5UUlBSX1ZBTF9FQklUREFfT1BFUihDQUwsTk9XKQ==&amp;WINDOW=FIRST_POPUP&amp;HEIGHT=450&amp;WIDTH=","450&amp;START_MAXIMIZED=FALSE&amp;VAR:CALENDAR=US&amp;VAR:SYMBOL=BJRI&amp;VAR:INDEX=0"}</definedName>
    <definedName name="_78__FDSAUDITLINK__" localSheetId="1" hidden="1">{"fdsup://directions/FAT Viewer?action=UPDATE&amp;creator=factset&amp;DYN_ARGS=TRUE&amp;DOC_NAME=FAT:FQL_AUDITING_CLIENT_TEMPLATE.FAT&amp;display_string=Audit&amp;VAR:KEY=YLWBIJMBOB&amp;VAR:QUERY=RkZfRU5UUlBSX1ZBTF9FQklUREFfT1BFUihDQUwsTk9XKQ==&amp;WINDOW=FIRST_POPUP&amp;HEIGHT=450&amp;WIDTH=","450&amp;START_MAXIMIZED=FALSE&amp;VAR:CALENDAR=US&amp;VAR:SYMBOL=BJRI&amp;VAR:INDEX=0"}</definedName>
    <definedName name="_78__FDSAUDITLINK__" hidden="1">{"fdsup://directions/FAT Viewer?action=UPDATE&amp;creator=factset&amp;DYN_ARGS=TRUE&amp;DOC_NAME=FAT:FQL_AUDITING_CLIENT_TEMPLATE.FAT&amp;display_string=Audit&amp;VAR:KEY=YLWBIJMBOB&amp;VAR:QUERY=RkZfRU5UUlBSX1ZBTF9FQklUREFfT1BFUihDQUwsTk9XKQ==&amp;WINDOW=FIRST_POPUP&amp;HEIGHT=450&amp;WIDTH=","450&amp;START_MAXIMIZED=FALSE&amp;VAR:CALENDAR=US&amp;VAR:SYMBOL=BJRI&amp;VAR:INDEX=0"}</definedName>
    <definedName name="_78prm.ObszarDrukowania_9_1">"NIE"</definedName>
    <definedName name="_79__FDSAUDITLINK__" localSheetId="2" hidden="1">{"fdsup://directions/FAT Viewer?action=UPDATE&amp;creator=factset&amp;DYN_ARGS=TRUE&amp;DOC_NAME=FAT:FQL_AUDITING_CLIENT_TEMPLATE.FAT&amp;display_string=Audit&amp;VAR:KEY=OXYBSVKVWB&amp;VAR:QUERY=RkZfRU5UUlBSX1ZBTF9FQklUREFfT1BFUihDQUwsTk9XKQ==&amp;WINDOW=FIRST_POPUP&amp;HEIGHT=450&amp;WIDTH=","450&amp;START_MAXIMIZED=FALSE&amp;VAR:CALENDAR=US&amp;VAR:SYMBOL=EAT&amp;VAR:INDEX=0"}</definedName>
    <definedName name="_79__FDSAUDITLINK__" localSheetId="4" hidden="1">{"fdsup://directions/FAT Viewer?action=UPDATE&amp;creator=factset&amp;DYN_ARGS=TRUE&amp;DOC_NAME=FAT:FQL_AUDITING_CLIENT_TEMPLATE.FAT&amp;display_string=Audit&amp;VAR:KEY=OXYBSVKVWB&amp;VAR:QUERY=RkZfRU5UUlBSX1ZBTF9FQklUREFfT1BFUihDQUwsTk9XKQ==&amp;WINDOW=FIRST_POPUP&amp;HEIGHT=450&amp;WIDTH=","450&amp;START_MAXIMIZED=FALSE&amp;VAR:CALENDAR=US&amp;VAR:SYMBOL=EAT&amp;VAR:INDEX=0"}</definedName>
    <definedName name="_79__FDSAUDITLINK__" localSheetId="3" hidden="1">{"fdsup://directions/FAT Viewer?action=UPDATE&amp;creator=factset&amp;DYN_ARGS=TRUE&amp;DOC_NAME=FAT:FQL_AUDITING_CLIENT_TEMPLATE.FAT&amp;display_string=Audit&amp;VAR:KEY=OXYBSVKVWB&amp;VAR:QUERY=RkZfRU5UUlBSX1ZBTF9FQklUREFfT1BFUihDQUwsTk9XKQ==&amp;WINDOW=FIRST_POPUP&amp;HEIGHT=450&amp;WIDTH=","450&amp;START_MAXIMIZED=FALSE&amp;VAR:CALENDAR=US&amp;VAR:SYMBOL=EAT&amp;VAR:INDEX=0"}</definedName>
    <definedName name="_79__FDSAUDITLINK__" localSheetId="0" hidden="1">{"fdsup://directions/FAT Viewer?action=UPDATE&amp;creator=factset&amp;DYN_ARGS=TRUE&amp;DOC_NAME=FAT:FQL_AUDITING_CLIENT_TEMPLATE.FAT&amp;display_string=Audit&amp;VAR:KEY=OXYBSVKVWB&amp;VAR:QUERY=RkZfRU5UUlBSX1ZBTF9FQklUREFfT1BFUihDQUwsTk9XKQ==&amp;WINDOW=FIRST_POPUP&amp;HEIGHT=450&amp;WIDTH=","450&amp;START_MAXIMIZED=FALSE&amp;VAR:CALENDAR=US&amp;VAR:SYMBOL=EAT&amp;VAR:INDEX=0"}</definedName>
    <definedName name="_79__FDSAUDITLINK__" localSheetId="1" hidden="1">{"fdsup://directions/FAT Viewer?action=UPDATE&amp;creator=factset&amp;DYN_ARGS=TRUE&amp;DOC_NAME=FAT:FQL_AUDITING_CLIENT_TEMPLATE.FAT&amp;display_string=Audit&amp;VAR:KEY=OXYBSVKVWB&amp;VAR:QUERY=RkZfRU5UUlBSX1ZBTF9FQklUREFfT1BFUihDQUwsTk9XKQ==&amp;WINDOW=FIRST_POPUP&amp;HEIGHT=450&amp;WIDTH=","450&amp;START_MAXIMIZED=FALSE&amp;VAR:CALENDAR=US&amp;VAR:SYMBOL=EAT&amp;VAR:INDEX=0"}</definedName>
    <definedName name="_79__FDSAUDITLINK__" hidden="1">{"fdsup://directions/FAT Viewer?action=UPDATE&amp;creator=factset&amp;DYN_ARGS=TRUE&amp;DOC_NAME=FAT:FQL_AUDITING_CLIENT_TEMPLATE.FAT&amp;display_string=Audit&amp;VAR:KEY=OXYBSVKVWB&amp;VAR:QUERY=RkZfRU5UUlBSX1ZBTF9FQklUREFfT1BFUihDQUwsTk9XKQ==&amp;WINDOW=FIRST_POPUP&amp;HEIGHT=450&amp;WIDTH=","450&amp;START_MAXIMIZED=FALSE&amp;VAR:CALENDAR=US&amp;VAR:SYMBOL=EAT&amp;VAR:INDEX=0"}</definedName>
    <definedName name="_79prm.Okres_10_1">"Bilans Otw/Pocz. roku"</definedName>
    <definedName name="_7ktp.KtTyp_3_1">1</definedName>
    <definedName name="_8__123Graph_BCHART_2" hidden="1">#REF!</definedName>
    <definedName name="_8__123Graph_BCHART_9" localSheetId="2" hidden="1">#REF!</definedName>
    <definedName name="_8__123Graph_BCHART_9" localSheetId="4" hidden="1">#REF!</definedName>
    <definedName name="_8__123Graph_BCHART_9" localSheetId="3" hidden="1">#REF!</definedName>
    <definedName name="_8__123Graph_BCHART_9" localSheetId="0" hidden="1">#REF!</definedName>
    <definedName name="_8__123Graph_BCHART_9" localSheetId="1" hidden="1">#REF!</definedName>
    <definedName name="_8__123Graph_BCHART_9" hidden="1">#REF!</definedName>
    <definedName name="_8__123Graph_CCHART_2" hidden="1">#REF!</definedName>
    <definedName name="_8__123Graph_LBL_DCHART_1" localSheetId="2" hidden="1">#REF!</definedName>
    <definedName name="_8__123Graph_LBL_DCHART_1" localSheetId="4" hidden="1">#REF!</definedName>
    <definedName name="_8__123Graph_LBL_DCHART_1" localSheetId="3" hidden="1">#REF!</definedName>
    <definedName name="_8__123Graph_LBL_DCHART_1" localSheetId="0" hidden="1">#REF!</definedName>
    <definedName name="_8__123Graph_LBL_DCHART_1" localSheetId="1" hidden="1">#REF!</definedName>
    <definedName name="_8__123Graph_LBL_DCHART_1" hidden="1">#REF!</definedName>
    <definedName name="_8__FDSAUDITLINK__" localSheetId="2" hidden="1">{"fdsup://Directions/FactSet Auditing Viewer?action=AUDIT_VALUE&amp;DB=129&amp;ID1=95058W10&amp;VALUEID=01001&amp;SDATE=2011&amp;PERIODTYPE=ANN_STD&amp;SCFT=3&amp;window=popup_no_bar&amp;width=385&amp;height=120&amp;START_MAXIMIZED=FALSE&amp;creator=factset&amp;display_string=Audit"}</definedName>
    <definedName name="_8__FDSAUDITLINK__" localSheetId="4" hidden="1">{"fdsup://Directions/FactSet Auditing Viewer?action=AUDIT_VALUE&amp;DB=129&amp;ID1=95058W10&amp;VALUEID=01001&amp;SDATE=2011&amp;PERIODTYPE=ANN_STD&amp;SCFT=3&amp;window=popup_no_bar&amp;width=385&amp;height=120&amp;START_MAXIMIZED=FALSE&amp;creator=factset&amp;display_string=Audit"}</definedName>
    <definedName name="_8__FDSAUDITLINK__" localSheetId="3" hidden="1">{"fdsup://Directions/FactSet Auditing Viewer?action=AUDIT_VALUE&amp;DB=129&amp;ID1=95058W10&amp;VALUEID=01001&amp;SDATE=2011&amp;PERIODTYPE=ANN_STD&amp;SCFT=3&amp;window=popup_no_bar&amp;width=385&amp;height=120&amp;START_MAXIMIZED=FALSE&amp;creator=factset&amp;display_string=Audit"}</definedName>
    <definedName name="_8__FDSAUDITLINK__" localSheetId="0" hidden="1">{"fdsup://Directions/FactSet Auditing Viewer?action=AUDIT_VALUE&amp;DB=129&amp;ID1=95058W10&amp;VALUEID=01001&amp;SDATE=2011&amp;PERIODTYPE=ANN_STD&amp;SCFT=3&amp;window=popup_no_bar&amp;width=385&amp;height=120&amp;START_MAXIMIZED=FALSE&amp;creator=factset&amp;display_string=Audit"}</definedName>
    <definedName name="_8__FDSAUDITLINK__" localSheetId="1" hidden="1">{"fdsup://Directions/FactSet Auditing Viewer?action=AUDIT_VALUE&amp;DB=129&amp;ID1=95058W10&amp;VALUEID=01001&amp;SDATE=2011&amp;PERIODTYPE=ANN_STD&amp;SCFT=3&amp;window=popup_no_bar&amp;width=385&amp;height=120&amp;START_MAXIMIZED=FALSE&amp;creator=factset&amp;display_string=Audit"}</definedName>
    <definedName name="_8__FDSAUDITLINK__" hidden="1">{"fdsup://Directions/FactSet Auditing Viewer?action=AUDIT_VALUE&amp;DB=129&amp;ID1=95058W10&amp;VALUEID=01001&amp;SDATE=2011&amp;PERIODTYPE=ANN_STD&amp;SCFT=3&amp;window=popup_no_bar&amp;width=385&amp;height=120&amp;START_MAXIMIZED=FALSE&amp;creator=factset&amp;display_string=Audit"}</definedName>
    <definedName name="_80__FDSAUDITLINK__" localSheetId="2" hidden="1">{"fdsup://directions/FAT Viewer?action=UPDATE&amp;creator=factset&amp;DYN_ARGS=TRUE&amp;DOC_NAME=FAT:FQL_AUDITING_CLIENT_TEMPLATE.FAT&amp;display_string=Audit&amp;VAR:KEY=GNWNOBGXIR&amp;VAR:QUERY=RkZfRU5UUlBSX1ZBTF9FQklUREFfT1BFUihDQUwsTk9XKQ==&amp;WINDOW=FIRST_POPUP&amp;HEIGHT=450&amp;WIDTH=","450&amp;START_MAXIMIZED=FALSE&amp;VAR:CALENDAR=US&amp;VAR:SYMBOL=DIN&amp;VAR:INDEX=0"}</definedName>
    <definedName name="_80__FDSAUDITLINK__" localSheetId="4" hidden="1">{"fdsup://directions/FAT Viewer?action=UPDATE&amp;creator=factset&amp;DYN_ARGS=TRUE&amp;DOC_NAME=FAT:FQL_AUDITING_CLIENT_TEMPLATE.FAT&amp;display_string=Audit&amp;VAR:KEY=GNWNOBGXIR&amp;VAR:QUERY=RkZfRU5UUlBSX1ZBTF9FQklUREFfT1BFUihDQUwsTk9XKQ==&amp;WINDOW=FIRST_POPUP&amp;HEIGHT=450&amp;WIDTH=","450&amp;START_MAXIMIZED=FALSE&amp;VAR:CALENDAR=US&amp;VAR:SYMBOL=DIN&amp;VAR:INDEX=0"}</definedName>
    <definedName name="_80__FDSAUDITLINK__" localSheetId="3" hidden="1">{"fdsup://directions/FAT Viewer?action=UPDATE&amp;creator=factset&amp;DYN_ARGS=TRUE&amp;DOC_NAME=FAT:FQL_AUDITING_CLIENT_TEMPLATE.FAT&amp;display_string=Audit&amp;VAR:KEY=GNWNOBGXIR&amp;VAR:QUERY=RkZfRU5UUlBSX1ZBTF9FQklUREFfT1BFUihDQUwsTk9XKQ==&amp;WINDOW=FIRST_POPUP&amp;HEIGHT=450&amp;WIDTH=","450&amp;START_MAXIMIZED=FALSE&amp;VAR:CALENDAR=US&amp;VAR:SYMBOL=DIN&amp;VAR:INDEX=0"}</definedName>
    <definedName name="_80__FDSAUDITLINK__" localSheetId="0" hidden="1">{"fdsup://directions/FAT Viewer?action=UPDATE&amp;creator=factset&amp;DYN_ARGS=TRUE&amp;DOC_NAME=FAT:FQL_AUDITING_CLIENT_TEMPLATE.FAT&amp;display_string=Audit&amp;VAR:KEY=GNWNOBGXIR&amp;VAR:QUERY=RkZfRU5UUlBSX1ZBTF9FQklUREFfT1BFUihDQUwsTk9XKQ==&amp;WINDOW=FIRST_POPUP&amp;HEIGHT=450&amp;WIDTH=","450&amp;START_MAXIMIZED=FALSE&amp;VAR:CALENDAR=US&amp;VAR:SYMBOL=DIN&amp;VAR:INDEX=0"}</definedName>
    <definedName name="_80__FDSAUDITLINK__" localSheetId="1" hidden="1">{"fdsup://directions/FAT Viewer?action=UPDATE&amp;creator=factset&amp;DYN_ARGS=TRUE&amp;DOC_NAME=FAT:FQL_AUDITING_CLIENT_TEMPLATE.FAT&amp;display_string=Audit&amp;VAR:KEY=GNWNOBGXIR&amp;VAR:QUERY=RkZfRU5UUlBSX1ZBTF9FQklUREFfT1BFUihDQUwsTk9XKQ==&amp;WINDOW=FIRST_POPUP&amp;HEIGHT=450&amp;WIDTH=","450&amp;START_MAXIMIZED=FALSE&amp;VAR:CALENDAR=US&amp;VAR:SYMBOL=DIN&amp;VAR:INDEX=0"}</definedName>
    <definedName name="_80__FDSAUDITLINK__" hidden="1">{"fdsup://directions/FAT Viewer?action=UPDATE&amp;creator=factset&amp;DYN_ARGS=TRUE&amp;DOC_NAME=FAT:FQL_AUDITING_CLIENT_TEMPLATE.FAT&amp;display_string=Audit&amp;VAR:KEY=GNWNOBGXIR&amp;VAR:QUERY=RkZfRU5UUlBSX1ZBTF9FQklUREFfT1BFUihDQUwsTk9XKQ==&amp;WINDOW=FIRST_POPUP&amp;HEIGHT=450&amp;WIDTH=","450&amp;START_MAXIMIZED=FALSE&amp;VAR:CALENDAR=US&amp;VAR:SYMBOL=DIN&amp;VAR:INDEX=0"}</definedName>
    <definedName name="_80prm.Okres_11_1">"Bilans Otw/Pocz. roku"</definedName>
    <definedName name="_81__FDSAUDITLINK__" localSheetId="2" hidden="1">{"fdsup://directions/FAT Viewer?action=UPDATE&amp;creator=factset&amp;DYN_ARGS=TRUE&amp;DOC_NAME=FAT:FQL_AUDITING_CLIENT_TEMPLATE.FAT&amp;display_string=Audit&amp;VAR:KEY=CDGHKVULSN&amp;VAR:QUERY=RkZfU0FMRVMoTFRNLDQwNjMzKQ==&amp;WINDOW=FIRST_POPUP&amp;HEIGHT=450&amp;WIDTH=450&amp;START_MAXIMIZED=","FALSE&amp;VAR:CALENDAR=US&amp;VAR:SYMBOL=SBUX&amp;VAR:INDEX=0"}</definedName>
    <definedName name="_81__FDSAUDITLINK__" localSheetId="4" hidden="1">{"fdsup://directions/FAT Viewer?action=UPDATE&amp;creator=factset&amp;DYN_ARGS=TRUE&amp;DOC_NAME=FAT:FQL_AUDITING_CLIENT_TEMPLATE.FAT&amp;display_string=Audit&amp;VAR:KEY=CDGHKVULSN&amp;VAR:QUERY=RkZfU0FMRVMoTFRNLDQwNjMzKQ==&amp;WINDOW=FIRST_POPUP&amp;HEIGHT=450&amp;WIDTH=450&amp;START_MAXIMIZED=","FALSE&amp;VAR:CALENDAR=US&amp;VAR:SYMBOL=SBUX&amp;VAR:INDEX=0"}</definedName>
    <definedName name="_81__FDSAUDITLINK__" localSheetId="3" hidden="1">{"fdsup://directions/FAT Viewer?action=UPDATE&amp;creator=factset&amp;DYN_ARGS=TRUE&amp;DOC_NAME=FAT:FQL_AUDITING_CLIENT_TEMPLATE.FAT&amp;display_string=Audit&amp;VAR:KEY=CDGHKVULSN&amp;VAR:QUERY=RkZfU0FMRVMoTFRNLDQwNjMzKQ==&amp;WINDOW=FIRST_POPUP&amp;HEIGHT=450&amp;WIDTH=450&amp;START_MAXIMIZED=","FALSE&amp;VAR:CALENDAR=US&amp;VAR:SYMBOL=SBUX&amp;VAR:INDEX=0"}</definedName>
    <definedName name="_81__FDSAUDITLINK__" localSheetId="0" hidden="1">{"fdsup://directions/FAT Viewer?action=UPDATE&amp;creator=factset&amp;DYN_ARGS=TRUE&amp;DOC_NAME=FAT:FQL_AUDITING_CLIENT_TEMPLATE.FAT&amp;display_string=Audit&amp;VAR:KEY=CDGHKVULSN&amp;VAR:QUERY=RkZfU0FMRVMoTFRNLDQwNjMzKQ==&amp;WINDOW=FIRST_POPUP&amp;HEIGHT=450&amp;WIDTH=450&amp;START_MAXIMIZED=","FALSE&amp;VAR:CALENDAR=US&amp;VAR:SYMBOL=SBUX&amp;VAR:INDEX=0"}</definedName>
    <definedName name="_81__FDSAUDITLINK__" localSheetId="1" hidden="1">{"fdsup://directions/FAT Viewer?action=UPDATE&amp;creator=factset&amp;DYN_ARGS=TRUE&amp;DOC_NAME=FAT:FQL_AUDITING_CLIENT_TEMPLATE.FAT&amp;display_string=Audit&amp;VAR:KEY=CDGHKVULSN&amp;VAR:QUERY=RkZfU0FMRVMoTFRNLDQwNjMzKQ==&amp;WINDOW=FIRST_POPUP&amp;HEIGHT=450&amp;WIDTH=450&amp;START_MAXIMIZED=","FALSE&amp;VAR:CALENDAR=US&amp;VAR:SYMBOL=SBUX&amp;VAR:INDEX=0"}</definedName>
    <definedName name="_81__FDSAUDITLINK__" hidden="1">{"fdsup://directions/FAT Viewer?action=UPDATE&amp;creator=factset&amp;DYN_ARGS=TRUE&amp;DOC_NAME=FAT:FQL_AUDITING_CLIENT_TEMPLATE.FAT&amp;display_string=Audit&amp;VAR:KEY=CDGHKVULSN&amp;VAR:QUERY=RkZfU0FMRVMoTFRNLDQwNjMzKQ==&amp;WINDOW=FIRST_POPUP&amp;HEIGHT=450&amp;WIDTH=450&amp;START_MAXIMIZED=","FALSE&amp;VAR:CALENDAR=US&amp;VAR:SYMBOL=SBUX&amp;VAR:INDEX=0"}</definedName>
    <definedName name="_81prm.Okres_12_1">"Bilans Otw/Pocz. roku"</definedName>
    <definedName name="_82__FDSAUDITLINK__" localSheetId="2" hidden="1">{"fdsup://Directions/FactSet Auditing Viewer?action=AUDIT_VALUE&amp;DB=129&amp;ID1=98849810&amp;VALUEID=01001&amp;SDATE=2011&amp;PERIODTYPE=ANN_STD&amp;SCFT=3&amp;window=popup_no_bar&amp;width=385&amp;height=120&amp;START_MAXIMIZED=FALSE&amp;creator=factset&amp;display_string=Audit"}</definedName>
    <definedName name="_82__FDSAUDITLINK__" localSheetId="4" hidden="1">{"fdsup://Directions/FactSet Auditing Viewer?action=AUDIT_VALUE&amp;DB=129&amp;ID1=98849810&amp;VALUEID=01001&amp;SDATE=2011&amp;PERIODTYPE=ANN_STD&amp;SCFT=3&amp;window=popup_no_bar&amp;width=385&amp;height=120&amp;START_MAXIMIZED=FALSE&amp;creator=factset&amp;display_string=Audit"}</definedName>
    <definedName name="_82__FDSAUDITLINK__" localSheetId="3" hidden="1">{"fdsup://Directions/FactSet Auditing Viewer?action=AUDIT_VALUE&amp;DB=129&amp;ID1=98849810&amp;VALUEID=01001&amp;SDATE=2011&amp;PERIODTYPE=ANN_STD&amp;SCFT=3&amp;window=popup_no_bar&amp;width=385&amp;height=120&amp;START_MAXIMIZED=FALSE&amp;creator=factset&amp;display_string=Audit"}</definedName>
    <definedName name="_82__FDSAUDITLINK__" localSheetId="0" hidden="1">{"fdsup://Directions/FactSet Auditing Viewer?action=AUDIT_VALUE&amp;DB=129&amp;ID1=98849810&amp;VALUEID=01001&amp;SDATE=2011&amp;PERIODTYPE=ANN_STD&amp;SCFT=3&amp;window=popup_no_bar&amp;width=385&amp;height=120&amp;START_MAXIMIZED=FALSE&amp;creator=factset&amp;display_string=Audit"}</definedName>
    <definedName name="_82__FDSAUDITLINK__" localSheetId="1" hidden="1">{"fdsup://Directions/FactSet Auditing Viewer?action=AUDIT_VALUE&amp;DB=129&amp;ID1=98849810&amp;VALUEID=01001&amp;SDATE=2011&amp;PERIODTYPE=ANN_STD&amp;SCFT=3&amp;window=popup_no_bar&amp;width=385&amp;height=120&amp;START_MAXIMIZED=FALSE&amp;creator=factset&amp;display_string=Audit"}</definedName>
    <definedName name="_82__FDSAUDITLINK__" hidden="1">{"fdsup://Directions/FactSet Auditing Viewer?action=AUDIT_VALUE&amp;DB=129&amp;ID1=98849810&amp;VALUEID=01001&amp;SDATE=2011&amp;PERIODTYPE=ANN_STD&amp;SCFT=3&amp;window=popup_no_bar&amp;width=385&amp;height=120&amp;START_MAXIMIZED=FALSE&amp;creator=factset&amp;display_string=Audit"}</definedName>
    <definedName name="_82prm.Okres_13_1">"Bilans Otw/Pocz. roku"</definedName>
    <definedName name="_83__FDSAUDITLINK__" localSheetId="2" hidden="1">{"fdsup://directions/FAT Viewer?action=UPDATE&amp;creator=factset&amp;DYN_ARGS=TRUE&amp;DOC_NAME=FAT:FQL_AUDITING_CLIENT_TEMPLATE.FAT&amp;display_string=Audit&amp;VAR:KEY=XYXONIBIDS&amp;VAR:QUERY=RkZfRU5UUlBSX1ZBTF9FQklUREFfT1BFUihBTk4sNDA1NDMp&amp;WINDOW=FIRST_POPUP&amp;HEIGHT=450&amp;WIDTH=","450&amp;START_MAXIMIZED=FALSE&amp;VAR:CALENDAR=US&amp;VAR:SYMBOL=DENN&amp;VAR:INDEX=0"}</definedName>
    <definedName name="_83__FDSAUDITLINK__" localSheetId="4" hidden="1">{"fdsup://directions/FAT Viewer?action=UPDATE&amp;creator=factset&amp;DYN_ARGS=TRUE&amp;DOC_NAME=FAT:FQL_AUDITING_CLIENT_TEMPLATE.FAT&amp;display_string=Audit&amp;VAR:KEY=XYXONIBIDS&amp;VAR:QUERY=RkZfRU5UUlBSX1ZBTF9FQklUREFfT1BFUihBTk4sNDA1NDMp&amp;WINDOW=FIRST_POPUP&amp;HEIGHT=450&amp;WIDTH=","450&amp;START_MAXIMIZED=FALSE&amp;VAR:CALENDAR=US&amp;VAR:SYMBOL=DENN&amp;VAR:INDEX=0"}</definedName>
    <definedName name="_83__FDSAUDITLINK__" localSheetId="3" hidden="1">{"fdsup://directions/FAT Viewer?action=UPDATE&amp;creator=factset&amp;DYN_ARGS=TRUE&amp;DOC_NAME=FAT:FQL_AUDITING_CLIENT_TEMPLATE.FAT&amp;display_string=Audit&amp;VAR:KEY=XYXONIBIDS&amp;VAR:QUERY=RkZfRU5UUlBSX1ZBTF9FQklUREFfT1BFUihBTk4sNDA1NDMp&amp;WINDOW=FIRST_POPUP&amp;HEIGHT=450&amp;WIDTH=","450&amp;START_MAXIMIZED=FALSE&amp;VAR:CALENDAR=US&amp;VAR:SYMBOL=DENN&amp;VAR:INDEX=0"}</definedName>
    <definedName name="_83__FDSAUDITLINK__" localSheetId="0" hidden="1">{"fdsup://directions/FAT Viewer?action=UPDATE&amp;creator=factset&amp;DYN_ARGS=TRUE&amp;DOC_NAME=FAT:FQL_AUDITING_CLIENT_TEMPLATE.FAT&amp;display_string=Audit&amp;VAR:KEY=XYXONIBIDS&amp;VAR:QUERY=RkZfRU5UUlBSX1ZBTF9FQklUREFfT1BFUihBTk4sNDA1NDMp&amp;WINDOW=FIRST_POPUP&amp;HEIGHT=450&amp;WIDTH=","450&amp;START_MAXIMIZED=FALSE&amp;VAR:CALENDAR=US&amp;VAR:SYMBOL=DENN&amp;VAR:INDEX=0"}</definedName>
    <definedName name="_83__FDSAUDITLINK__" localSheetId="1" hidden="1">{"fdsup://directions/FAT Viewer?action=UPDATE&amp;creator=factset&amp;DYN_ARGS=TRUE&amp;DOC_NAME=FAT:FQL_AUDITING_CLIENT_TEMPLATE.FAT&amp;display_string=Audit&amp;VAR:KEY=XYXONIBIDS&amp;VAR:QUERY=RkZfRU5UUlBSX1ZBTF9FQklUREFfT1BFUihBTk4sNDA1NDMp&amp;WINDOW=FIRST_POPUP&amp;HEIGHT=450&amp;WIDTH=","450&amp;START_MAXIMIZED=FALSE&amp;VAR:CALENDAR=US&amp;VAR:SYMBOL=DENN&amp;VAR:INDEX=0"}</definedName>
    <definedName name="_83__FDSAUDITLINK__" hidden="1">{"fdsup://directions/FAT Viewer?action=UPDATE&amp;creator=factset&amp;DYN_ARGS=TRUE&amp;DOC_NAME=FAT:FQL_AUDITING_CLIENT_TEMPLATE.FAT&amp;display_string=Audit&amp;VAR:KEY=XYXONIBIDS&amp;VAR:QUERY=RkZfRU5UUlBSX1ZBTF9FQklUREFfT1BFUihBTk4sNDA1NDMp&amp;WINDOW=FIRST_POPUP&amp;HEIGHT=450&amp;WIDTH=","450&amp;START_MAXIMIZED=FALSE&amp;VAR:CALENDAR=US&amp;VAR:SYMBOL=DENN&amp;VAR:INDEX=0"}</definedName>
    <definedName name="_83prm.Okres_2_1">"Bilans Otw/Pocz. roku"</definedName>
    <definedName name="_84__FDSAUDITLINK__" localSheetId="2" hidden="1">{"fdsup://directions/FAT Viewer?action=UPDATE&amp;creator=factset&amp;DYN_ARGS=TRUE&amp;DOC_NAME=FAT:FQL_AUDITING_CLIENT_TEMPLATE.FAT&amp;display_string=Audit&amp;VAR:KEY=HARGVGTEPQ&amp;VAR:QUERY=RkZfRU5UUlBSX1ZBTF9FQklUREFfT1BFUihBTk4sNDA1NDMp&amp;WINDOW=FIRST_POPUP&amp;HEIGHT=450&amp;WIDTH=","450&amp;START_MAXIMIZED=FALSE&amp;VAR:CALENDAR=US&amp;VAR:SYMBOL=BOBE&amp;VAR:INDEX=0"}</definedName>
    <definedName name="_84__FDSAUDITLINK__" localSheetId="4" hidden="1">{"fdsup://directions/FAT Viewer?action=UPDATE&amp;creator=factset&amp;DYN_ARGS=TRUE&amp;DOC_NAME=FAT:FQL_AUDITING_CLIENT_TEMPLATE.FAT&amp;display_string=Audit&amp;VAR:KEY=HARGVGTEPQ&amp;VAR:QUERY=RkZfRU5UUlBSX1ZBTF9FQklUREFfT1BFUihBTk4sNDA1NDMp&amp;WINDOW=FIRST_POPUP&amp;HEIGHT=450&amp;WIDTH=","450&amp;START_MAXIMIZED=FALSE&amp;VAR:CALENDAR=US&amp;VAR:SYMBOL=BOBE&amp;VAR:INDEX=0"}</definedName>
    <definedName name="_84__FDSAUDITLINK__" localSheetId="3" hidden="1">{"fdsup://directions/FAT Viewer?action=UPDATE&amp;creator=factset&amp;DYN_ARGS=TRUE&amp;DOC_NAME=FAT:FQL_AUDITING_CLIENT_TEMPLATE.FAT&amp;display_string=Audit&amp;VAR:KEY=HARGVGTEPQ&amp;VAR:QUERY=RkZfRU5UUlBSX1ZBTF9FQklUREFfT1BFUihBTk4sNDA1NDMp&amp;WINDOW=FIRST_POPUP&amp;HEIGHT=450&amp;WIDTH=","450&amp;START_MAXIMIZED=FALSE&amp;VAR:CALENDAR=US&amp;VAR:SYMBOL=BOBE&amp;VAR:INDEX=0"}</definedName>
    <definedName name="_84__FDSAUDITLINK__" localSheetId="0" hidden="1">{"fdsup://directions/FAT Viewer?action=UPDATE&amp;creator=factset&amp;DYN_ARGS=TRUE&amp;DOC_NAME=FAT:FQL_AUDITING_CLIENT_TEMPLATE.FAT&amp;display_string=Audit&amp;VAR:KEY=HARGVGTEPQ&amp;VAR:QUERY=RkZfRU5UUlBSX1ZBTF9FQklUREFfT1BFUihBTk4sNDA1NDMp&amp;WINDOW=FIRST_POPUP&amp;HEIGHT=450&amp;WIDTH=","450&amp;START_MAXIMIZED=FALSE&amp;VAR:CALENDAR=US&amp;VAR:SYMBOL=BOBE&amp;VAR:INDEX=0"}</definedName>
    <definedName name="_84__FDSAUDITLINK__" localSheetId="1" hidden="1">{"fdsup://directions/FAT Viewer?action=UPDATE&amp;creator=factset&amp;DYN_ARGS=TRUE&amp;DOC_NAME=FAT:FQL_AUDITING_CLIENT_TEMPLATE.FAT&amp;display_string=Audit&amp;VAR:KEY=HARGVGTEPQ&amp;VAR:QUERY=RkZfRU5UUlBSX1ZBTF9FQklUREFfT1BFUihBTk4sNDA1NDMp&amp;WINDOW=FIRST_POPUP&amp;HEIGHT=450&amp;WIDTH=","450&amp;START_MAXIMIZED=FALSE&amp;VAR:CALENDAR=US&amp;VAR:SYMBOL=BOBE&amp;VAR:INDEX=0"}</definedName>
    <definedName name="_84__FDSAUDITLINK__" hidden="1">{"fdsup://directions/FAT Viewer?action=UPDATE&amp;creator=factset&amp;DYN_ARGS=TRUE&amp;DOC_NAME=FAT:FQL_AUDITING_CLIENT_TEMPLATE.FAT&amp;display_string=Audit&amp;VAR:KEY=HARGVGTEPQ&amp;VAR:QUERY=RkZfRU5UUlBSX1ZBTF9FQklUREFfT1BFUihBTk4sNDA1NDMp&amp;WINDOW=FIRST_POPUP&amp;HEIGHT=450&amp;WIDTH=","450&amp;START_MAXIMIZED=FALSE&amp;VAR:CALENDAR=US&amp;VAR:SYMBOL=BOBE&amp;VAR:INDEX=0"}</definedName>
    <definedName name="_84prm.Okres_3_1">"Bilans Otw/Pocz. roku"</definedName>
    <definedName name="_85__FDSAUDITLINK__" localSheetId="2" hidden="1">{"fdsup://Directions/FactSet Auditing Viewer?action=AUDIT_VALUE&amp;DB=129&amp;ID1=75689M10&amp;VALUEID=01001&amp;SDATE=2011&amp;PERIODTYPE=ANN_STD&amp;SCFT=3&amp;window=popup_no_bar&amp;width=385&amp;height=120&amp;START_MAXIMIZED=FALSE&amp;creator=factset&amp;display_string=Audit"}</definedName>
    <definedName name="_85__FDSAUDITLINK__" localSheetId="4" hidden="1">{"fdsup://Directions/FactSet Auditing Viewer?action=AUDIT_VALUE&amp;DB=129&amp;ID1=75689M10&amp;VALUEID=01001&amp;SDATE=2011&amp;PERIODTYPE=ANN_STD&amp;SCFT=3&amp;window=popup_no_bar&amp;width=385&amp;height=120&amp;START_MAXIMIZED=FALSE&amp;creator=factset&amp;display_string=Audit"}</definedName>
    <definedName name="_85__FDSAUDITLINK__" localSheetId="3" hidden="1">{"fdsup://Directions/FactSet Auditing Viewer?action=AUDIT_VALUE&amp;DB=129&amp;ID1=75689M10&amp;VALUEID=01001&amp;SDATE=2011&amp;PERIODTYPE=ANN_STD&amp;SCFT=3&amp;window=popup_no_bar&amp;width=385&amp;height=120&amp;START_MAXIMIZED=FALSE&amp;creator=factset&amp;display_string=Audit"}</definedName>
    <definedName name="_85__FDSAUDITLINK__" localSheetId="0" hidden="1">{"fdsup://Directions/FactSet Auditing Viewer?action=AUDIT_VALUE&amp;DB=129&amp;ID1=75689M10&amp;VALUEID=01001&amp;SDATE=2011&amp;PERIODTYPE=ANN_STD&amp;SCFT=3&amp;window=popup_no_bar&amp;width=385&amp;height=120&amp;START_MAXIMIZED=FALSE&amp;creator=factset&amp;display_string=Audit"}</definedName>
    <definedName name="_85__FDSAUDITLINK__" localSheetId="1" hidden="1">{"fdsup://Directions/FactSet Auditing Viewer?action=AUDIT_VALUE&amp;DB=129&amp;ID1=75689M10&amp;VALUEID=01001&amp;SDATE=2011&amp;PERIODTYPE=ANN_STD&amp;SCFT=3&amp;window=popup_no_bar&amp;width=385&amp;height=120&amp;START_MAXIMIZED=FALSE&amp;creator=factset&amp;display_string=Audit"}</definedName>
    <definedName name="_85__FDSAUDITLINK__" hidden="1">{"fdsup://Directions/FactSet Auditing Viewer?action=AUDIT_VALUE&amp;DB=129&amp;ID1=75689M10&amp;VALUEID=01001&amp;SDATE=2011&amp;PERIODTYPE=ANN_STD&amp;SCFT=3&amp;window=popup_no_bar&amp;width=385&amp;height=120&amp;START_MAXIMIZED=FALSE&amp;creator=factset&amp;display_string=Audit"}</definedName>
    <definedName name="_85prm.Okres_5_1">"Bilans Otw/Pocz. roku"</definedName>
    <definedName name="_86__FDSAUDITLINK__" localSheetId="2" hidden="1">{"fdsup://directions/FAT Viewer?action=UPDATE&amp;creator=factset&amp;DYN_ARGS=TRUE&amp;DOC_NAME=FAT:FQL_AUDITING_CLIENT_TEMPLATE.FAT&amp;display_string=Audit&amp;VAR:KEY=AJUVSTQXSX&amp;VAR:QUERY=RkZfU0FMRVMoTFRNLDQwOTA4KQ==&amp;WINDOW=FIRST_POPUP&amp;HEIGHT=450&amp;WIDTH=450&amp;START_MAXIMIZED=","FALSE&amp;VAR:CALENDAR=US&amp;VAR:SYMBOL=SBUX&amp;VAR:INDEX=0"}</definedName>
    <definedName name="_86__FDSAUDITLINK__" localSheetId="4" hidden="1">{"fdsup://directions/FAT Viewer?action=UPDATE&amp;creator=factset&amp;DYN_ARGS=TRUE&amp;DOC_NAME=FAT:FQL_AUDITING_CLIENT_TEMPLATE.FAT&amp;display_string=Audit&amp;VAR:KEY=AJUVSTQXSX&amp;VAR:QUERY=RkZfU0FMRVMoTFRNLDQwOTA4KQ==&amp;WINDOW=FIRST_POPUP&amp;HEIGHT=450&amp;WIDTH=450&amp;START_MAXIMIZED=","FALSE&amp;VAR:CALENDAR=US&amp;VAR:SYMBOL=SBUX&amp;VAR:INDEX=0"}</definedName>
    <definedName name="_86__FDSAUDITLINK__" localSheetId="3" hidden="1">{"fdsup://directions/FAT Viewer?action=UPDATE&amp;creator=factset&amp;DYN_ARGS=TRUE&amp;DOC_NAME=FAT:FQL_AUDITING_CLIENT_TEMPLATE.FAT&amp;display_string=Audit&amp;VAR:KEY=AJUVSTQXSX&amp;VAR:QUERY=RkZfU0FMRVMoTFRNLDQwOTA4KQ==&amp;WINDOW=FIRST_POPUP&amp;HEIGHT=450&amp;WIDTH=450&amp;START_MAXIMIZED=","FALSE&amp;VAR:CALENDAR=US&amp;VAR:SYMBOL=SBUX&amp;VAR:INDEX=0"}</definedName>
    <definedName name="_86__FDSAUDITLINK__" localSheetId="0" hidden="1">{"fdsup://directions/FAT Viewer?action=UPDATE&amp;creator=factset&amp;DYN_ARGS=TRUE&amp;DOC_NAME=FAT:FQL_AUDITING_CLIENT_TEMPLATE.FAT&amp;display_string=Audit&amp;VAR:KEY=AJUVSTQXSX&amp;VAR:QUERY=RkZfU0FMRVMoTFRNLDQwOTA4KQ==&amp;WINDOW=FIRST_POPUP&amp;HEIGHT=450&amp;WIDTH=450&amp;START_MAXIMIZED=","FALSE&amp;VAR:CALENDAR=US&amp;VAR:SYMBOL=SBUX&amp;VAR:INDEX=0"}</definedName>
    <definedName name="_86__FDSAUDITLINK__" localSheetId="1" hidden="1">{"fdsup://directions/FAT Viewer?action=UPDATE&amp;creator=factset&amp;DYN_ARGS=TRUE&amp;DOC_NAME=FAT:FQL_AUDITING_CLIENT_TEMPLATE.FAT&amp;display_string=Audit&amp;VAR:KEY=AJUVSTQXSX&amp;VAR:QUERY=RkZfU0FMRVMoTFRNLDQwOTA4KQ==&amp;WINDOW=FIRST_POPUP&amp;HEIGHT=450&amp;WIDTH=450&amp;START_MAXIMIZED=","FALSE&amp;VAR:CALENDAR=US&amp;VAR:SYMBOL=SBUX&amp;VAR:INDEX=0"}</definedName>
    <definedName name="_86__FDSAUDITLINK__" hidden="1">{"fdsup://directions/FAT Viewer?action=UPDATE&amp;creator=factset&amp;DYN_ARGS=TRUE&amp;DOC_NAME=FAT:FQL_AUDITING_CLIENT_TEMPLATE.FAT&amp;display_string=Audit&amp;VAR:KEY=AJUVSTQXSX&amp;VAR:QUERY=RkZfU0FMRVMoTFRNLDQwOTA4KQ==&amp;WINDOW=FIRST_POPUP&amp;HEIGHT=450&amp;WIDTH=450&amp;START_MAXIMIZED=","FALSE&amp;VAR:CALENDAR=US&amp;VAR:SYMBOL=SBUX&amp;VAR:INDEX=0"}</definedName>
    <definedName name="_86prm.Okres_6_1">"Bilans Otw/Pocz. roku"</definedName>
    <definedName name="_87__FDSAUDITLINK__" localSheetId="2" hidden="1">{"fdsup://directions/FAT Viewer?action=UPDATE&amp;creator=factset&amp;DYN_ARGS=TRUE&amp;DOC_NAME=FAT:FQL_AUDITING_CLIENT_TEMPLATE.FAT&amp;display_string=Audit&amp;VAR:KEY=ARILABAVCB&amp;VAR:QUERY=RkZfU0FMRVMoTFRNLDQwNjMzKQ==&amp;WINDOW=FIRST_POPUP&amp;HEIGHT=450&amp;WIDTH=450&amp;START_MAXIMIZED=","FALSE&amp;VAR:CALENDAR=US&amp;VAR:SYMBOL=TXRH&amp;VAR:INDEX=0"}</definedName>
    <definedName name="_87__FDSAUDITLINK__" localSheetId="4" hidden="1">{"fdsup://directions/FAT Viewer?action=UPDATE&amp;creator=factset&amp;DYN_ARGS=TRUE&amp;DOC_NAME=FAT:FQL_AUDITING_CLIENT_TEMPLATE.FAT&amp;display_string=Audit&amp;VAR:KEY=ARILABAVCB&amp;VAR:QUERY=RkZfU0FMRVMoTFRNLDQwNjMzKQ==&amp;WINDOW=FIRST_POPUP&amp;HEIGHT=450&amp;WIDTH=450&amp;START_MAXIMIZED=","FALSE&amp;VAR:CALENDAR=US&amp;VAR:SYMBOL=TXRH&amp;VAR:INDEX=0"}</definedName>
    <definedName name="_87__FDSAUDITLINK__" localSheetId="3" hidden="1">{"fdsup://directions/FAT Viewer?action=UPDATE&amp;creator=factset&amp;DYN_ARGS=TRUE&amp;DOC_NAME=FAT:FQL_AUDITING_CLIENT_TEMPLATE.FAT&amp;display_string=Audit&amp;VAR:KEY=ARILABAVCB&amp;VAR:QUERY=RkZfU0FMRVMoTFRNLDQwNjMzKQ==&amp;WINDOW=FIRST_POPUP&amp;HEIGHT=450&amp;WIDTH=450&amp;START_MAXIMIZED=","FALSE&amp;VAR:CALENDAR=US&amp;VAR:SYMBOL=TXRH&amp;VAR:INDEX=0"}</definedName>
    <definedName name="_87__FDSAUDITLINK__" localSheetId="0" hidden="1">{"fdsup://directions/FAT Viewer?action=UPDATE&amp;creator=factset&amp;DYN_ARGS=TRUE&amp;DOC_NAME=FAT:FQL_AUDITING_CLIENT_TEMPLATE.FAT&amp;display_string=Audit&amp;VAR:KEY=ARILABAVCB&amp;VAR:QUERY=RkZfU0FMRVMoTFRNLDQwNjMzKQ==&amp;WINDOW=FIRST_POPUP&amp;HEIGHT=450&amp;WIDTH=450&amp;START_MAXIMIZED=","FALSE&amp;VAR:CALENDAR=US&amp;VAR:SYMBOL=TXRH&amp;VAR:INDEX=0"}</definedName>
    <definedName name="_87__FDSAUDITLINK__" localSheetId="1" hidden="1">{"fdsup://directions/FAT Viewer?action=UPDATE&amp;creator=factset&amp;DYN_ARGS=TRUE&amp;DOC_NAME=FAT:FQL_AUDITING_CLIENT_TEMPLATE.FAT&amp;display_string=Audit&amp;VAR:KEY=ARILABAVCB&amp;VAR:QUERY=RkZfU0FMRVMoTFRNLDQwNjMzKQ==&amp;WINDOW=FIRST_POPUP&amp;HEIGHT=450&amp;WIDTH=450&amp;START_MAXIMIZED=","FALSE&amp;VAR:CALENDAR=US&amp;VAR:SYMBOL=TXRH&amp;VAR:INDEX=0"}</definedName>
    <definedName name="_87__FDSAUDITLINK__" hidden="1">{"fdsup://directions/FAT Viewer?action=UPDATE&amp;creator=factset&amp;DYN_ARGS=TRUE&amp;DOC_NAME=FAT:FQL_AUDITING_CLIENT_TEMPLATE.FAT&amp;display_string=Audit&amp;VAR:KEY=ARILABAVCB&amp;VAR:QUERY=RkZfU0FMRVMoTFRNLDQwNjMzKQ==&amp;WINDOW=FIRST_POPUP&amp;HEIGHT=450&amp;WIDTH=450&amp;START_MAXIMIZED=","FALSE&amp;VAR:CALENDAR=US&amp;VAR:SYMBOL=TXRH&amp;VAR:INDEX=0"}</definedName>
    <definedName name="_87prm.Okres_7_1">"Bilans Otw/Pocz. roku"</definedName>
    <definedName name="_88__FDSAUDITLINK__" localSheetId="2" hidden="1">{"fdsup://directions/FAT Viewer?action=UPDATE&amp;creator=factset&amp;DYN_ARGS=TRUE&amp;DOC_NAME=FAT:FQL_AUDITING_CLIENT_TEMPLATE.FAT&amp;display_string=Audit&amp;VAR:KEY=FGZAPKFUVE&amp;VAR:QUERY=RkZfRU5UUlBSX1ZBTF9FQklUREFfT1BFUihBTk4sNDA1NDMp&amp;WINDOW=FIRST_POPUP&amp;HEIGHT=450&amp;WIDTH=","450&amp;START_MAXIMIZED=FALSE&amp;VAR:CALENDAR=US&amp;VAR:SYMBOL=CAKE&amp;VAR:INDEX=0"}</definedName>
    <definedName name="_88__FDSAUDITLINK__" localSheetId="4" hidden="1">{"fdsup://directions/FAT Viewer?action=UPDATE&amp;creator=factset&amp;DYN_ARGS=TRUE&amp;DOC_NAME=FAT:FQL_AUDITING_CLIENT_TEMPLATE.FAT&amp;display_string=Audit&amp;VAR:KEY=FGZAPKFUVE&amp;VAR:QUERY=RkZfRU5UUlBSX1ZBTF9FQklUREFfT1BFUihBTk4sNDA1NDMp&amp;WINDOW=FIRST_POPUP&amp;HEIGHT=450&amp;WIDTH=","450&amp;START_MAXIMIZED=FALSE&amp;VAR:CALENDAR=US&amp;VAR:SYMBOL=CAKE&amp;VAR:INDEX=0"}</definedName>
    <definedName name="_88__FDSAUDITLINK__" localSheetId="3" hidden="1">{"fdsup://directions/FAT Viewer?action=UPDATE&amp;creator=factset&amp;DYN_ARGS=TRUE&amp;DOC_NAME=FAT:FQL_AUDITING_CLIENT_TEMPLATE.FAT&amp;display_string=Audit&amp;VAR:KEY=FGZAPKFUVE&amp;VAR:QUERY=RkZfRU5UUlBSX1ZBTF9FQklUREFfT1BFUihBTk4sNDA1NDMp&amp;WINDOW=FIRST_POPUP&amp;HEIGHT=450&amp;WIDTH=","450&amp;START_MAXIMIZED=FALSE&amp;VAR:CALENDAR=US&amp;VAR:SYMBOL=CAKE&amp;VAR:INDEX=0"}</definedName>
    <definedName name="_88__FDSAUDITLINK__" localSheetId="0" hidden="1">{"fdsup://directions/FAT Viewer?action=UPDATE&amp;creator=factset&amp;DYN_ARGS=TRUE&amp;DOC_NAME=FAT:FQL_AUDITING_CLIENT_TEMPLATE.FAT&amp;display_string=Audit&amp;VAR:KEY=FGZAPKFUVE&amp;VAR:QUERY=RkZfRU5UUlBSX1ZBTF9FQklUREFfT1BFUihBTk4sNDA1NDMp&amp;WINDOW=FIRST_POPUP&amp;HEIGHT=450&amp;WIDTH=","450&amp;START_MAXIMIZED=FALSE&amp;VAR:CALENDAR=US&amp;VAR:SYMBOL=CAKE&amp;VAR:INDEX=0"}</definedName>
    <definedName name="_88__FDSAUDITLINK__" localSheetId="1" hidden="1">{"fdsup://directions/FAT Viewer?action=UPDATE&amp;creator=factset&amp;DYN_ARGS=TRUE&amp;DOC_NAME=FAT:FQL_AUDITING_CLIENT_TEMPLATE.FAT&amp;display_string=Audit&amp;VAR:KEY=FGZAPKFUVE&amp;VAR:QUERY=RkZfRU5UUlBSX1ZBTF9FQklUREFfT1BFUihBTk4sNDA1NDMp&amp;WINDOW=FIRST_POPUP&amp;HEIGHT=450&amp;WIDTH=","450&amp;START_MAXIMIZED=FALSE&amp;VAR:CALENDAR=US&amp;VAR:SYMBOL=CAKE&amp;VAR:INDEX=0"}</definedName>
    <definedName name="_88__FDSAUDITLINK__" hidden="1">{"fdsup://directions/FAT Viewer?action=UPDATE&amp;creator=factset&amp;DYN_ARGS=TRUE&amp;DOC_NAME=FAT:FQL_AUDITING_CLIENT_TEMPLATE.FAT&amp;display_string=Audit&amp;VAR:KEY=FGZAPKFUVE&amp;VAR:QUERY=RkZfRU5UUlBSX1ZBTF9FQklUREFfT1BFUihBTk4sNDA1NDMp&amp;WINDOW=FIRST_POPUP&amp;HEIGHT=450&amp;WIDTH=","450&amp;START_MAXIMIZED=FALSE&amp;VAR:CALENDAR=US&amp;VAR:SYMBOL=CAKE&amp;VAR:INDEX=0"}</definedName>
    <definedName name="_88prm.Okres_8_1">"Bilans Otw/Pocz. roku"</definedName>
    <definedName name="_89__FDSAUDITLINK__" localSheetId="2" hidden="1">{"fdsup://directions/FAT Viewer?action=UPDATE&amp;creator=factset&amp;DYN_ARGS=TRUE&amp;DOC_NAME=FAT:FQL_AUDITING_CLIENT_TEMPLATE.FAT&amp;display_string=Audit&amp;VAR:KEY=HYVIXUZWXS&amp;VAR:QUERY=RkZfRU5UUlBSX1ZBTF9FQklUREFfT1BFUihBTk4sNDA1NDMp&amp;WINDOW=FIRST_POPUP&amp;HEIGHT=450&amp;WIDTH=","450&amp;START_MAXIMIZED=FALSE&amp;VAR:CALENDAR=US&amp;VAR:SYMBOL=PFCB&amp;VAR:INDEX=0"}</definedName>
    <definedName name="_89__FDSAUDITLINK__" localSheetId="4" hidden="1">{"fdsup://directions/FAT Viewer?action=UPDATE&amp;creator=factset&amp;DYN_ARGS=TRUE&amp;DOC_NAME=FAT:FQL_AUDITING_CLIENT_TEMPLATE.FAT&amp;display_string=Audit&amp;VAR:KEY=HYVIXUZWXS&amp;VAR:QUERY=RkZfRU5UUlBSX1ZBTF9FQklUREFfT1BFUihBTk4sNDA1NDMp&amp;WINDOW=FIRST_POPUP&amp;HEIGHT=450&amp;WIDTH=","450&amp;START_MAXIMIZED=FALSE&amp;VAR:CALENDAR=US&amp;VAR:SYMBOL=PFCB&amp;VAR:INDEX=0"}</definedName>
    <definedName name="_89__FDSAUDITLINK__" localSheetId="3" hidden="1">{"fdsup://directions/FAT Viewer?action=UPDATE&amp;creator=factset&amp;DYN_ARGS=TRUE&amp;DOC_NAME=FAT:FQL_AUDITING_CLIENT_TEMPLATE.FAT&amp;display_string=Audit&amp;VAR:KEY=HYVIXUZWXS&amp;VAR:QUERY=RkZfRU5UUlBSX1ZBTF9FQklUREFfT1BFUihBTk4sNDA1NDMp&amp;WINDOW=FIRST_POPUP&amp;HEIGHT=450&amp;WIDTH=","450&amp;START_MAXIMIZED=FALSE&amp;VAR:CALENDAR=US&amp;VAR:SYMBOL=PFCB&amp;VAR:INDEX=0"}</definedName>
    <definedName name="_89__FDSAUDITLINK__" localSheetId="0" hidden="1">{"fdsup://directions/FAT Viewer?action=UPDATE&amp;creator=factset&amp;DYN_ARGS=TRUE&amp;DOC_NAME=FAT:FQL_AUDITING_CLIENT_TEMPLATE.FAT&amp;display_string=Audit&amp;VAR:KEY=HYVIXUZWXS&amp;VAR:QUERY=RkZfRU5UUlBSX1ZBTF9FQklUREFfT1BFUihBTk4sNDA1NDMp&amp;WINDOW=FIRST_POPUP&amp;HEIGHT=450&amp;WIDTH=","450&amp;START_MAXIMIZED=FALSE&amp;VAR:CALENDAR=US&amp;VAR:SYMBOL=PFCB&amp;VAR:INDEX=0"}</definedName>
    <definedName name="_89__FDSAUDITLINK__" localSheetId="1" hidden="1">{"fdsup://directions/FAT Viewer?action=UPDATE&amp;creator=factset&amp;DYN_ARGS=TRUE&amp;DOC_NAME=FAT:FQL_AUDITING_CLIENT_TEMPLATE.FAT&amp;display_string=Audit&amp;VAR:KEY=HYVIXUZWXS&amp;VAR:QUERY=RkZfRU5UUlBSX1ZBTF9FQklUREFfT1BFUihBTk4sNDA1NDMp&amp;WINDOW=FIRST_POPUP&amp;HEIGHT=450&amp;WIDTH=","450&amp;START_MAXIMIZED=FALSE&amp;VAR:CALENDAR=US&amp;VAR:SYMBOL=PFCB&amp;VAR:INDEX=0"}</definedName>
    <definedName name="_89__FDSAUDITLINK__" hidden="1">{"fdsup://directions/FAT Viewer?action=UPDATE&amp;creator=factset&amp;DYN_ARGS=TRUE&amp;DOC_NAME=FAT:FQL_AUDITING_CLIENT_TEMPLATE.FAT&amp;display_string=Audit&amp;VAR:KEY=HYVIXUZWXS&amp;VAR:QUERY=RkZfRU5UUlBSX1ZBTF9FQklUREFfT1BFUihBTk4sNDA1NDMp&amp;WINDOW=FIRST_POPUP&amp;HEIGHT=450&amp;WIDTH=","450&amp;START_MAXIMIZED=FALSE&amp;VAR:CALENDAR=US&amp;VAR:SYMBOL=PFCB&amp;VAR:INDEX=0"}</definedName>
    <definedName name="_89prm.Okres_9_1">"Bilans Otw/Pocz. roku"</definedName>
    <definedName name="_8ktp.KtTyp_5_1">1</definedName>
    <definedName name="_9__123Graph_BCHART_3" hidden="1">#REF!</definedName>
    <definedName name="_9__123Graph_CCHART_1" hidden="1">#REF!</definedName>
    <definedName name="_9__123Graph_CCHART_3" hidden="1">#REF!</definedName>
    <definedName name="_9__FDSAUDITLINK__" localSheetId="2" hidden="1">{"fdsup://directions/FAT Viewer?action=UPDATE&amp;creator=factset&amp;DYN_ARGS=TRUE&amp;DOC_NAME=FAT:FQL_AUDITING_CLIENT_TEMPLATE.FAT&amp;display_string=Audit&amp;VAR:KEY=NWBCVOVOVY&amp;VAR:QUERY=RkZfRU5UUlBSX1ZBTF9FQklUREFfT1BFUihBTk4sNDA5MDgp&amp;WINDOW=FIRST_POPUP&amp;HEIGHT=450&amp;WIDTH=","450&amp;START_MAXIMIZED=FALSE&amp;VAR:CALENDAR=US&amp;VAR:SYMBOL=DNKN&amp;VAR:INDEX=0"}</definedName>
    <definedName name="_9__FDSAUDITLINK__" localSheetId="4" hidden="1">{"fdsup://directions/FAT Viewer?action=UPDATE&amp;creator=factset&amp;DYN_ARGS=TRUE&amp;DOC_NAME=FAT:FQL_AUDITING_CLIENT_TEMPLATE.FAT&amp;display_string=Audit&amp;VAR:KEY=NWBCVOVOVY&amp;VAR:QUERY=RkZfRU5UUlBSX1ZBTF9FQklUREFfT1BFUihBTk4sNDA5MDgp&amp;WINDOW=FIRST_POPUP&amp;HEIGHT=450&amp;WIDTH=","450&amp;START_MAXIMIZED=FALSE&amp;VAR:CALENDAR=US&amp;VAR:SYMBOL=DNKN&amp;VAR:INDEX=0"}</definedName>
    <definedName name="_9__FDSAUDITLINK__" localSheetId="3" hidden="1">{"fdsup://directions/FAT Viewer?action=UPDATE&amp;creator=factset&amp;DYN_ARGS=TRUE&amp;DOC_NAME=FAT:FQL_AUDITING_CLIENT_TEMPLATE.FAT&amp;display_string=Audit&amp;VAR:KEY=NWBCVOVOVY&amp;VAR:QUERY=RkZfRU5UUlBSX1ZBTF9FQklUREFfT1BFUihBTk4sNDA5MDgp&amp;WINDOW=FIRST_POPUP&amp;HEIGHT=450&amp;WIDTH=","450&amp;START_MAXIMIZED=FALSE&amp;VAR:CALENDAR=US&amp;VAR:SYMBOL=DNKN&amp;VAR:INDEX=0"}</definedName>
    <definedName name="_9__FDSAUDITLINK__" localSheetId="0" hidden="1">{"fdsup://directions/FAT Viewer?action=UPDATE&amp;creator=factset&amp;DYN_ARGS=TRUE&amp;DOC_NAME=FAT:FQL_AUDITING_CLIENT_TEMPLATE.FAT&amp;display_string=Audit&amp;VAR:KEY=NWBCVOVOVY&amp;VAR:QUERY=RkZfRU5UUlBSX1ZBTF9FQklUREFfT1BFUihBTk4sNDA5MDgp&amp;WINDOW=FIRST_POPUP&amp;HEIGHT=450&amp;WIDTH=","450&amp;START_MAXIMIZED=FALSE&amp;VAR:CALENDAR=US&amp;VAR:SYMBOL=DNKN&amp;VAR:INDEX=0"}</definedName>
    <definedName name="_9__FDSAUDITLINK__" localSheetId="1" hidden="1">{"fdsup://directions/FAT Viewer?action=UPDATE&amp;creator=factset&amp;DYN_ARGS=TRUE&amp;DOC_NAME=FAT:FQL_AUDITING_CLIENT_TEMPLATE.FAT&amp;display_string=Audit&amp;VAR:KEY=NWBCVOVOVY&amp;VAR:QUERY=RkZfRU5UUlBSX1ZBTF9FQklUREFfT1BFUihBTk4sNDA5MDgp&amp;WINDOW=FIRST_POPUP&amp;HEIGHT=450&amp;WIDTH=","450&amp;START_MAXIMIZED=FALSE&amp;VAR:CALENDAR=US&amp;VAR:SYMBOL=DNKN&amp;VAR:INDEX=0"}</definedName>
    <definedName name="_9__FDSAUDITLINK__" hidden="1">{"fdsup://directions/FAT Viewer?action=UPDATE&amp;creator=factset&amp;DYN_ARGS=TRUE&amp;DOC_NAME=FAT:FQL_AUDITING_CLIENT_TEMPLATE.FAT&amp;display_string=Audit&amp;VAR:KEY=NWBCVOVOVY&amp;VAR:QUERY=RkZfRU5UUlBSX1ZBTF9FQklUREFfT1BFUihBTk4sNDA5MDgp&amp;WINDOW=FIRST_POPUP&amp;HEIGHT=450&amp;WIDTH=","450&amp;START_MAXIMIZED=FALSE&amp;VAR:CALENDAR=US&amp;VAR:SYMBOL=DNKN&amp;VAR:INDEX=0"}</definedName>
    <definedName name="_9_0_0Cwvu.GREY_A" localSheetId="2" hidden="1">#REF!</definedName>
    <definedName name="_9_0_0Cwvu.GREY_A" localSheetId="4" hidden="1">#REF!</definedName>
    <definedName name="_9_0_0Cwvu.GREY_A" localSheetId="3" hidden="1">#REF!</definedName>
    <definedName name="_9_0_0Cwvu.GREY_A" localSheetId="0" hidden="1">#REF!</definedName>
    <definedName name="_9_0_0Cwvu.GREY_A" localSheetId="1" hidden="1">#REF!</definedName>
    <definedName name="_9_0_0Cwvu.GREY_A" hidden="1">#REF!</definedName>
    <definedName name="_90__FDSAUDITLINK__" localSheetId="2" hidden="1">{"fdsup://directions/FAT Viewer?action=UPDATE&amp;creator=factset&amp;DYN_ARGS=TRUE&amp;DOC_NAME=FAT:FQL_AUDITING_CLIENT_TEMPLATE.FAT&amp;display_string=Audit&amp;VAR:KEY=VEPSFCXEDS&amp;VAR:QUERY=RkZfU0FMRVMoTFRNLDQwNjMzKQ==&amp;WINDOW=FIRST_POPUP&amp;HEIGHT=450&amp;WIDTH=450&amp;START_MAXIMIZED=","FALSE&amp;VAR:CALENDAR=US&amp;VAR:SYMBOL=DENN&amp;VAR:INDEX=0"}</definedName>
    <definedName name="_90__FDSAUDITLINK__" localSheetId="4" hidden="1">{"fdsup://directions/FAT Viewer?action=UPDATE&amp;creator=factset&amp;DYN_ARGS=TRUE&amp;DOC_NAME=FAT:FQL_AUDITING_CLIENT_TEMPLATE.FAT&amp;display_string=Audit&amp;VAR:KEY=VEPSFCXEDS&amp;VAR:QUERY=RkZfU0FMRVMoTFRNLDQwNjMzKQ==&amp;WINDOW=FIRST_POPUP&amp;HEIGHT=450&amp;WIDTH=450&amp;START_MAXIMIZED=","FALSE&amp;VAR:CALENDAR=US&amp;VAR:SYMBOL=DENN&amp;VAR:INDEX=0"}</definedName>
    <definedName name="_90__FDSAUDITLINK__" localSheetId="3" hidden="1">{"fdsup://directions/FAT Viewer?action=UPDATE&amp;creator=factset&amp;DYN_ARGS=TRUE&amp;DOC_NAME=FAT:FQL_AUDITING_CLIENT_TEMPLATE.FAT&amp;display_string=Audit&amp;VAR:KEY=VEPSFCXEDS&amp;VAR:QUERY=RkZfU0FMRVMoTFRNLDQwNjMzKQ==&amp;WINDOW=FIRST_POPUP&amp;HEIGHT=450&amp;WIDTH=450&amp;START_MAXIMIZED=","FALSE&amp;VAR:CALENDAR=US&amp;VAR:SYMBOL=DENN&amp;VAR:INDEX=0"}</definedName>
    <definedName name="_90__FDSAUDITLINK__" localSheetId="0" hidden="1">{"fdsup://directions/FAT Viewer?action=UPDATE&amp;creator=factset&amp;DYN_ARGS=TRUE&amp;DOC_NAME=FAT:FQL_AUDITING_CLIENT_TEMPLATE.FAT&amp;display_string=Audit&amp;VAR:KEY=VEPSFCXEDS&amp;VAR:QUERY=RkZfU0FMRVMoTFRNLDQwNjMzKQ==&amp;WINDOW=FIRST_POPUP&amp;HEIGHT=450&amp;WIDTH=450&amp;START_MAXIMIZED=","FALSE&amp;VAR:CALENDAR=US&amp;VAR:SYMBOL=DENN&amp;VAR:INDEX=0"}</definedName>
    <definedName name="_90__FDSAUDITLINK__" localSheetId="1" hidden="1">{"fdsup://directions/FAT Viewer?action=UPDATE&amp;creator=factset&amp;DYN_ARGS=TRUE&amp;DOC_NAME=FAT:FQL_AUDITING_CLIENT_TEMPLATE.FAT&amp;display_string=Audit&amp;VAR:KEY=VEPSFCXEDS&amp;VAR:QUERY=RkZfU0FMRVMoTFRNLDQwNjMzKQ==&amp;WINDOW=FIRST_POPUP&amp;HEIGHT=450&amp;WIDTH=450&amp;START_MAXIMIZED=","FALSE&amp;VAR:CALENDAR=US&amp;VAR:SYMBOL=DENN&amp;VAR:INDEX=0"}</definedName>
    <definedName name="_90__FDSAUDITLINK__" hidden="1">{"fdsup://directions/FAT Viewer?action=UPDATE&amp;creator=factset&amp;DYN_ARGS=TRUE&amp;DOC_NAME=FAT:FQL_AUDITING_CLIENT_TEMPLATE.FAT&amp;display_string=Audit&amp;VAR:KEY=VEPSFCXEDS&amp;VAR:QUERY=RkZfU0FMRVMoTFRNLDQwNjMzKQ==&amp;WINDOW=FIRST_POPUP&amp;HEIGHT=450&amp;WIDTH=450&amp;START_MAXIMIZED=","FALSE&amp;VAR:CALENDAR=US&amp;VAR:SYMBOL=DENN&amp;VAR:INDEX=0"}</definedName>
    <definedName name="_90prm.OkresDo_10_1">"IV-2008"</definedName>
    <definedName name="_91__FDSAUDITLINK__" localSheetId="2" hidden="1">{"fdsup://directions/FAT Viewer?action=UPDATE&amp;creator=factset&amp;DYN_ARGS=TRUE&amp;DOC_NAME=FAT:FQL_AUDITING_CLIENT_TEMPLATE.FAT&amp;display_string=Audit&amp;VAR:KEY=AJKPSXQZOR&amp;VAR:QUERY=RkZfRU5UUlBSX1ZBTF9FQklUREFfT1BFUihDQUwsTk9XKQ==&amp;WINDOW=FIRST_POPUP&amp;HEIGHT=450&amp;WIDTH=","450&amp;START_MAXIMIZED=FALSE&amp;VAR:CALENDAR=US&amp;VAR:SYMBOL=PNRA&amp;VAR:INDEX=0"}</definedName>
    <definedName name="_91__FDSAUDITLINK__" localSheetId="4" hidden="1">{"fdsup://directions/FAT Viewer?action=UPDATE&amp;creator=factset&amp;DYN_ARGS=TRUE&amp;DOC_NAME=FAT:FQL_AUDITING_CLIENT_TEMPLATE.FAT&amp;display_string=Audit&amp;VAR:KEY=AJKPSXQZOR&amp;VAR:QUERY=RkZfRU5UUlBSX1ZBTF9FQklUREFfT1BFUihDQUwsTk9XKQ==&amp;WINDOW=FIRST_POPUP&amp;HEIGHT=450&amp;WIDTH=","450&amp;START_MAXIMIZED=FALSE&amp;VAR:CALENDAR=US&amp;VAR:SYMBOL=PNRA&amp;VAR:INDEX=0"}</definedName>
    <definedName name="_91__FDSAUDITLINK__" localSheetId="3" hidden="1">{"fdsup://directions/FAT Viewer?action=UPDATE&amp;creator=factset&amp;DYN_ARGS=TRUE&amp;DOC_NAME=FAT:FQL_AUDITING_CLIENT_TEMPLATE.FAT&amp;display_string=Audit&amp;VAR:KEY=AJKPSXQZOR&amp;VAR:QUERY=RkZfRU5UUlBSX1ZBTF9FQklUREFfT1BFUihDQUwsTk9XKQ==&amp;WINDOW=FIRST_POPUP&amp;HEIGHT=450&amp;WIDTH=","450&amp;START_MAXIMIZED=FALSE&amp;VAR:CALENDAR=US&amp;VAR:SYMBOL=PNRA&amp;VAR:INDEX=0"}</definedName>
    <definedName name="_91__FDSAUDITLINK__" localSheetId="0" hidden="1">{"fdsup://directions/FAT Viewer?action=UPDATE&amp;creator=factset&amp;DYN_ARGS=TRUE&amp;DOC_NAME=FAT:FQL_AUDITING_CLIENT_TEMPLATE.FAT&amp;display_string=Audit&amp;VAR:KEY=AJKPSXQZOR&amp;VAR:QUERY=RkZfRU5UUlBSX1ZBTF9FQklUREFfT1BFUihDQUwsTk9XKQ==&amp;WINDOW=FIRST_POPUP&amp;HEIGHT=450&amp;WIDTH=","450&amp;START_MAXIMIZED=FALSE&amp;VAR:CALENDAR=US&amp;VAR:SYMBOL=PNRA&amp;VAR:INDEX=0"}</definedName>
    <definedName name="_91__FDSAUDITLINK__" localSheetId="1" hidden="1">{"fdsup://directions/FAT Viewer?action=UPDATE&amp;creator=factset&amp;DYN_ARGS=TRUE&amp;DOC_NAME=FAT:FQL_AUDITING_CLIENT_TEMPLATE.FAT&amp;display_string=Audit&amp;VAR:KEY=AJKPSXQZOR&amp;VAR:QUERY=RkZfRU5UUlBSX1ZBTF9FQklUREFfT1BFUihDQUwsTk9XKQ==&amp;WINDOW=FIRST_POPUP&amp;HEIGHT=450&amp;WIDTH=","450&amp;START_MAXIMIZED=FALSE&amp;VAR:CALENDAR=US&amp;VAR:SYMBOL=PNRA&amp;VAR:INDEX=0"}</definedName>
    <definedName name="_91__FDSAUDITLINK__" hidden="1">{"fdsup://directions/FAT Viewer?action=UPDATE&amp;creator=factset&amp;DYN_ARGS=TRUE&amp;DOC_NAME=FAT:FQL_AUDITING_CLIENT_TEMPLATE.FAT&amp;display_string=Audit&amp;VAR:KEY=AJKPSXQZOR&amp;VAR:QUERY=RkZfRU5UUlBSX1ZBTF9FQklUREFfT1BFUihDQUwsTk9XKQ==&amp;WINDOW=FIRST_POPUP&amp;HEIGHT=450&amp;WIDTH=","450&amp;START_MAXIMIZED=FALSE&amp;VAR:CALENDAR=US&amp;VAR:SYMBOL=PNRA&amp;VAR:INDEX=0"}</definedName>
    <definedName name="_91prm.OkresDo_11_1">"IV-2008"</definedName>
    <definedName name="_92__FDSAUDITLINK__" localSheetId="2" hidden="1">{"fdsup://directions/FAT Viewer?action=UPDATE&amp;creator=factset&amp;DYN_ARGS=TRUE&amp;DOC_NAME=FAT:FQL_AUDITING_CLIENT_TEMPLATE.FAT&amp;display_string=Audit&amp;VAR:KEY=EXSTYJYFUR&amp;VAR:QUERY=RkZfRU5UUlBSX1ZBTF9FQklUREFfT1BFUihDQUwsTk9XKQ==&amp;WINDOW=FIRST_POPUP&amp;HEIGHT=450&amp;WIDTH=","450&amp;START_MAXIMIZED=FALSE&amp;VAR:CALENDAR=US&amp;VAR:SYMBOL=SONC&amp;VAR:INDEX=0"}</definedName>
    <definedName name="_92__FDSAUDITLINK__" localSheetId="4" hidden="1">{"fdsup://directions/FAT Viewer?action=UPDATE&amp;creator=factset&amp;DYN_ARGS=TRUE&amp;DOC_NAME=FAT:FQL_AUDITING_CLIENT_TEMPLATE.FAT&amp;display_string=Audit&amp;VAR:KEY=EXSTYJYFUR&amp;VAR:QUERY=RkZfRU5UUlBSX1ZBTF9FQklUREFfT1BFUihDQUwsTk9XKQ==&amp;WINDOW=FIRST_POPUP&amp;HEIGHT=450&amp;WIDTH=","450&amp;START_MAXIMIZED=FALSE&amp;VAR:CALENDAR=US&amp;VAR:SYMBOL=SONC&amp;VAR:INDEX=0"}</definedName>
    <definedName name="_92__FDSAUDITLINK__" localSheetId="3" hidden="1">{"fdsup://directions/FAT Viewer?action=UPDATE&amp;creator=factset&amp;DYN_ARGS=TRUE&amp;DOC_NAME=FAT:FQL_AUDITING_CLIENT_TEMPLATE.FAT&amp;display_string=Audit&amp;VAR:KEY=EXSTYJYFUR&amp;VAR:QUERY=RkZfRU5UUlBSX1ZBTF9FQklUREFfT1BFUihDQUwsTk9XKQ==&amp;WINDOW=FIRST_POPUP&amp;HEIGHT=450&amp;WIDTH=","450&amp;START_MAXIMIZED=FALSE&amp;VAR:CALENDAR=US&amp;VAR:SYMBOL=SONC&amp;VAR:INDEX=0"}</definedName>
    <definedName name="_92__FDSAUDITLINK__" localSheetId="0" hidden="1">{"fdsup://directions/FAT Viewer?action=UPDATE&amp;creator=factset&amp;DYN_ARGS=TRUE&amp;DOC_NAME=FAT:FQL_AUDITING_CLIENT_TEMPLATE.FAT&amp;display_string=Audit&amp;VAR:KEY=EXSTYJYFUR&amp;VAR:QUERY=RkZfRU5UUlBSX1ZBTF9FQklUREFfT1BFUihDQUwsTk9XKQ==&amp;WINDOW=FIRST_POPUP&amp;HEIGHT=450&amp;WIDTH=","450&amp;START_MAXIMIZED=FALSE&amp;VAR:CALENDAR=US&amp;VAR:SYMBOL=SONC&amp;VAR:INDEX=0"}</definedName>
    <definedName name="_92__FDSAUDITLINK__" localSheetId="1" hidden="1">{"fdsup://directions/FAT Viewer?action=UPDATE&amp;creator=factset&amp;DYN_ARGS=TRUE&amp;DOC_NAME=FAT:FQL_AUDITING_CLIENT_TEMPLATE.FAT&amp;display_string=Audit&amp;VAR:KEY=EXSTYJYFUR&amp;VAR:QUERY=RkZfRU5UUlBSX1ZBTF9FQklUREFfT1BFUihDQUwsTk9XKQ==&amp;WINDOW=FIRST_POPUP&amp;HEIGHT=450&amp;WIDTH=","450&amp;START_MAXIMIZED=FALSE&amp;VAR:CALENDAR=US&amp;VAR:SYMBOL=SONC&amp;VAR:INDEX=0"}</definedName>
    <definedName name="_92__FDSAUDITLINK__" hidden="1">{"fdsup://directions/FAT Viewer?action=UPDATE&amp;creator=factset&amp;DYN_ARGS=TRUE&amp;DOC_NAME=FAT:FQL_AUDITING_CLIENT_TEMPLATE.FAT&amp;display_string=Audit&amp;VAR:KEY=EXSTYJYFUR&amp;VAR:QUERY=RkZfRU5UUlBSX1ZBTF9FQklUREFfT1BFUihDQUwsTk9XKQ==&amp;WINDOW=FIRST_POPUP&amp;HEIGHT=450&amp;WIDTH=","450&amp;START_MAXIMIZED=FALSE&amp;VAR:CALENDAR=US&amp;VAR:SYMBOL=SONC&amp;VAR:INDEX=0"}</definedName>
    <definedName name="_92prm.OkresDo_12_1">"IV-2008"</definedName>
    <definedName name="_93__FDSAUDITLINK__" localSheetId="2" hidden="1">{"fdsup://directions/FAT Viewer?action=UPDATE&amp;creator=factset&amp;DYN_ARGS=TRUE&amp;DOC_NAME=FAT:FQL_AUDITING_CLIENT_TEMPLATE.FAT&amp;display_string=Audit&amp;VAR:KEY=DWHYRCFOHW&amp;VAR:QUERY=RkZfRU5UUlBSX1ZBTF9FQklUREFfT1BFUihBTk4sNDA1NDMp&amp;WINDOW=FIRST_POPUP&amp;HEIGHT=450&amp;WIDTH=","450&amp;START_MAXIMIZED=FALSE&amp;VAR:CALENDAR=US&amp;VAR:SYMBOL=BBRG&amp;VAR:INDEX=0"}</definedName>
    <definedName name="_93__FDSAUDITLINK__" localSheetId="4" hidden="1">{"fdsup://directions/FAT Viewer?action=UPDATE&amp;creator=factset&amp;DYN_ARGS=TRUE&amp;DOC_NAME=FAT:FQL_AUDITING_CLIENT_TEMPLATE.FAT&amp;display_string=Audit&amp;VAR:KEY=DWHYRCFOHW&amp;VAR:QUERY=RkZfRU5UUlBSX1ZBTF9FQklUREFfT1BFUihBTk4sNDA1NDMp&amp;WINDOW=FIRST_POPUP&amp;HEIGHT=450&amp;WIDTH=","450&amp;START_MAXIMIZED=FALSE&amp;VAR:CALENDAR=US&amp;VAR:SYMBOL=BBRG&amp;VAR:INDEX=0"}</definedName>
    <definedName name="_93__FDSAUDITLINK__" localSheetId="3" hidden="1">{"fdsup://directions/FAT Viewer?action=UPDATE&amp;creator=factset&amp;DYN_ARGS=TRUE&amp;DOC_NAME=FAT:FQL_AUDITING_CLIENT_TEMPLATE.FAT&amp;display_string=Audit&amp;VAR:KEY=DWHYRCFOHW&amp;VAR:QUERY=RkZfRU5UUlBSX1ZBTF9FQklUREFfT1BFUihBTk4sNDA1NDMp&amp;WINDOW=FIRST_POPUP&amp;HEIGHT=450&amp;WIDTH=","450&amp;START_MAXIMIZED=FALSE&amp;VAR:CALENDAR=US&amp;VAR:SYMBOL=BBRG&amp;VAR:INDEX=0"}</definedName>
    <definedName name="_93__FDSAUDITLINK__" localSheetId="0" hidden="1">{"fdsup://directions/FAT Viewer?action=UPDATE&amp;creator=factset&amp;DYN_ARGS=TRUE&amp;DOC_NAME=FAT:FQL_AUDITING_CLIENT_TEMPLATE.FAT&amp;display_string=Audit&amp;VAR:KEY=DWHYRCFOHW&amp;VAR:QUERY=RkZfRU5UUlBSX1ZBTF9FQklUREFfT1BFUihBTk4sNDA1NDMp&amp;WINDOW=FIRST_POPUP&amp;HEIGHT=450&amp;WIDTH=","450&amp;START_MAXIMIZED=FALSE&amp;VAR:CALENDAR=US&amp;VAR:SYMBOL=BBRG&amp;VAR:INDEX=0"}</definedName>
    <definedName name="_93__FDSAUDITLINK__" localSheetId="1" hidden="1">{"fdsup://directions/FAT Viewer?action=UPDATE&amp;creator=factset&amp;DYN_ARGS=TRUE&amp;DOC_NAME=FAT:FQL_AUDITING_CLIENT_TEMPLATE.FAT&amp;display_string=Audit&amp;VAR:KEY=DWHYRCFOHW&amp;VAR:QUERY=RkZfRU5UUlBSX1ZBTF9FQklUREFfT1BFUihBTk4sNDA1NDMp&amp;WINDOW=FIRST_POPUP&amp;HEIGHT=450&amp;WIDTH=","450&amp;START_MAXIMIZED=FALSE&amp;VAR:CALENDAR=US&amp;VAR:SYMBOL=BBRG&amp;VAR:INDEX=0"}</definedName>
    <definedName name="_93__FDSAUDITLINK__" hidden="1">{"fdsup://directions/FAT Viewer?action=UPDATE&amp;creator=factset&amp;DYN_ARGS=TRUE&amp;DOC_NAME=FAT:FQL_AUDITING_CLIENT_TEMPLATE.FAT&amp;display_string=Audit&amp;VAR:KEY=DWHYRCFOHW&amp;VAR:QUERY=RkZfRU5UUlBSX1ZBTF9FQklUREFfT1BFUihBTk4sNDA1NDMp&amp;WINDOW=FIRST_POPUP&amp;HEIGHT=450&amp;WIDTH=","450&amp;START_MAXIMIZED=FALSE&amp;VAR:CALENDAR=US&amp;VAR:SYMBOL=BBRG&amp;VAR:INDEX=0"}</definedName>
    <definedName name="_93prm.OkresDo_13_1">"IV-2008"</definedName>
    <definedName name="_94prm.OkresDo_2_1">"IV-2008"</definedName>
    <definedName name="_95__FDSAUDITLINK__" localSheetId="2" hidden="1">{"fdsup://directions/FAT Viewer?action=UPDATE&amp;creator=factset&amp;DYN_ARGS=TRUE&amp;DOC_NAME=FAT:FQL_AUDITING_CLIENT_TEMPLATE.FAT&amp;display_string=Audit&amp;VAR:KEY=AJUVSTQXSX&amp;VAR:QUERY=RkZfU0FMRVMoTFRNLDQwOTA4KQ==&amp;WINDOW=FIRST_POPUP&amp;HEIGHT=450&amp;WIDTH=450&amp;START_MAXIMIZED=","FALSE&amp;VAR:CALENDAR=US&amp;VAR:SYMBOL=SBUX&amp;VAR:INDEX=0"}</definedName>
    <definedName name="_95__FDSAUDITLINK__" localSheetId="4" hidden="1">{"fdsup://directions/FAT Viewer?action=UPDATE&amp;creator=factset&amp;DYN_ARGS=TRUE&amp;DOC_NAME=FAT:FQL_AUDITING_CLIENT_TEMPLATE.FAT&amp;display_string=Audit&amp;VAR:KEY=AJUVSTQXSX&amp;VAR:QUERY=RkZfU0FMRVMoTFRNLDQwOTA4KQ==&amp;WINDOW=FIRST_POPUP&amp;HEIGHT=450&amp;WIDTH=450&amp;START_MAXIMIZED=","FALSE&amp;VAR:CALENDAR=US&amp;VAR:SYMBOL=SBUX&amp;VAR:INDEX=0"}</definedName>
    <definedName name="_95__FDSAUDITLINK__" localSheetId="3" hidden="1">{"fdsup://directions/FAT Viewer?action=UPDATE&amp;creator=factset&amp;DYN_ARGS=TRUE&amp;DOC_NAME=FAT:FQL_AUDITING_CLIENT_TEMPLATE.FAT&amp;display_string=Audit&amp;VAR:KEY=AJUVSTQXSX&amp;VAR:QUERY=RkZfU0FMRVMoTFRNLDQwOTA4KQ==&amp;WINDOW=FIRST_POPUP&amp;HEIGHT=450&amp;WIDTH=450&amp;START_MAXIMIZED=","FALSE&amp;VAR:CALENDAR=US&amp;VAR:SYMBOL=SBUX&amp;VAR:INDEX=0"}</definedName>
    <definedName name="_95__FDSAUDITLINK__" localSheetId="0" hidden="1">{"fdsup://directions/FAT Viewer?action=UPDATE&amp;creator=factset&amp;DYN_ARGS=TRUE&amp;DOC_NAME=FAT:FQL_AUDITING_CLIENT_TEMPLATE.FAT&amp;display_string=Audit&amp;VAR:KEY=AJUVSTQXSX&amp;VAR:QUERY=RkZfU0FMRVMoTFRNLDQwOTA4KQ==&amp;WINDOW=FIRST_POPUP&amp;HEIGHT=450&amp;WIDTH=450&amp;START_MAXIMIZED=","FALSE&amp;VAR:CALENDAR=US&amp;VAR:SYMBOL=SBUX&amp;VAR:INDEX=0"}</definedName>
    <definedName name="_95__FDSAUDITLINK__" localSheetId="1" hidden="1">{"fdsup://directions/FAT Viewer?action=UPDATE&amp;creator=factset&amp;DYN_ARGS=TRUE&amp;DOC_NAME=FAT:FQL_AUDITING_CLIENT_TEMPLATE.FAT&amp;display_string=Audit&amp;VAR:KEY=AJUVSTQXSX&amp;VAR:QUERY=RkZfU0FMRVMoTFRNLDQwOTA4KQ==&amp;WINDOW=FIRST_POPUP&amp;HEIGHT=450&amp;WIDTH=450&amp;START_MAXIMIZED=","FALSE&amp;VAR:CALENDAR=US&amp;VAR:SYMBOL=SBUX&amp;VAR:INDEX=0"}</definedName>
    <definedName name="_95__FDSAUDITLINK__" hidden="1">{"fdsup://directions/FAT Viewer?action=UPDATE&amp;creator=factset&amp;DYN_ARGS=TRUE&amp;DOC_NAME=FAT:FQL_AUDITING_CLIENT_TEMPLATE.FAT&amp;display_string=Audit&amp;VAR:KEY=AJUVSTQXSX&amp;VAR:QUERY=RkZfU0FMRVMoTFRNLDQwOTA4KQ==&amp;WINDOW=FIRST_POPUP&amp;HEIGHT=450&amp;WIDTH=450&amp;START_MAXIMIZED=","FALSE&amp;VAR:CALENDAR=US&amp;VAR:SYMBOL=SBUX&amp;VAR:INDEX=0"}</definedName>
    <definedName name="_95prm.OkresDo_3_1">"IV-2008"</definedName>
    <definedName name="_96__FDSAUDITLINK__" localSheetId="2" hidden="1">{"fdsup://directions/FAT Viewer?action=UPDATE&amp;creator=factset&amp;DYN_ARGS=TRUE&amp;DOC_NAME=FAT:FQL_AUDITING_CLIENT_TEMPLATE.FAT&amp;display_string=Audit&amp;VAR:KEY=OHYDEZYTIN&amp;VAR:QUERY=RkZfRU5UUlBSX1ZBTF9FQklUREFfT1BFUihDQUwsTk9XKQ==&amp;WINDOW=FIRST_POPUP&amp;HEIGHT=450&amp;WIDTH=","450&amp;START_MAXIMIZED=FALSE&amp;VAR:CALENDAR=US&amp;VAR:SYMBOL=SBUX&amp;VAR:INDEX=0"}</definedName>
    <definedName name="_96__FDSAUDITLINK__" localSheetId="4" hidden="1">{"fdsup://directions/FAT Viewer?action=UPDATE&amp;creator=factset&amp;DYN_ARGS=TRUE&amp;DOC_NAME=FAT:FQL_AUDITING_CLIENT_TEMPLATE.FAT&amp;display_string=Audit&amp;VAR:KEY=OHYDEZYTIN&amp;VAR:QUERY=RkZfRU5UUlBSX1ZBTF9FQklUREFfT1BFUihDQUwsTk9XKQ==&amp;WINDOW=FIRST_POPUP&amp;HEIGHT=450&amp;WIDTH=","450&amp;START_MAXIMIZED=FALSE&amp;VAR:CALENDAR=US&amp;VAR:SYMBOL=SBUX&amp;VAR:INDEX=0"}</definedName>
    <definedName name="_96__FDSAUDITLINK__" localSheetId="3" hidden="1">{"fdsup://directions/FAT Viewer?action=UPDATE&amp;creator=factset&amp;DYN_ARGS=TRUE&amp;DOC_NAME=FAT:FQL_AUDITING_CLIENT_TEMPLATE.FAT&amp;display_string=Audit&amp;VAR:KEY=OHYDEZYTIN&amp;VAR:QUERY=RkZfRU5UUlBSX1ZBTF9FQklUREFfT1BFUihDQUwsTk9XKQ==&amp;WINDOW=FIRST_POPUP&amp;HEIGHT=450&amp;WIDTH=","450&amp;START_MAXIMIZED=FALSE&amp;VAR:CALENDAR=US&amp;VAR:SYMBOL=SBUX&amp;VAR:INDEX=0"}</definedName>
    <definedName name="_96__FDSAUDITLINK__" localSheetId="0" hidden="1">{"fdsup://directions/FAT Viewer?action=UPDATE&amp;creator=factset&amp;DYN_ARGS=TRUE&amp;DOC_NAME=FAT:FQL_AUDITING_CLIENT_TEMPLATE.FAT&amp;display_string=Audit&amp;VAR:KEY=OHYDEZYTIN&amp;VAR:QUERY=RkZfRU5UUlBSX1ZBTF9FQklUREFfT1BFUihDQUwsTk9XKQ==&amp;WINDOW=FIRST_POPUP&amp;HEIGHT=450&amp;WIDTH=","450&amp;START_MAXIMIZED=FALSE&amp;VAR:CALENDAR=US&amp;VAR:SYMBOL=SBUX&amp;VAR:INDEX=0"}</definedName>
    <definedName name="_96__FDSAUDITLINK__" localSheetId="1" hidden="1">{"fdsup://directions/FAT Viewer?action=UPDATE&amp;creator=factset&amp;DYN_ARGS=TRUE&amp;DOC_NAME=FAT:FQL_AUDITING_CLIENT_TEMPLATE.FAT&amp;display_string=Audit&amp;VAR:KEY=OHYDEZYTIN&amp;VAR:QUERY=RkZfRU5UUlBSX1ZBTF9FQklUREFfT1BFUihDQUwsTk9XKQ==&amp;WINDOW=FIRST_POPUP&amp;HEIGHT=450&amp;WIDTH=","450&amp;START_MAXIMIZED=FALSE&amp;VAR:CALENDAR=US&amp;VAR:SYMBOL=SBUX&amp;VAR:INDEX=0"}</definedName>
    <definedName name="_96__FDSAUDITLINK__" hidden="1">{"fdsup://directions/FAT Viewer?action=UPDATE&amp;creator=factset&amp;DYN_ARGS=TRUE&amp;DOC_NAME=FAT:FQL_AUDITING_CLIENT_TEMPLATE.FAT&amp;display_string=Audit&amp;VAR:KEY=OHYDEZYTIN&amp;VAR:QUERY=RkZfRU5UUlBSX1ZBTF9FQklUREFfT1BFUihDQUwsTk9XKQ==&amp;WINDOW=FIRST_POPUP&amp;HEIGHT=450&amp;WIDTH=","450&amp;START_MAXIMIZED=FALSE&amp;VAR:CALENDAR=US&amp;VAR:SYMBOL=SBUX&amp;VAR:INDEX=0"}</definedName>
    <definedName name="_96prm.OkresDo_5_1">"IV-2008"</definedName>
    <definedName name="_97__FDSAUDITLINK__" localSheetId="2" hidden="1">{"fdsup://Directions/FactSet Auditing Viewer?action=AUDIT_VALUE&amp;DB=129&amp;ID1=09180C10&amp;VALUEID=01001&amp;SDATE=2011&amp;PERIODTYPE=ANN_STD&amp;SCFT=3&amp;window=popup_no_bar&amp;width=385&amp;height=120&amp;START_MAXIMIZED=FALSE&amp;creator=factset&amp;display_string=Audit"}</definedName>
    <definedName name="_97__FDSAUDITLINK__" localSheetId="4" hidden="1">{"fdsup://Directions/FactSet Auditing Viewer?action=AUDIT_VALUE&amp;DB=129&amp;ID1=09180C10&amp;VALUEID=01001&amp;SDATE=2011&amp;PERIODTYPE=ANN_STD&amp;SCFT=3&amp;window=popup_no_bar&amp;width=385&amp;height=120&amp;START_MAXIMIZED=FALSE&amp;creator=factset&amp;display_string=Audit"}</definedName>
    <definedName name="_97__FDSAUDITLINK__" localSheetId="3" hidden="1">{"fdsup://Directions/FactSet Auditing Viewer?action=AUDIT_VALUE&amp;DB=129&amp;ID1=09180C10&amp;VALUEID=01001&amp;SDATE=2011&amp;PERIODTYPE=ANN_STD&amp;SCFT=3&amp;window=popup_no_bar&amp;width=385&amp;height=120&amp;START_MAXIMIZED=FALSE&amp;creator=factset&amp;display_string=Audit"}</definedName>
    <definedName name="_97__FDSAUDITLINK__" localSheetId="0" hidden="1">{"fdsup://Directions/FactSet Auditing Viewer?action=AUDIT_VALUE&amp;DB=129&amp;ID1=09180C10&amp;VALUEID=01001&amp;SDATE=2011&amp;PERIODTYPE=ANN_STD&amp;SCFT=3&amp;window=popup_no_bar&amp;width=385&amp;height=120&amp;START_MAXIMIZED=FALSE&amp;creator=factset&amp;display_string=Audit"}</definedName>
    <definedName name="_97__FDSAUDITLINK__" localSheetId="1" hidden="1">{"fdsup://Directions/FactSet Auditing Viewer?action=AUDIT_VALUE&amp;DB=129&amp;ID1=09180C10&amp;VALUEID=01001&amp;SDATE=2011&amp;PERIODTYPE=ANN_STD&amp;SCFT=3&amp;window=popup_no_bar&amp;width=385&amp;height=120&amp;START_MAXIMIZED=FALSE&amp;creator=factset&amp;display_string=Audit"}</definedName>
    <definedName name="_97__FDSAUDITLINK__" hidden="1">{"fdsup://Directions/FactSet Auditing Viewer?action=AUDIT_VALUE&amp;DB=129&amp;ID1=09180C10&amp;VALUEID=01001&amp;SDATE=2011&amp;PERIODTYPE=ANN_STD&amp;SCFT=3&amp;window=popup_no_bar&amp;width=385&amp;height=120&amp;START_MAXIMIZED=FALSE&amp;creator=factset&amp;display_string=Audit"}</definedName>
    <definedName name="_97prm.OkresDo_6_1">"IV-2008"</definedName>
    <definedName name="_98__FDSAUDITLINK__" localSheetId="2" hidden="1">{"fdsup://directions/FAT Viewer?action=UPDATE&amp;creator=factset&amp;DYN_ARGS=TRUE&amp;DOC_NAME=FAT:FQL_AUDITING_CLIENT_TEMPLATE.FAT&amp;display_string=Audit&amp;VAR:KEY=YLWBIJMBOB&amp;VAR:QUERY=RkZfRU5UUlBSX1ZBTF9FQklUREFfT1BFUihDQUwsTk9XKQ==&amp;WINDOW=FIRST_POPUP&amp;HEIGHT=450&amp;WIDTH=","450&amp;START_MAXIMIZED=FALSE&amp;VAR:CALENDAR=US&amp;VAR:SYMBOL=BJRI&amp;VAR:INDEX=0"}</definedName>
    <definedName name="_98__FDSAUDITLINK__" localSheetId="4" hidden="1">{"fdsup://directions/FAT Viewer?action=UPDATE&amp;creator=factset&amp;DYN_ARGS=TRUE&amp;DOC_NAME=FAT:FQL_AUDITING_CLIENT_TEMPLATE.FAT&amp;display_string=Audit&amp;VAR:KEY=YLWBIJMBOB&amp;VAR:QUERY=RkZfRU5UUlBSX1ZBTF9FQklUREFfT1BFUihDQUwsTk9XKQ==&amp;WINDOW=FIRST_POPUP&amp;HEIGHT=450&amp;WIDTH=","450&amp;START_MAXIMIZED=FALSE&amp;VAR:CALENDAR=US&amp;VAR:SYMBOL=BJRI&amp;VAR:INDEX=0"}</definedName>
    <definedName name="_98__FDSAUDITLINK__" localSheetId="3" hidden="1">{"fdsup://directions/FAT Viewer?action=UPDATE&amp;creator=factset&amp;DYN_ARGS=TRUE&amp;DOC_NAME=FAT:FQL_AUDITING_CLIENT_TEMPLATE.FAT&amp;display_string=Audit&amp;VAR:KEY=YLWBIJMBOB&amp;VAR:QUERY=RkZfRU5UUlBSX1ZBTF9FQklUREFfT1BFUihDQUwsTk9XKQ==&amp;WINDOW=FIRST_POPUP&amp;HEIGHT=450&amp;WIDTH=","450&amp;START_MAXIMIZED=FALSE&amp;VAR:CALENDAR=US&amp;VAR:SYMBOL=BJRI&amp;VAR:INDEX=0"}</definedName>
    <definedName name="_98__FDSAUDITLINK__" localSheetId="0" hidden="1">{"fdsup://directions/FAT Viewer?action=UPDATE&amp;creator=factset&amp;DYN_ARGS=TRUE&amp;DOC_NAME=FAT:FQL_AUDITING_CLIENT_TEMPLATE.FAT&amp;display_string=Audit&amp;VAR:KEY=YLWBIJMBOB&amp;VAR:QUERY=RkZfRU5UUlBSX1ZBTF9FQklUREFfT1BFUihDQUwsTk9XKQ==&amp;WINDOW=FIRST_POPUP&amp;HEIGHT=450&amp;WIDTH=","450&amp;START_MAXIMIZED=FALSE&amp;VAR:CALENDAR=US&amp;VAR:SYMBOL=BJRI&amp;VAR:INDEX=0"}</definedName>
    <definedName name="_98__FDSAUDITLINK__" localSheetId="1" hidden="1">{"fdsup://directions/FAT Viewer?action=UPDATE&amp;creator=factset&amp;DYN_ARGS=TRUE&amp;DOC_NAME=FAT:FQL_AUDITING_CLIENT_TEMPLATE.FAT&amp;display_string=Audit&amp;VAR:KEY=YLWBIJMBOB&amp;VAR:QUERY=RkZfRU5UUlBSX1ZBTF9FQklUREFfT1BFUihDQUwsTk9XKQ==&amp;WINDOW=FIRST_POPUP&amp;HEIGHT=450&amp;WIDTH=","450&amp;START_MAXIMIZED=FALSE&amp;VAR:CALENDAR=US&amp;VAR:SYMBOL=BJRI&amp;VAR:INDEX=0"}</definedName>
    <definedName name="_98__FDSAUDITLINK__" hidden="1">{"fdsup://directions/FAT Viewer?action=UPDATE&amp;creator=factset&amp;DYN_ARGS=TRUE&amp;DOC_NAME=FAT:FQL_AUDITING_CLIENT_TEMPLATE.FAT&amp;display_string=Audit&amp;VAR:KEY=YLWBIJMBOB&amp;VAR:QUERY=RkZfRU5UUlBSX1ZBTF9FQklUREFfT1BFUihDQUwsTk9XKQ==&amp;WINDOW=FIRST_POPUP&amp;HEIGHT=450&amp;WIDTH=","450&amp;START_MAXIMIZED=FALSE&amp;VAR:CALENDAR=US&amp;VAR:SYMBOL=BJRI&amp;VAR:INDEX=0"}</definedName>
    <definedName name="_98prm.OkresDo_7_1">"IV-2008"</definedName>
    <definedName name="_99__FDSAUDITLINK__" localSheetId="2" hidden="1">{"fdsup://directions/FAT Viewer?action=UPDATE&amp;creator=factset&amp;DYN_ARGS=TRUE&amp;DOC_NAME=FAT:FQL_AUDITING_CLIENT_TEMPLATE.FAT&amp;display_string=Audit&amp;VAR:KEY=VAVOPOFQLW&amp;VAR:QUERY=RkZfRU5UUlBSX1ZBTF9FQklUREFfT1BFUihBTk4sNDA1NDMp&amp;WINDOW=FIRST_POPUP&amp;HEIGHT=450&amp;WIDTH=","450&amp;START_MAXIMIZED=FALSE&amp;VAR:CALENDAR=US&amp;VAR:SYMBOL=BWLD&amp;VAR:INDEX=0"}</definedName>
    <definedName name="_99__FDSAUDITLINK__" localSheetId="4" hidden="1">{"fdsup://directions/FAT Viewer?action=UPDATE&amp;creator=factset&amp;DYN_ARGS=TRUE&amp;DOC_NAME=FAT:FQL_AUDITING_CLIENT_TEMPLATE.FAT&amp;display_string=Audit&amp;VAR:KEY=VAVOPOFQLW&amp;VAR:QUERY=RkZfRU5UUlBSX1ZBTF9FQklUREFfT1BFUihBTk4sNDA1NDMp&amp;WINDOW=FIRST_POPUP&amp;HEIGHT=450&amp;WIDTH=","450&amp;START_MAXIMIZED=FALSE&amp;VAR:CALENDAR=US&amp;VAR:SYMBOL=BWLD&amp;VAR:INDEX=0"}</definedName>
    <definedName name="_99__FDSAUDITLINK__" localSheetId="3" hidden="1">{"fdsup://directions/FAT Viewer?action=UPDATE&amp;creator=factset&amp;DYN_ARGS=TRUE&amp;DOC_NAME=FAT:FQL_AUDITING_CLIENT_TEMPLATE.FAT&amp;display_string=Audit&amp;VAR:KEY=VAVOPOFQLW&amp;VAR:QUERY=RkZfRU5UUlBSX1ZBTF9FQklUREFfT1BFUihBTk4sNDA1NDMp&amp;WINDOW=FIRST_POPUP&amp;HEIGHT=450&amp;WIDTH=","450&amp;START_MAXIMIZED=FALSE&amp;VAR:CALENDAR=US&amp;VAR:SYMBOL=BWLD&amp;VAR:INDEX=0"}</definedName>
    <definedName name="_99__FDSAUDITLINK__" localSheetId="0" hidden="1">{"fdsup://directions/FAT Viewer?action=UPDATE&amp;creator=factset&amp;DYN_ARGS=TRUE&amp;DOC_NAME=FAT:FQL_AUDITING_CLIENT_TEMPLATE.FAT&amp;display_string=Audit&amp;VAR:KEY=VAVOPOFQLW&amp;VAR:QUERY=RkZfRU5UUlBSX1ZBTF9FQklUREFfT1BFUihBTk4sNDA1NDMp&amp;WINDOW=FIRST_POPUP&amp;HEIGHT=450&amp;WIDTH=","450&amp;START_MAXIMIZED=FALSE&amp;VAR:CALENDAR=US&amp;VAR:SYMBOL=BWLD&amp;VAR:INDEX=0"}</definedName>
    <definedName name="_99__FDSAUDITLINK__" localSheetId="1" hidden="1">{"fdsup://directions/FAT Viewer?action=UPDATE&amp;creator=factset&amp;DYN_ARGS=TRUE&amp;DOC_NAME=FAT:FQL_AUDITING_CLIENT_TEMPLATE.FAT&amp;display_string=Audit&amp;VAR:KEY=VAVOPOFQLW&amp;VAR:QUERY=RkZfRU5UUlBSX1ZBTF9FQklUREFfT1BFUihBTk4sNDA1NDMp&amp;WINDOW=FIRST_POPUP&amp;HEIGHT=450&amp;WIDTH=","450&amp;START_MAXIMIZED=FALSE&amp;VAR:CALENDAR=US&amp;VAR:SYMBOL=BWLD&amp;VAR:INDEX=0"}</definedName>
    <definedName name="_99__FDSAUDITLINK__" hidden="1">{"fdsup://directions/FAT Viewer?action=UPDATE&amp;creator=factset&amp;DYN_ARGS=TRUE&amp;DOC_NAME=FAT:FQL_AUDITING_CLIENT_TEMPLATE.FAT&amp;display_string=Audit&amp;VAR:KEY=VAVOPOFQLW&amp;VAR:QUERY=RkZfRU5UUlBSX1ZBTF9FQklUREFfT1BFUihBTk4sNDA1NDMp&amp;WINDOW=FIRST_POPUP&amp;HEIGHT=450&amp;WIDTH=","450&amp;START_MAXIMIZED=FALSE&amp;VAR:CALENDAR=US&amp;VAR:SYMBOL=BWLD&amp;VAR:INDEX=0"}</definedName>
    <definedName name="_99prm.OkresDo_8_1">"IV-2008"</definedName>
    <definedName name="_9ktp.KtTyp_6_1">1</definedName>
    <definedName name="_a1" localSheetId="2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1" localSheetId="4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1" localSheetId="3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1" localSheetId="0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1" localSheetId="1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1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2" localSheetId="2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2" localSheetId="4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2" localSheetId="3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2" localSheetId="0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2" localSheetId="1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2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3" localSheetId="2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3" localSheetId="4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3" localSheetId="3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3" localSheetId="0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3" localSheetId="1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3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4" localSheetId="2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4" localSheetId="4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4" localSheetId="3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4" localSheetId="0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4" localSheetId="1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4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a1" localSheetId="2" hidden="1">{#N/A,#N/A,TRUE,"Old - New P&amp;L";#N/A,#N/A,TRUE,"EBIT MMO - Total";#N/A,#N/A,TRUE,"MMO NE, CEE, ASIA, CAR";#N/A,#N/A,TRUE,"MMO LAT, MEA, AFR";#N/A,#N/A,TRUE,"NP growth";#N/A,#N/A,TRUE,"ER impact"}</definedName>
    <definedName name="_aa1" localSheetId="4" hidden="1">{#N/A,#N/A,TRUE,"Old - New P&amp;L";#N/A,#N/A,TRUE,"EBIT MMO - Total";#N/A,#N/A,TRUE,"MMO NE, CEE, ASIA, CAR";#N/A,#N/A,TRUE,"MMO LAT, MEA, AFR";#N/A,#N/A,TRUE,"NP growth";#N/A,#N/A,TRUE,"ER impact"}</definedName>
    <definedName name="_aa1" localSheetId="3" hidden="1">{#N/A,#N/A,TRUE,"Old - New P&amp;L";#N/A,#N/A,TRUE,"EBIT MMO - Total";#N/A,#N/A,TRUE,"MMO NE, CEE, ASIA, CAR";#N/A,#N/A,TRUE,"MMO LAT, MEA, AFR";#N/A,#N/A,TRUE,"NP growth";#N/A,#N/A,TRUE,"ER impact"}</definedName>
    <definedName name="_aa1" localSheetId="0" hidden="1">{#N/A,#N/A,TRUE,"Old - New P&amp;L";#N/A,#N/A,TRUE,"EBIT MMO - Total";#N/A,#N/A,TRUE,"MMO NE, CEE, ASIA, CAR";#N/A,#N/A,TRUE,"MMO LAT, MEA, AFR";#N/A,#N/A,TRUE,"NP growth";#N/A,#N/A,TRUE,"ER impact"}</definedName>
    <definedName name="_aa1" localSheetId="1" hidden="1">{#N/A,#N/A,TRUE,"Old - New P&amp;L";#N/A,#N/A,TRUE,"EBIT MMO - Total";#N/A,#N/A,TRUE,"MMO NE, CEE, ASIA, CAR";#N/A,#N/A,TRUE,"MMO LAT, MEA, AFR";#N/A,#N/A,TRUE,"NP growth";#N/A,#N/A,TRUE,"ER impact"}</definedName>
    <definedName name="_aa1" hidden="1">{#N/A,#N/A,TRUE,"Old - New P&amp;L";#N/A,#N/A,TRUE,"EBIT MMO - Total";#N/A,#N/A,TRUE,"MMO NE, CEE, ASIA, CAR";#N/A,#N/A,TRUE,"MMO LAT, MEA, AFR";#N/A,#N/A,TRUE,"NP growth";#N/A,#N/A,TRUE,"ER impact"}</definedName>
    <definedName name="_aa2" localSheetId="2" hidden="1">{#N/A,#N/A,TRUE,"Old - New P&amp;L";#N/A,#N/A,TRUE,"EBIT MMO - Total";#N/A,#N/A,TRUE,"MMO NE, CEE, ASIA, CAR";#N/A,#N/A,TRUE,"MMO LAT, MEA, AFR";#N/A,#N/A,TRUE,"NP growth";#N/A,#N/A,TRUE,"ER impact"}</definedName>
    <definedName name="_aa2" localSheetId="4" hidden="1">{#N/A,#N/A,TRUE,"Old - New P&amp;L";#N/A,#N/A,TRUE,"EBIT MMO - Total";#N/A,#N/A,TRUE,"MMO NE, CEE, ASIA, CAR";#N/A,#N/A,TRUE,"MMO LAT, MEA, AFR";#N/A,#N/A,TRUE,"NP growth";#N/A,#N/A,TRUE,"ER impact"}</definedName>
    <definedName name="_aa2" localSheetId="3" hidden="1">{#N/A,#N/A,TRUE,"Old - New P&amp;L";#N/A,#N/A,TRUE,"EBIT MMO - Total";#N/A,#N/A,TRUE,"MMO NE, CEE, ASIA, CAR";#N/A,#N/A,TRUE,"MMO LAT, MEA, AFR";#N/A,#N/A,TRUE,"NP growth";#N/A,#N/A,TRUE,"ER impact"}</definedName>
    <definedName name="_aa2" localSheetId="0" hidden="1">{#N/A,#N/A,TRUE,"Old - New P&amp;L";#N/A,#N/A,TRUE,"EBIT MMO - Total";#N/A,#N/A,TRUE,"MMO NE, CEE, ASIA, CAR";#N/A,#N/A,TRUE,"MMO LAT, MEA, AFR";#N/A,#N/A,TRUE,"NP growth";#N/A,#N/A,TRUE,"ER impact"}</definedName>
    <definedName name="_aa2" localSheetId="1" hidden="1">{#N/A,#N/A,TRUE,"Old - New P&amp;L";#N/A,#N/A,TRUE,"EBIT MMO - Total";#N/A,#N/A,TRUE,"MMO NE, CEE, ASIA, CAR";#N/A,#N/A,TRUE,"MMO LAT, MEA, AFR";#N/A,#N/A,TRUE,"NP growth";#N/A,#N/A,TRUE,"ER impact"}</definedName>
    <definedName name="_aa2" hidden="1">{#N/A,#N/A,TRUE,"Old - New P&amp;L";#N/A,#N/A,TRUE,"EBIT MMO - Total";#N/A,#N/A,TRUE,"MMO NE, CEE, ASIA, CAR";#N/A,#N/A,TRUE,"MMO LAT, MEA, AFR";#N/A,#N/A,TRUE,"NP growth";#N/A,#N/A,TRUE,"ER impact"}</definedName>
    <definedName name="_ACHART_10" localSheetId="2" hidden="1">#REF!</definedName>
    <definedName name="_ACHART_10" localSheetId="4" hidden="1">#REF!</definedName>
    <definedName name="_ACHART_10" localSheetId="3" hidden="1">#REF!</definedName>
    <definedName name="_ACHART_10" localSheetId="0" hidden="1">#REF!</definedName>
    <definedName name="_ACHART_10" localSheetId="1" hidden="1">#REF!</definedName>
    <definedName name="_ACHART_10" hidden="1">#REF!</definedName>
    <definedName name="_ACHART_12" hidden="1">#REF!</definedName>
    <definedName name="_as1" localSheetId="2" hidden="1">{"FCB_ALL",#N/A,FALSE,"FCB"}</definedName>
    <definedName name="_as1" localSheetId="4" hidden="1">{"FCB_ALL",#N/A,FALSE,"FCB"}</definedName>
    <definedName name="_as1" localSheetId="3" hidden="1">{"FCB_ALL",#N/A,FALSE,"FCB"}</definedName>
    <definedName name="_as1" localSheetId="0" hidden="1">{"FCB_ALL",#N/A,FALSE,"FCB"}</definedName>
    <definedName name="_as1" localSheetId="1" hidden="1">{"FCB_ALL",#N/A,FALSE,"FCB"}</definedName>
    <definedName name="_as1" hidden="1">{"FCB_ALL",#N/A,FALSE,"FCB"}</definedName>
    <definedName name="_AS2" localSheetId="2" hidden="1">{"FCB_ALL",#N/A,FALSE,"FCB"}</definedName>
    <definedName name="_AS2" localSheetId="4" hidden="1">{"FCB_ALL",#N/A,FALSE,"FCB"}</definedName>
    <definedName name="_AS2" localSheetId="3" hidden="1">{"FCB_ALL",#N/A,FALSE,"FCB"}</definedName>
    <definedName name="_AS2" localSheetId="0" hidden="1">{"FCB_ALL",#N/A,FALSE,"FCB"}</definedName>
    <definedName name="_AS2" localSheetId="1" hidden="1">{"FCB_ALL",#N/A,FALSE,"FCB"}</definedName>
    <definedName name="_AS2" hidden="1">{"FCB_ALL",#N/A,FALSE,"FCB"}</definedName>
    <definedName name="_as3" localSheetId="2" hidden="1">{"FCB_ALL",#N/A,FALSE,"FCB"}</definedName>
    <definedName name="_as3" localSheetId="4" hidden="1">{"FCB_ALL",#N/A,FALSE,"FCB"}</definedName>
    <definedName name="_as3" localSheetId="3" hidden="1">{"FCB_ALL",#N/A,FALSE,"FCB"}</definedName>
    <definedName name="_as3" localSheetId="0" hidden="1">{"FCB_ALL",#N/A,FALSE,"FCB"}</definedName>
    <definedName name="_as3" localSheetId="1" hidden="1">{"FCB_ALL",#N/A,FALSE,"FCB"}</definedName>
    <definedName name="_as3" hidden="1">{"FCB_ALL",#N/A,FALSE,"FCB"}</definedName>
    <definedName name="_AS4" localSheetId="2" hidden="1">{"FCB_ALL",#N/A,FALSE,"FCB"}</definedName>
    <definedName name="_AS4" localSheetId="4" hidden="1">{"FCB_ALL",#N/A,FALSE,"FCB"}</definedName>
    <definedName name="_AS4" localSheetId="3" hidden="1">{"FCB_ALL",#N/A,FALSE,"FCB"}</definedName>
    <definedName name="_AS4" localSheetId="0" hidden="1">{"FCB_ALL",#N/A,FALSE,"FCB"}</definedName>
    <definedName name="_AS4" localSheetId="1" hidden="1">{"FCB_ALL",#N/A,FALSE,"FCB"}</definedName>
    <definedName name="_AS4" hidden="1">{"FCB_ALL",#N/A,FALSE,"FCB"}</definedName>
    <definedName name="_as6" localSheetId="2" hidden="1">{"FCB_ALL",#N/A,FALSE,"FCB"}</definedName>
    <definedName name="_as6" localSheetId="4" hidden="1">{"FCB_ALL",#N/A,FALSE,"FCB"}</definedName>
    <definedName name="_as6" localSheetId="3" hidden="1">{"FCB_ALL",#N/A,FALSE,"FCB"}</definedName>
    <definedName name="_as6" localSheetId="0" hidden="1">{"FCB_ALL",#N/A,FALSE,"FCB"}</definedName>
    <definedName name="_as6" localSheetId="1" hidden="1">{"FCB_ALL",#N/A,FALSE,"FCB"}</definedName>
    <definedName name="_as6" hidden="1">{"FCB_ALL",#N/A,FALSE,"FCB"}</definedName>
    <definedName name="_AS7" localSheetId="2" hidden="1">{"FCB_ALL",#N/A,FALSE,"FCB"}</definedName>
    <definedName name="_AS7" localSheetId="4" hidden="1">{"FCB_ALL",#N/A,FALSE,"FCB"}</definedName>
    <definedName name="_AS7" localSheetId="3" hidden="1">{"FCB_ALL",#N/A,FALSE,"FCB"}</definedName>
    <definedName name="_AS7" localSheetId="0" hidden="1">{"FCB_ALL",#N/A,FALSE,"FCB"}</definedName>
    <definedName name="_AS7" localSheetId="1" hidden="1">{"FCB_ALL",#N/A,FALSE,"FCB"}</definedName>
    <definedName name="_AS7" hidden="1">{"FCB_ALL",#N/A,FALSE,"FCB"}</definedName>
    <definedName name="_BBCHART_10" hidden="1">#REF!</definedName>
    <definedName name="_BCHART_10" localSheetId="2" hidden="1">#REF!</definedName>
    <definedName name="_BCHART_10" localSheetId="4" hidden="1">#REF!</definedName>
    <definedName name="_BCHART_10" localSheetId="3" hidden="1">#REF!</definedName>
    <definedName name="_BCHART_10" localSheetId="0" hidden="1">#REF!</definedName>
    <definedName name="_BCHART_10" localSheetId="1" hidden="1">#REF!</definedName>
    <definedName name="_BCHART_10" hidden="1">#REF!</definedName>
    <definedName name="_bdm._6DE9FD41CF0248559D918CB423239EC7" localSheetId="2" hidden="1">#REF!</definedName>
    <definedName name="_bdm._6DE9FD41CF0248559D918CB423239EC7" localSheetId="4" hidden="1">#REF!</definedName>
    <definedName name="_bdm._6DE9FD41CF0248559D918CB423239EC7" localSheetId="3" hidden="1">#REF!</definedName>
    <definedName name="_bdm._6DE9FD41CF0248559D918CB423239EC7" localSheetId="0" hidden="1">#REF!</definedName>
    <definedName name="_bdm._6DE9FD41CF0248559D918CB423239EC7" localSheetId="1" hidden="1">#REF!</definedName>
    <definedName name="_bdm._6DE9FD41CF0248559D918CB423239EC7" hidden="1">#REF!</definedName>
    <definedName name="_bdm.1CEE895BAA7B41D59F88EC619FDEF041.edm" hidden="1">#REF!</definedName>
    <definedName name="_bdm.6DA1776F93174874B4ED288565DD5EF0.edm" hidden="1">#REF!</definedName>
    <definedName name="_bdm.6DE9FD41CF0248559D918CB423239EC7.edm" hidden="1">#REF!</definedName>
    <definedName name="_bdm.744156CE2F6F484F91F1EC802C578DD9.edm" hidden="1">#REF!</definedName>
    <definedName name="_bdm.BA7DF401FF66448AB626C492D77D0998.edm" hidden="1">#REF!</definedName>
    <definedName name="_BQ4.1" hidden="1">#REF!</definedName>
    <definedName name="_CHART_10" localSheetId="2" hidden="1">#REF!</definedName>
    <definedName name="_CHART_10" localSheetId="4" hidden="1">#REF!</definedName>
    <definedName name="_CHART_10" localSheetId="3" hidden="1">#REF!</definedName>
    <definedName name="_CHART_10" localSheetId="0" hidden="1">#REF!</definedName>
    <definedName name="_CHART_10" localSheetId="1" hidden="1">#REF!</definedName>
    <definedName name="_CHART_10" hidden="1">#REF!</definedName>
    <definedName name="_DCHART_10" localSheetId="2" hidden="1">#REF!</definedName>
    <definedName name="_DCHART_10" localSheetId="4" hidden="1">#REF!</definedName>
    <definedName name="_DCHART_10" localSheetId="3" hidden="1">#REF!</definedName>
    <definedName name="_DCHART_10" localSheetId="0" hidden="1">#REF!</definedName>
    <definedName name="_DCHART_10" localSheetId="1" hidden="1">#REF!</definedName>
    <definedName name="_DCHART_10" hidden="1">#REF!</definedName>
    <definedName name="_DCHART_13" hidden="1">#REF!</definedName>
    <definedName name="_DDCHArt_10" hidden="1">#REF!</definedName>
    <definedName name="_Fill" hidden="1">#REF!</definedName>
    <definedName name="_Fill2" hidden="1">#REF!</definedName>
    <definedName name="_fy97" localSheetId="2" hidden="1">{#N/A,#N/A,FALSE,"FY97";#N/A,#N/A,FALSE,"FY98";#N/A,#N/A,FALSE,"FY99";#N/A,#N/A,FALSE,"FY00";#N/A,#N/A,FALSE,"FY01"}</definedName>
    <definedName name="_fy97" localSheetId="4" hidden="1">{#N/A,#N/A,FALSE,"FY97";#N/A,#N/A,FALSE,"FY98";#N/A,#N/A,FALSE,"FY99";#N/A,#N/A,FALSE,"FY00";#N/A,#N/A,FALSE,"FY01"}</definedName>
    <definedName name="_fy97" localSheetId="3" hidden="1">{#N/A,#N/A,FALSE,"FY97";#N/A,#N/A,FALSE,"FY98";#N/A,#N/A,FALSE,"FY99";#N/A,#N/A,FALSE,"FY00";#N/A,#N/A,FALSE,"FY01"}</definedName>
    <definedName name="_fy97" localSheetId="0" hidden="1">{#N/A,#N/A,FALSE,"FY97";#N/A,#N/A,FALSE,"FY98";#N/A,#N/A,FALSE,"FY99";#N/A,#N/A,FALSE,"FY00";#N/A,#N/A,FALSE,"FY01"}</definedName>
    <definedName name="_fy97" localSheetId="1" hidden="1">{#N/A,#N/A,FALSE,"FY97";#N/A,#N/A,FALSE,"FY98";#N/A,#N/A,FALSE,"FY99";#N/A,#N/A,FALSE,"FY00";#N/A,#N/A,FALSE,"FY01"}</definedName>
    <definedName name="_fy97" hidden="1">{#N/A,#N/A,FALSE,"FY97";#N/A,#N/A,FALSE,"FY98";#N/A,#N/A,FALSE,"FY99";#N/A,#N/A,FALSE,"FY00";#N/A,#N/A,FALSE,"FY01"}</definedName>
    <definedName name="_k" hidden="1">#REF!</definedName>
    <definedName name="_Key1" hidden="1">#REF!</definedName>
    <definedName name="_Key2" localSheetId="2" hidden="1">#REF!</definedName>
    <definedName name="_Key2" localSheetId="4" hidden="1">#REF!</definedName>
    <definedName name="_Key2" localSheetId="3" hidden="1">#REF!</definedName>
    <definedName name="_Key2" localSheetId="0" hidden="1">#REF!</definedName>
    <definedName name="_Key2" localSheetId="1" hidden="1">#REF!</definedName>
    <definedName name="_Key2" hidden="1">#REF!</definedName>
    <definedName name="_Order1" hidden="1">255</definedName>
    <definedName name="_Order2" hidden="1">0</definedName>
    <definedName name="_pippo" hidden="1">#REF!</definedName>
    <definedName name="_q3" localSheetId="2" hidden="1">#REF!</definedName>
    <definedName name="_q3" localSheetId="4" hidden="1">#REF!</definedName>
    <definedName name="_q3" localSheetId="3" hidden="1">#REF!</definedName>
    <definedName name="_q3" localSheetId="0" hidden="1">#REF!</definedName>
    <definedName name="_q3" localSheetId="1" hidden="1">#REF!</definedName>
    <definedName name="_q3" hidden="1">#REF!</definedName>
    <definedName name="_r" localSheetId="2" hidden="1">{#N/A,#N/A,FALSE,"F-01";#N/A,#N/A,FALSE,"F-01";#N/A,#N/A,FALSE,"F-01"}</definedName>
    <definedName name="_r" localSheetId="4" hidden="1">{#N/A,#N/A,FALSE,"F-01";#N/A,#N/A,FALSE,"F-01";#N/A,#N/A,FALSE,"F-01"}</definedName>
    <definedName name="_r" localSheetId="3" hidden="1">{#N/A,#N/A,FALSE,"F-01";#N/A,#N/A,FALSE,"F-01";#N/A,#N/A,FALSE,"F-01"}</definedName>
    <definedName name="_r" localSheetId="0" hidden="1">{#N/A,#N/A,FALSE,"F-01";#N/A,#N/A,FALSE,"F-01";#N/A,#N/A,FALSE,"F-01"}</definedName>
    <definedName name="_r" localSheetId="1" hidden="1">{#N/A,#N/A,FALSE,"F-01";#N/A,#N/A,FALSE,"F-01";#N/A,#N/A,FALSE,"F-01"}</definedName>
    <definedName name="_r" hidden="1">{#N/A,#N/A,FALSE,"F-01";#N/A,#N/A,FALSE,"F-01";#N/A,#N/A,FALSE,"F-01"}</definedName>
    <definedName name="_re2" localSheetId="2" hidden="1">{"NOPCAPEVA",#N/A,FALSE,"Nopat";"FCFCSTAR",#N/A,FALSE,"FCFVAL";"EVAVL",#N/A,FALSE,"EVAVAL";"LEASE",#N/A,FALSE,"OpLease"}</definedName>
    <definedName name="_re2" localSheetId="4" hidden="1">{"NOPCAPEVA",#N/A,FALSE,"Nopat";"FCFCSTAR",#N/A,FALSE,"FCFVAL";"EVAVL",#N/A,FALSE,"EVAVAL";"LEASE",#N/A,FALSE,"OpLease"}</definedName>
    <definedName name="_re2" localSheetId="3" hidden="1">{"NOPCAPEVA",#N/A,FALSE,"Nopat";"FCFCSTAR",#N/A,FALSE,"FCFVAL";"EVAVL",#N/A,FALSE,"EVAVAL";"LEASE",#N/A,FALSE,"OpLease"}</definedName>
    <definedName name="_re2" localSheetId="0" hidden="1">{"NOPCAPEVA",#N/A,FALSE,"Nopat";"FCFCSTAR",#N/A,FALSE,"FCFVAL";"EVAVL",#N/A,FALSE,"EVAVAL";"LEASE",#N/A,FALSE,"OpLease"}</definedName>
    <definedName name="_re2" localSheetId="1" hidden="1">{"NOPCAPEVA",#N/A,FALSE,"Nopat";"FCFCSTAR",#N/A,FALSE,"FCFVAL";"EVAVL",#N/A,FALSE,"EVAVAL";"LEASE",#N/A,FALSE,"OpLease"}</definedName>
    <definedName name="_re2" hidden="1">{"NOPCAPEVA",#N/A,FALSE,"Nopat";"FCFCSTAR",#N/A,FALSE,"FCFVAL";"EVAVL",#N/A,FALSE,"EVAVAL";"LEASE",#N/A,FALSE,"OpLease"}</definedName>
    <definedName name="_re3" localSheetId="2" hidden="1">{"NOPCAPEVA",#N/A,FALSE,"Nopat";"FCFCSTAR",#N/A,FALSE,"FCFVAL";"EVAVL",#N/A,FALSE,"EVAVAL";"LEASE",#N/A,FALSE,"OpLease"}</definedName>
    <definedName name="_re3" localSheetId="4" hidden="1">{"NOPCAPEVA",#N/A,FALSE,"Nopat";"FCFCSTAR",#N/A,FALSE,"FCFVAL";"EVAVL",#N/A,FALSE,"EVAVAL";"LEASE",#N/A,FALSE,"OpLease"}</definedName>
    <definedName name="_re3" localSheetId="3" hidden="1">{"NOPCAPEVA",#N/A,FALSE,"Nopat";"FCFCSTAR",#N/A,FALSE,"FCFVAL";"EVAVL",#N/A,FALSE,"EVAVAL";"LEASE",#N/A,FALSE,"OpLease"}</definedName>
    <definedName name="_re3" localSheetId="0" hidden="1">{"NOPCAPEVA",#N/A,FALSE,"Nopat";"FCFCSTAR",#N/A,FALSE,"FCFVAL";"EVAVL",#N/A,FALSE,"EVAVAL";"LEASE",#N/A,FALSE,"OpLease"}</definedName>
    <definedName name="_re3" localSheetId="1" hidden="1">{"NOPCAPEVA",#N/A,FALSE,"Nopat";"FCFCSTAR",#N/A,FALSE,"FCFVAL";"EVAVL",#N/A,FALSE,"EVAVAL";"LEASE",#N/A,FALSE,"OpLease"}</definedName>
    <definedName name="_re3" hidden="1">{"NOPCAPEVA",#N/A,FALSE,"Nopat";"FCFCSTAR",#N/A,FALSE,"FCFVAL";"EVAVL",#N/A,FALSE,"EVAVAL";"LEASE",#N/A,FALSE,"OpLease"}</definedName>
    <definedName name="_re4" localSheetId="2" hidden="1">{"NOPCAPEVA",#N/A,FALSE,"Nopat";"FCFCSTAR",#N/A,FALSE,"FCFVAL";"EVAVL",#N/A,FALSE,"EVAVAL";"LEASE",#N/A,FALSE,"OpLease"}</definedName>
    <definedName name="_re4" localSheetId="4" hidden="1">{"NOPCAPEVA",#N/A,FALSE,"Nopat";"FCFCSTAR",#N/A,FALSE,"FCFVAL";"EVAVL",#N/A,FALSE,"EVAVAL";"LEASE",#N/A,FALSE,"OpLease"}</definedName>
    <definedName name="_re4" localSheetId="3" hidden="1">{"NOPCAPEVA",#N/A,FALSE,"Nopat";"FCFCSTAR",#N/A,FALSE,"FCFVAL";"EVAVL",#N/A,FALSE,"EVAVAL";"LEASE",#N/A,FALSE,"OpLease"}</definedName>
    <definedName name="_re4" localSheetId="0" hidden="1">{"NOPCAPEVA",#N/A,FALSE,"Nopat";"FCFCSTAR",#N/A,FALSE,"FCFVAL";"EVAVL",#N/A,FALSE,"EVAVAL";"LEASE",#N/A,FALSE,"OpLease"}</definedName>
    <definedName name="_re4" localSheetId="1" hidden="1">{"NOPCAPEVA",#N/A,FALSE,"Nopat";"FCFCSTAR",#N/A,FALSE,"FCFVAL";"EVAVL",#N/A,FALSE,"EVAVAL";"LEASE",#N/A,FALSE,"OpLease"}</definedName>
    <definedName name="_re4" hidden="1">{"NOPCAPEVA",#N/A,FALSE,"Nopat";"FCFCSTAR",#N/A,FALSE,"FCFVAL";"EVAVL",#N/A,FALSE,"EVAVAL";"LEASE",#N/A,FALSE,"OpLease"}</definedName>
    <definedName name="_re5" localSheetId="2" hidden="1">{"NOPCAPEVA",#N/A,FALSE,"Nopat";"FCFCSTAR",#N/A,FALSE,"FCFVAL";"EVAVL",#N/A,FALSE,"EVAVAL";"LEASE",#N/A,FALSE,"OpLease"}</definedName>
    <definedName name="_re5" localSheetId="4" hidden="1">{"NOPCAPEVA",#N/A,FALSE,"Nopat";"FCFCSTAR",#N/A,FALSE,"FCFVAL";"EVAVL",#N/A,FALSE,"EVAVAL";"LEASE",#N/A,FALSE,"OpLease"}</definedName>
    <definedName name="_re5" localSheetId="3" hidden="1">{"NOPCAPEVA",#N/A,FALSE,"Nopat";"FCFCSTAR",#N/A,FALSE,"FCFVAL";"EVAVL",#N/A,FALSE,"EVAVAL";"LEASE",#N/A,FALSE,"OpLease"}</definedName>
    <definedName name="_re5" localSheetId="0" hidden="1">{"NOPCAPEVA",#N/A,FALSE,"Nopat";"FCFCSTAR",#N/A,FALSE,"FCFVAL";"EVAVL",#N/A,FALSE,"EVAVAL";"LEASE",#N/A,FALSE,"OpLease"}</definedName>
    <definedName name="_re5" localSheetId="1" hidden="1">{"NOPCAPEVA",#N/A,FALSE,"Nopat";"FCFCSTAR",#N/A,FALSE,"FCFVAL";"EVAVL",#N/A,FALSE,"EVAVAL";"LEASE",#N/A,FALSE,"OpLease"}</definedName>
    <definedName name="_re5" hidden="1">{"NOPCAPEVA",#N/A,FALSE,"Nopat";"FCFCSTAR",#N/A,FALSE,"FCFVAL";"EVAVL",#N/A,FALSE,"EVAVAL";"LEASE",#N/A,FALSE,"OpLease"}</definedName>
    <definedName name="_re6" localSheetId="2" hidden="1">{"NOPCAPEVA",#N/A,FALSE,"Nopat";"FCFCSTAR",#N/A,FALSE,"FCFVAL";"EVAVL",#N/A,FALSE,"EVAVAL";"LEASE",#N/A,FALSE,"OpLease"}</definedName>
    <definedName name="_re6" localSheetId="4" hidden="1">{"NOPCAPEVA",#N/A,FALSE,"Nopat";"FCFCSTAR",#N/A,FALSE,"FCFVAL";"EVAVL",#N/A,FALSE,"EVAVAL";"LEASE",#N/A,FALSE,"OpLease"}</definedName>
    <definedName name="_re6" localSheetId="3" hidden="1">{"NOPCAPEVA",#N/A,FALSE,"Nopat";"FCFCSTAR",#N/A,FALSE,"FCFVAL";"EVAVL",#N/A,FALSE,"EVAVAL";"LEASE",#N/A,FALSE,"OpLease"}</definedName>
    <definedName name="_re6" localSheetId="0" hidden="1">{"NOPCAPEVA",#N/A,FALSE,"Nopat";"FCFCSTAR",#N/A,FALSE,"FCFVAL";"EVAVL",#N/A,FALSE,"EVAVAL";"LEASE",#N/A,FALSE,"OpLease"}</definedName>
    <definedName name="_re6" localSheetId="1" hidden="1">{"NOPCAPEVA",#N/A,FALSE,"Nopat";"FCFCSTAR",#N/A,FALSE,"FCFVAL";"EVAVL",#N/A,FALSE,"EVAVAL";"LEASE",#N/A,FALSE,"OpLease"}</definedName>
    <definedName name="_re6" hidden="1">{"NOPCAPEVA",#N/A,FALSE,"Nopat";"FCFCSTAR",#N/A,FALSE,"FCFVAL";"EVAVL",#N/A,FALSE,"EVAVAL";"LEASE",#N/A,FALSE,"OpLease"}</definedName>
    <definedName name="_re7" localSheetId="2" hidden="1">{"NOPCAPEVA",#N/A,FALSE,"Nopat";"FCFCSTAR",#N/A,FALSE,"FCFVAL";"EVAVL",#N/A,FALSE,"EVAVAL";"LEASE",#N/A,FALSE,"OpLease"}</definedName>
    <definedName name="_re7" localSheetId="4" hidden="1">{"NOPCAPEVA",#N/A,FALSE,"Nopat";"FCFCSTAR",#N/A,FALSE,"FCFVAL";"EVAVL",#N/A,FALSE,"EVAVAL";"LEASE",#N/A,FALSE,"OpLease"}</definedName>
    <definedName name="_re7" localSheetId="3" hidden="1">{"NOPCAPEVA",#N/A,FALSE,"Nopat";"FCFCSTAR",#N/A,FALSE,"FCFVAL";"EVAVL",#N/A,FALSE,"EVAVAL";"LEASE",#N/A,FALSE,"OpLease"}</definedName>
    <definedName name="_re7" localSheetId="0" hidden="1">{"NOPCAPEVA",#N/A,FALSE,"Nopat";"FCFCSTAR",#N/A,FALSE,"FCFVAL";"EVAVL",#N/A,FALSE,"EVAVAL";"LEASE",#N/A,FALSE,"OpLease"}</definedName>
    <definedName name="_re7" localSheetId="1" hidden="1">{"NOPCAPEVA",#N/A,FALSE,"Nopat";"FCFCSTAR",#N/A,FALSE,"FCFVAL";"EVAVL",#N/A,FALSE,"EVAVAL";"LEASE",#N/A,FALSE,"OpLease"}</definedName>
    <definedName name="_re7" hidden="1">{"NOPCAPEVA",#N/A,FALSE,"Nopat";"FCFCSTAR",#N/A,FALSE,"FCFVAL";"EVAVL",#N/A,FALSE,"EVAVAL";"LEASE",#N/A,FALSE,"OpLease"}</definedName>
    <definedName name="_re8" localSheetId="2" hidden="1">{"NOPCAPEVA",#N/A,FALSE,"Nopat";"FCFCSTAR",#N/A,FALSE,"FCFVAL";"EVAVL",#N/A,FALSE,"EVAVAL";"LEASE",#N/A,FALSE,"OpLease"}</definedName>
    <definedName name="_re8" localSheetId="4" hidden="1">{"NOPCAPEVA",#N/A,FALSE,"Nopat";"FCFCSTAR",#N/A,FALSE,"FCFVAL";"EVAVL",#N/A,FALSE,"EVAVAL";"LEASE",#N/A,FALSE,"OpLease"}</definedName>
    <definedName name="_re8" localSheetId="3" hidden="1">{"NOPCAPEVA",#N/A,FALSE,"Nopat";"FCFCSTAR",#N/A,FALSE,"FCFVAL";"EVAVL",#N/A,FALSE,"EVAVAL";"LEASE",#N/A,FALSE,"OpLease"}</definedName>
    <definedName name="_re8" localSheetId="0" hidden="1">{"NOPCAPEVA",#N/A,FALSE,"Nopat";"FCFCSTAR",#N/A,FALSE,"FCFVAL";"EVAVL",#N/A,FALSE,"EVAVAL";"LEASE",#N/A,FALSE,"OpLease"}</definedName>
    <definedName name="_re8" localSheetId="1" hidden="1">{"NOPCAPEVA",#N/A,FALSE,"Nopat";"FCFCSTAR",#N/A,FALSE,"FCFVAL";"EVAVL",#N/A,FALSE,"EVAVAL";"LEASE",#N/A,FALSE,"OpLease"}</definedName>
    <definedName name="_re8" hidden="1">{"NOPCAPEVA",#N/A,FALSE,"Nopat";"FCFCSTAR",#N/A,FALSE,"FCFVAL";"EVAVL",#N/A,FALSE,"EVAVAL";"LEASE",#N/A,FALSE,"OpLease"}</definedName>
    <definedName name="_Regression_Int" hidden="1">1</definedName>
    <definedName name="_Regression_Out" hidden="1">#REF!</definedName>
    <definedName name="_Regression_X" hidden="1">#REF!</definedName>
    <definedName name="_Regression_Y" hidden="1">#REF!</definedName>
    <definedName name="_SBU2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SBU2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SBU2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SBU2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SBU2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SBU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Sort" hidden="1">#REF!</definedName>
    <definedName name="_Sort1" localSheetId="2" hidden="1">#REF!</definedName>
    <definedName name="_Sort1" localSheetId="4" hidden="1">#REF!</definedName>
    <definedName name="_Sort1" localSheetId="3" hidden="1">#REF!</definedName>
    <definedName name="_Sort1" localSheetId="0" hidden="1">#REF!</definedName>
    <definedName name="_Sort1" localSheetId="1" hidden="1">#REF!</definedName>
    <definedName name="_Sort1" hidden="1">#REF!</definedName>
    <definedName name="_Table1_In1" localSheetId="2" hidden="1">#REF!</definedName>
    <definedName name="_Table1_In1" localSheetId="4" hidden="1">#REF!</definedName>
    <definedName name="_Table1_In1" localSheetId="3" hidden="1">#REF!</definedName>
    <definedName name="_Table1_In1" localSheetId="0" hidden="1">#REF!</definedName>
    <definedName name="_Table1_In1" localSheetId="1" hidden="1">#REF!</definedName>
    <definedName name="_Table1_In1" hidden="1">#REF!</definedName>
    <definedName name="_Table1_Out" localSheetId="2" hidden="1">#REF!</definedName>
    <definedName name="_Table1_Out" localSheetId="4" hidden="1">#REF!</definedName>
    <definedName name="_Table1_Out" localSheetId="3" hidden="1">#REF!</definedName>
    <definedName name="_Table1_Out" localSheetId="0" hidden="1">#REF!</definedName>
    <definedName name="_Table1_Out" localSheetId="1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TEST" hidden="1">#REF!</definedName>
    <definedName name="_VCHART_10" hidden="1">#REF!</definedName>
    <definedName name="_wrn1" localSheetId="2" hidden="1">{#N/A,#N/A,FALSE,"DCF";#N/A,#N/A,FALSE,"WACC";#N/A,#N/A,FALSE,"Sales_EBIT";#N/A,#N/A,FALSE,"Capex_Depreciation";#N/A,#N/A,FALSE,"WC";#N/A,#N/A,FALSE,"Interest";#N/A,#N/A,FALSE,"Assumptions"}</definedName>
    <definedName name="_wrn1" localSheetId="4" hidden="1">{#N/A,#N/A,FALSE,"DCF";#N/A,#N/A,FALSE,"WACC";#N/A,#N/A,FALSE,"Sales_EBIT";#N/A,#N/A,FALSE,"Capex_Depreciation";#N/A,#N/A,FALSE,"WC";#N/A,#N/A,FALSE,"Interest";#N/A,#N/A,FALSE,"Assumptions"}</definedName>
    <definedName name="_wrn1" localSheetId="3" hidden="1">{#N/A,#N/A,FALSE,"DCF";#N/A,#N/A,FALSE,"WACC";#N/A,#N/A,FALSE,"Sales_EBIT";#N/A,#N/A,FALSE,"Capex_Depreciation";#N/A,#N/A,FALSE,"WC";#N/A,#N/A,FALSE,"Interest";#N/A,#N/A,FALSE,"Assumptions"}</definedName>
    <definedName name="_wrn1" localSheetId="0" hidden="1">{#N/A,#N/A,FALSE,"DCF";#N/A,#N/A,FALSE,"WACC";#N/A,#N/A,FALSE,"Sales_EBIT";#N/A,#N/A,FALSE,"Capex_Depreciation";#N/A,#N/A,FALSE,"WC";#N/A,#N/A,FALSE,"Interest";#N/A,#N/A,FALSE,"Assumptions"}</definedName>
    <definedName name="_wrn1" localSheetId="1" hidden="1">{#N/A,#N/A,FALSE,"DCF";#N/A,#N/A,FALSE,"WACC";#N/A,#N/A,FALSE,"Sales_EBIT";#N/A,#N/A,FALSE,"Capex_Depreciation";#N/A,#N/A,FALSE,"WC";#N/A,#N/A,FALSE,"Interest";#N/A,#N/A,FALSE,"Assumptions"}</definedName>
    <definedName name="_wrn1" hidden="1">{#N/A,#N/A,FALSE,"DCF";#N/A,#N/A,FALSE,"WACC";#N/A,#N/A,FALSE,"Sales_EBIT";#N/A,#N/A,FALSE,"Capex_Depreciation";#N/A,#N/A,FALSE,"WC";#N/A,#N/A,FALSE,"Interest";#N/A,#N/A,FALSE,"Assumptions"}</definedName>
    <definedName name="_XCHART_10" localSheetId="2" hidden="1">#REF!</definedName>
    <definedName name="_XCHART_10" localSheetId="4" hidden="1">#REF!</definedName>
    <definedName name="_XCHART_10" localSheetId="3" hidden="1">#REF!</definedName>
    <definedName name="_XCHART_10" localSheetId="0" hidden="1">#REF!</definedName>
    <definedName name="_XCHART_10" localSheetId="1" hidden="1">#REF!</definedName>
    <definedName name="_XCHART_10" hidden="1">#REF!</definedName>
    <definedName name="_XCHART_11" localSheetId="2" hidden="1">#REF!</definedName>
    <definedName name="_XCHART_11" localSheetId="4" hidden="1">#REF!</definedName>
    <definedName name="_XCHART_11" localSheetId="3" hidden="1">#REF!</definedName>
    <definedName name="_XCHART_11" localSheetId="0" hidden="1">#REF!</definedName>
    <definedName name="_XCHART_11" localSheetId="1" hidden="1">#REF!</definedName>
    <definedName name="_XCHART_11" hidden="1">#REF!</definedName>
    <definedName name="_XCHART_3" hidden="1">#REF!</definedName>
    <definedName name="_XCHART10" localSheetId="2" hidden="1">#REF!</definedName>
    <definedName name="_XCHART10" localSheetId="4" hidden="1">#REF!</definedName>
    <definedName name="_XCHART10" localSheetId="3" hidden="1">#REF!</definedName>
    <definedName name="_XCHART10" localSheetId="0" hidden="1">#REF!</definedName>
    <definedName name="_XCHART10" localSheetId="1" hidden="1">#REF!</definedName>
    <definedName name="_XCHART10" hidden="1">#REF!</definedName>
    <definedName name="a">#REF!</definedName>
    <definedName name="à" localSheetId="2" hidden="1">{#N/A,#N/A,FALSE,"Aging Summary";#N/A,#N/A,FALSE,"Ratio Analysis";#N/A,#N/A,FALSE,"Test 120 Day Accts";#N/A,#N/A,FALSE,"Tickmarks"}</definedName>
    <definedName name="à" localSheetId="4" hidden="1">{#N/A,#N/A,FALSE,"Aging Summary";#N/A,#N/A,FALSE,"Ratio Analysis";#N/A,#N/A,FALSE,"Test 120 Day Accts";#N/A,#N/A,FALSE,"Tickmarks"}</definedName>
    <definedName name="à" localSheetId="3" hidden="1">{#N/A,#N/A,FALSE,"Aging Summary";#N/A,#N/A,FALSE,"Ratio Analysis";#N/A,#N/A,FALSE,"Test 120 Day Accts";#N/A,#N/A,FALSE,"Tickmarks"}</definedName>
    <definedName name="à" localSheetId="0" hidden="1">{#N/A,#N/A,FALSE,"Aging Summary";#N/A,#N/A,FALSE,"Ratio Analysis";#N/A,#N/A,FALSE,"Test 120 Day Accts";#N/A,#N/A,FALSE,"Tickmarks"}</definedName>
    <definedName name="à" localSheetId="1" hidden="1">{#N/A,#N/A,FALSE,"Aging Summary";#N/A,#N/A,FALSE,"Ratio Analysis";#N/A,#N/A,FALSE,"Test 120 Day Accts";#N/A,#N/A,FALSE,"Tickmarks"}</definedName>
    <definedName name="à" hidden="1">{#N/A,#N/A,FALSE,"Aging Summary";#N/A,#N/A,FALSE,"Ratio Analysis";#N/A,#N/A,FALSE,"Test 120 Day Accts";#N/A,#N/A,FALSE,"Tickmarks"}</definedName>
    <definedName name="a1a" localSheetId="2" hidden="1">{#N/A,#N/A,TRUE,"Old - New P&amp;L";#N/A,#N/A,TRUE,"EBIT MMO - Total";#N/A,#N/A,TRUE,"MMO NE, CEE, ASIA, CAR";#N/A,#N/A,TRUE,"MMO LAT, MEA, AFR";#N/A,#N/A,TRUE,"NP growth";#N/A,#N/A,TRUE,"ER impact"}</definedName>
    <definedName name="a1a" localSheetId="4" hidden="1">{#N/A,#N/A,TRUE,"Old - New P&amp;L";#N/A,#N/A,TRUE,"EBIT MMO - Total";#N/A,#N/A,TRUE,"MMO NE, CEE, ASIA, CAR";#N/A,#N/A,TRUE,"MMO LAT, MEA, AFR";#N/A,#N/A,TRUE,"NP growth";#N/A,#N/A,TRUE,"ER impact"}</definedName>
    <definedName name="a1a" localSheetId="3" hidden="1">{#N/A,#N/A,TRUE,"Old - New P&amp;L";#N/A,#N/A,TRUE,"EBIT MMO - Total";#N/A,#N/A,TRUE,"MMO NE, CEE, ASIA, CAR";#N/A,#N/A,TRUE,"MMO LAT, MEA, AFR";#N/A,#N/A,TRUE,"NP growth";#N/A,#N/A,TRUE,"ER impact"}</definedName>
    <definedName name="a1a" localSheetId="0" hidden="1">{#N/A,#N/A,TRUE,"Old - New P&amp;L";#N/A,#N/A,TRUE,"EBIT MMO - Total";#N/A,#N/A,TRUE,"MMO NE, CEE, ASIA, CAR";#N/A,#N/A,TRUE,"MMO LAT, MEA, AFR";#N/A,#N/A,TRUE,"NP growth";#N/A,#N/A,TRUE,"ER impact"}</definedName>
    <definedName name="a1a" localSheetId="1" hidden="1">{#N/A,#N/A,TRUE,"Old - New P&amp;L";#N/A,#N/A,TRUE,"EBIT MMO - Total";#N/A,#N/A,TRUE,"MMO NE, CEE, ASIA, CAR";#N/A,#N/A,TRUE,"MMO LAT, MEA, AFR";#N/A,#N/A,TRUE,"NP growth";#N/A,#N/A,TRUE,"ER impact"}</definedName>
    <definedName name="a1a" hidden="1">{#N/A,#N/A,TRUE,"Old - New P&amp;L";#N/A,#N/A,TRUE,"EBIT MMO - Total";#N/A,#N/A,TRUE,"MMO NE, CEE, ASIA, CAR";#N/A,#N/A,TRUE,"MMO LAT, MEA, AFR";#N/A,#N/A,TRUE,"NP growth";#N/A,#N/A,TRUE,"ER impact"}</definedName>
    <definedName name="aa">#REF!</definedName>
    <definedName name="aa1a" localSheetId="2" hidden="1">{#N/A,#N/A,TRUE,"Old - New P&amp;L";#N/A,#N/A,TRUE,"EBIT MMO - Total";#N/A,#N/A,TRUE,"MMO NE, CEE, ASIA, CAR";#N/A,#N/A,TRUE,"MMO LAT, MEA, AFR";#N/A,#N/A,TRUE,"NP growth";#N/A,#N/A,TRUE,"ER impact"}</definedName>
    <definedName name="aa1a" localSheetId="4" hidden="1">{#N/A,#N/A,TRUE,"Old - New P&amp;L";#N/A,#N/A,TRUE,"EBIT MMO - Total";#N/A,#N/A,TRUE,"MMO NE, CEE, ASIA, CAR";#N/A,#N/A,TRUE,"MMO LAT, MEA, AFR";#N/A,#N/A,TRUE,"NP growth";#N/A,#N/A,TRUE,"ER impact"}</definedName>
    <definedName name="aa1a" localSheetId="3" hidden="1">{#N/A,#N/A,TRUE,"Old - New P&amp;L";#N/A,#N/A,TRUE,"EBIT MMO - Total";#N/A,#N/A,TRUE,"MMO NE, CEE, ASIA, CAR";#N/A,#N/A,TRUE,"MMO LAT, MEA, AFR";#N/A,#N/A,TRUE,"NP growth";#N/A,#N/A,TRUE,"ER impact"}</definedName>
    <definedName name="aa1a" localSheetId="0" hidden="1">{#N/A,#N/A,TRUE,"Old - New P&amp;L";#N/A,#N/A,TRUE,"EBIT MMO - Total";#N/A,#N/A,TRUE,"MMO NE, CEE, ASIA, CAR";#N/A,#N/A,TRUE,"MMO LAT, MEA, AFR";#N/A,#N/A,TRUE,"NP growth";#N/A,#N/A,TRUE,"ER impact"}</definedName>
    <definedName name="aa1a" localSheetId="1" hidden="1">{#N/A,#N/A,TRUE,"Old - New P&amp;L";#N/A,#N/A,TRUE,"EBIT MMO - Total";#N/A,#N/A,TRUE,"MMO NE, CEE, ASIA, CAR";#N/A,#N/A,TRUE,"MMO LAT, MEA, AFR";#N/A,#N/A,TRUE,"NP growth";#N/A,#N/A,TRUE,"ER impact"}</definedName>
    <definedName name="aa1a" hidden="1">{#N/A,#N/A,TRUE,"Old - New P&amp;L";#N/A,#N/A,TRUE,"EBIT MMO - Total";#N/A,#N/A,TRUE,"MMO NE, CEE, ASIA, CAR";#N/A,#N/A,TRUE,"MMO LAT, MEA, AFR";#N/A,#N/A,TRUE,"NP growth";#N/A,#N/A,TRUE,"ER impact"}</definedName>
    <definedName name="aa2a" localSheetId="2" hidden="1">{#N/A,#N/A,TRUE,"Old - New P&amp;L";#N/A,#N/A,TRUE,"EBIT MMO - Total";#N/A,#N/A,TRUE,"MMO NE, CEE, ASIA, CAR";#N/A,#N/A,TRUE,"MMO LAT, MEA, AFR";#N/A,#N/A,TRUE,"NP growth";#N/A,#N/A,TRUE,"ER impact"}</definedName>
    <definedName name="aa2a" localSheetId="4" hidden="1">{#N/A,#N/A,TRUE,"Old - New P&amp;L";#N/A,#N/A,TRUE,"EBIT MMO - Total";#N/A,#N/A,TRUE,"MMO NE, CEE, ASIA, CAR";#N/A,#N/A,TRUE,"MMO LAT, MEA, AFR";#N/A,#N/A,TRUE,"NP growth";#N/A,#N/A,TRUE,"ER impact"}</definedName>
    <definedName name="aa2a" localSheetId="3" hidden="1">{#N/A,#N/A,TRUE,"Old - New P&amp;L";#N/A,#N/A,TRUE,"EBIT MMO - Total";#N/A,#N/A,TRUE,"MMO NE, CEE, ASIA, CAR";#N/A,#N/A,TRUE,"MMO LAT, MEA, AFR";#N/A,#N/A,TRUE,"NP growth";#N/A,#N/A,TRUE,"ER impact"}</definedName>
    <definedName name="aa2a" localSheetId="0" hidden="1">{#N/A,#N/A,TRUE,"Old - New P&amp;L";#N/A,#N/A,TRUE,"EBIT MMO - Total";#N/A,#N/A,TRUE,"MMO NE, CEE, ASIA, CAR";#N/A,#N/A,TRUE,"MMO LAT, MEA, AFR";#N/A,#N/A,TRUE,"NP growth";#N/A,#N/A,TRUE,"ER impact"}</definedName>
    <definedName name="aa2a" localSheetId="1" hidden="1">{#N/A,#N/A,TRUE,"Old - New P&amp;L";#N/A,#N/A,TRUE,"EBIT MMO - Total";#N/A,#N/A,TRUE,"MMO NE, CEE, ASIA, CAR";#N/A,#N/A,TRUE,"MMO LAT, MEA, AFR";#N/A,#N/A,TRUE,"NP growth";#N/A,#N/A,TRUE,"ER impact"}</definedName>
    <definedName name="aa2a" hidden="1">{#N/A,#N/A,TRUE,"Old - New P&amp;L";#N/A,#N/A,TRUE,"EBIT MMO - Total";#N/A,#N/A,TRUE,"MMO NE, CEE, ASIA, CAR";#N/A,#N/A,TRUE,"MMO LAT, MEA, AFR";#N/A,#N/A,TRUE,"NP growth";#N/A,#N/A,TRUE,"ER impact"}</definedName>
    <definedName name="AAA" localSheetId="2" hidden="1">{"uno",#N/A,FALSE,"Dist total";"COMENTARIO",#N/A,FALSE,"Ficha CODICE"}</definedName>
    <definedName name="AAA" localSheetId="4" hidden="1">{"uno",#N/A,FALSE,"Dist total";"COMENTARIO",#N/A,FALSE,"Ficha CODICE"}</definedName>
    <definedName name="AAA" localSheetId="3" hidden="1">{"uno",#N/A,FALSE,"Dist total";"COMENTARIO",#N/A,FALSE,"Ficha CODICE"}</definedName>
    <definedName name="AAA" localSheetId="0" hidden="1">{"uno",#N/A,FALSE,"Dist total";"COMENTARIO",#N/A,FALSE,"Ficha CODICE"}</definedName>
    <definedName name="AAA" localSheetId="1" hidden="1">{"uno",#N/A,FALSE,"Dist total";"COMENTARIO",#N/A,FALSE,"Ficha CODICE"}</definedName>
    <definedName name="AAA" hidden="1">{"uno",#N/A,FALSE,"Dist total";"COMENTARIO",#N/A,FALSE,"Ficha CODICE"}</definedName>
    <definedName name="AAA_DOCTOPS" hidden="1">"AAA_SET"</definedName>
    <definedName name="AAA_duser" hidden="1">"OFF"</definedName>
    <definedName name="aaaa" localSheetId="2" hidden="1">{"FCB_ALL",#N/A,FALSE,"FCB";"GREY_ALL",#N/A,FALSE,"GREY"}</definedName>
    <definedName name="aaaa" localSheetId="4" hidden="1">{"FCB_ALL",#N/A,FALSE,"FCB";"GREY_ALL",#N/A,FALSE,"GREY"}</definedName>
    <definedName name="aaaa" localSheetId="3" hidden="1">{"FCB_ALL",#N/A,FALSE,"FCB";"GREY_ALL",#N/A,FALSE,"GREY"}</definedName>
    <definedName name="aaaa" localSheetId="0" hidden="1">{"FCB_ALL",#N/A,FALSE,"FCB";"GREY_ALL",#N/A,FALSE,"GREY"}</definedName>
    <definedName name="aaaa" localSheetId="1" hidden="1">{"FCB_ALL",#N/A,FALSE,"FCB";"GREY_ALL",#N/A,FALSE,"GREY"}</definedName>
    <definedName name="aaaa" hidden="1">{"FCB_ALL",#N/A,FALSE,"FCB";"GREY_ALL",#N/A,FALSE,"GREY"}</definedName>
    <definedName name="AAAAA" localSheetId="2" hidden="1">{"ANAR",#N/A,FALSE,"Dist total";"MARGEN",#N/A,FALSE,"Dist total";"COMENTARIO",#N/A,FALSE,"Ficha CODICE";"CONSEJO",#N/A,FALSE,"Dist p0";"uno",#N/A,FALSE,"Dist total"}</definedName>
    <definedName name="AAAAA" localSheetId="4" hidden="1">{"ANAR",#N/A,FALSE,"Dist total";"MARGEN",#N/A,FALSE,"Dist total";"COMENTARIO",#N/A,FALSE,"Ficha CODICE";"CONSEJO",#N/A,FALSE,"Dist p0";"uno",#N/A,FALSE,"Dist total"}</definedName>
    <definedName name="AAAAA" localSheetId="3" hidden="1">{"ANAR",#N/A,FALSE,"Dist total";"MARGEN",#N/A,FALSE,"Dist total";"COMENTARIO",#N/A,FALSE,"Ficha CODICE";"CONSEJO",#N/A,FALSE,"Dist p0";"uno",#N/A,FALSE,"Dist total"}</definedName>
    <definedName name="AAAAA" localSheetId="0" hidden="1">{"ANAR",#N/A,FALSE,"Dist total";"MARGEN",#N/A,FALSE,"Dist total";"COMENTARIO",#N/A,FALSE,"Ficha CODICE";"CONSEJO",#N/A,FALSE,"Dist p0";"uno",#N/A,FALSE,"Dist total"}</definedName>
    <definedName name="AAAAA" localSheetId="1" hidden="1">{"ANAR",#N/A,FALSE,"Dist total";"MARGEN",#N/A,FALSE,"Dist total";"COMENTARIO",#N/A,FALSE,"Ficha CODICE";"CONSEJO",#N/A,FALSE,"Dist p0";"uno",#N/A,FALSE,"Dist total"}</definedName>
    <definedName name="AAAAA" hidden="1">{"ANAR",#N/A,FALSE,"Dist total";"MARGEN",#N/A,FALSE,"Dist total";"COMENTARIO",#N/A,FALSE,"Ficha CODICE";"CONSEJO",#N/A,FALSE,"Dist p0";"uno",#N/A,FALSE,"Dist total"}</definedName>
    <definedName name="aaaaaa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aaaaa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aaaaa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aaaaa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aaaaa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aaaaa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AAAAAA" localSheetId="2" hidden="1">{"ANAR",#N/A,FALSE,"Dist total";"MARGEN",#N/A,FALSE,"Dist total";"COMENTARIO",#N/A,FALSE,"Ficha CODICE";"CONSEJO",#N/A,FALSE,"Dist p0";"uno",#N/A,FALSE,"Dist total"}</definedName>
    <definedName name="AAAAAAA" localSheetId="4" hidden="1">{"ANAR",#N/A,FALSE,"Dist total";"MARGEN",#N/A,FALSE,"Dist total";"COMENTARIO",#N/A,FALSE,"Ficha CODICE";"CONSEJO",#N/A,FALSE,"Dist p0";"uno",#N/A,FALSE,"Dist total"}</definedName>
    <definedName name="AAAAAAA" localSheetId="3" hidden="1">{"ANAR",#N/A,FALSE,"Dist total";"MARGEN",#N/A,FALSE,"Dist total";"COMENTARIO",#N/A,FALSE,"Ficha CODICE";"CONSEJO",#N/A,FALSE,"Dist p0";"uno",#N/A,FALSE,"Dist total"}</definedName>
    <definedName name="AAAAAAA" localSheetId="0" hidden="1">{"ANAR",#N/A,FALSE,"Dist total";"MARGEN",#N/A,FALSE,"Dist total";"COMENTARIO",#N/A,FALSE,"Ficha CODICE";"CONSEJO",#N/A,FALSE,"Dist p0";"uno",#N/A,FALSE,"Dist total"}</definedName>
    <definedName name="AAAAAAA" localSheetId="1" hidden="1">{"ANAR",#N/A,FALSE,"Dist total";"MARGEN",#N/A,FALSE,"Dist total";"COMENTARIO",#N/A,FALSE,"Ficha CODICE";"CONSEJO",#N/A,FALSE,"Dist p0";"uno",#N/A,FALSE,"Dist total"}</definedName>
    <definedName name="AAAAAAA" hidden="1">{"ANAR",#N/A,FALSE,"Dist total";"MARGEN",#N/A,FALSE,"Dist total";"COMENTARIO",#N/A,FALSE,"Ficha CODICE";"CONSEJO",#N/A,FALSE,"Dist p0";"uno",#N/A,FALSE,"Dist total"}</definedName>
    <definedName name="AAAAAAAAA" localSheetId="2" hidden="1">{"CONSEJO",#N/A,FALSE,"Dist p0";"CONSEJO",#N/A,FALSE,"Ficha CODICE"}</definedName>
    <definedName name="AAAAAAAAA" localSheetId="4" hidden="1">{"CONSEJO",#N/A,FALSE,"Dist p0";"CONSEJO",#N/A,FALSE,"Ficha CODICE"}</definedName>
    <definedName name="AAAAAAAAA" localSheetId="3" hidden="1">{"CONSEJO",#N/A,FALSE,"Dist p0";"CONSEJO",#N/A,FALSE,"Ficha CODICE"}</definedName>
    <definedName name="AAAAAAAAA" localSheetId="0" hidden="1">{"CONSEJO",#N/A,FALSE,"Dist p0";"CONSEJO",#N/A,FALSE,"Ficha CODICE"}</definedName>
    <definedName name="AAAAAAAAA" localSheetId="1" hidden="1">{"CONSEJO",#N/A,FALSE,"Dist p0";"CONSEJO",#N/A,FALSE,"Ficha CODICE"}</definedName>
    <definedName name="AAAAAAAAA" hidden="1">{"CONSEJO",#N/A,FALSE,"Dist p0";"CONSEJO",#N/A,FALSE,"Ficha CODICE"}</definedName>
    <definedName name="aaaaaaaaaaaaaaaaa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aaaaaaaaaaaaaaaaa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aaaaaaaaaaaaaaaaa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aaaaaaaaaaaaaaaaa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aaaaaaaaaaaaaaaaa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aaaaaaaaaaaaaaaaa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AAB_Addin5" hidden="1">"AAB_Description for addin 5,Description for addin 5,Description for addin 5,Description for addin 5,Description for addin 5,Description for addin 5"</definedName>
    <definedName name="AAB_GSPPG" hidden="1">"AAB_Goldman Sachs PPG Chart Utilities 1.0g"</definedName>
    <definedName name="aad">#REF!</definedName>
    <definedName name="aads">#REF!</definedName>
    <definedName name="AB" localSheetId="2" hidden="1">{"CONSEJO",#N/A,FALSE,"Dist p0";"CONSEJO",#N/A,FALSE,"Ficha CODICE"}</definedName>
    <definedName name="AB" localSheetId="4" hidden="1">{"CONSEJO",#N/A,FALSE,"Dist p0";"CONSEJO",#N/A,FALSE,"Ficha CODICE"}</definedName>
    <definedName name="AB" localSheetId="3" hidden="1">{"CONSEJO",#N/A,FALSE,"Dist p0";"CONSEJO",#N/A,FALSE,"Ficha CODICE"}</definedName>
    <definedName name="AB" localSheetId="0" hidden="1">{"CONSEJO",#N/A,FALSE,"Dist p0";"CONSEJO",#N/A,FALSE,"Ficha CODICE"}</definedName>
    <definedName name="AB" localSheetId="1" hidden="1">{"CONSEJO",#N/A,FALSE,"Dist p0";"CONSEJO",#N/A,FALSE,"Ficha CODICE"}</definedName>
    <definedName name="AB" hidden="1">{"CONSEJO",#N/A,FALSE,"Dist p0";"CONSEJO",#N/A,FALSE,"Ficha CODICE"}</definedName>
    <definedName name="aba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ba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ba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ba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ba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ba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bb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bb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bb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bb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bb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bb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bc" localSheetId="2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bc" localSheetId="4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bc" localSheetId="3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bc" localSheetId="0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bc" localSheetId="1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bc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c" localSheetId="2" hidden="1">{#N/A,#N/A,TRUE,"Pro Forma";#N/A,#N/A,TRUE,"PF_Bal";#N/A,#N/A,TRUE,"PF_INC";#N/A,#N/A,TRUE,"CBE";#N/A,#N/A,TRUE,"SWK"}</definedName>
    <definedName name="ac" localSheetId="4" hidden="1">{#N/A,#N/A,TRUE,"Pro Forma";#N/A,#N/A,TRUE,"PF_Bal";#N/A,#N/A,TRUE,"PF_INC";#N/A,#N/A,TRUE,"CBE";#N/A,#N/A,TRUE,"SWK"}</definedName>
    <definedName name="ac" localSheetId="3" hidden="1">{#N/A,#N/A,TRUE,"Pro Forma";#N/A,#N/A,TRUE,"PF_Bal";#N/A,#N/A,TRUE,"PF_INC";#N/A,#N/A,TRUE,"CBE";#N/A,#N/A,TRUE,"SWK"}</definedName>
    <definedName name="ac" localSheetId="0" hidden="1">{#N/A,#N/A,TRUE,"Pro Forma";#N/A,#N/A,TRUE,"PF_Bal";#N/A,#N/A,TRUE,"PF_INC";#N/A,#N/A,TRUE,"CBE";#N/A,#N/A,TRUE,"SWK"}</definedName>
    <definedName name="ac" localSheetId="1" hidden="1">{#N/A,#N/A,TRUE,"Pro Forma";#N/A,#N/A,TRUE,"PF_Bal";#N/A,#N/A,TRUE,"PF_INC";#N/A,#N/A,TRUE,"CBE";#N/A,#N/A,TRUE,"SWK"}</definedName>
    <definedName name="ac" hidden="1">{#N/A,#N/A,TRUE,"Pro Forma";#N/A,#N/A,TRUE,"PF_Bal";#N/A,#N/A,TRUE,"PF_INC";#N/A,#N/A,TRUE,"CBE";#N/A,#N/A,TRUE,"SWK"}</definedName>
    <definedName name="AccessDatabase" hidden="1">"M:\Internacional\Cierre septiembre 1999\Análisis varios\Holdings Data.mdb"</definedName>
    <definedName name="ACCOUNT_CHANGE" hidden="1">"ACCOUNT_CHANGE"</definedName>
    <definedName name="ACCOUNTS_PAY" hidden="1">"ACCOUNTS_PAY"</definedName>
    <definedName name="ACCRUED_EXP" hidden="1">"ACCRUED_EXP"</definedName>
    <definedName name="ACHART10" localSheetId="2" hidden="1">#REF!</definedName>
    <definedName name="ACHART10" localSheetId="4" hidden="1">#REF!</definedName>
    <definedName name="ACHART10" localSheetId="3" hidden="1">#REF!</definedName>
    <definedName name="ACHART10" localSheetId="0" hidden="1">#REF!</definedName>
    <definedName name="ACHART10" localSheetId="1" hidden="1">#REF!</definedName>
    <definedName name="ACHART10" hidden="1">#REF!</definedName>
    <definedName name="ACTYEAR">#REF!</definedName>
    <definedName name="ACwvu.STANDARD." localSheetId="2" hidden="1">#REF!</definedName>
    <definedName name="ACwvu.STANDARD." localSheetId="4" hidden="1">#REF!</definedName>
    <definedName name="ACwvu.STANDARD." localSheetId="3" hidden="1">#REF!</definedName>
    <definedName name="ACwvu.STANDARD." localSheetId="0" hidden="1">#REF!</definedName>
    <definedName name="ACwvu.STANDARD." localSheetId="1" hidden="1">#REF!</definedName>
    <definedName name="ACwvu.STANDARD." hidden="1">#REF!</definedName>
    <definedName name="ad" localSheetId="2" hidden="1">{#N/A,#N/A,TRUE,"Old - New P&amp;L";#N/A,#N/A,TRUE,"EBIT MMO - Total";#N/A,#N/A,TRUE,"MMO NE, CEE, ASIA, CAR";#N/A,#N/A,TRUE,"MMO LAT, MEA, AFR";#N/A,#N/A,TRUE,"NP growth";#N/A,#N/A,TRUE,"ER impact"}</definedName>
    <definedName name="ad" localSheetId="4" hidden="1">{#N/A,#N/A,TRUE,"Old - New P&amp;L";#N/A,#N/A,TRUE,"EBIT MMO - Total";#N/A,#N/A,TRUE,"MMO NE, CEE, ASIA, CAR";#N/A,#N/A,TRUE,"MMO LAT, MEA, AFR";#N/A,#N/A,TRUE,"NP growth";#N/A,#N/A,TRUE,"ER impact"}</definedName>
    <definedName name="ad" localSheetId="3" hidden="1">{#N/A,#N/A,TRUE,"Old - New P&amp;L";#N/A,#N/A,TRUE,"EBIT MMO - Total";#N/A,#N/A,TRUE,"MMO NE, CEE, ASIA, CAR";#N/A,#N/A,TRUE,"MMO LAT, MEA, AFR";#N/A,#N/A,TRUE,"NP growth";#N/A,#N/A,TRUE,"ER impact"}</definedName>
    <definedName name="ad" localSheetId="0" hidden="1">{#N/A,#N/A,TRUE,"Old - New P&amp;L";#N/A,#N/A,TRUE,"EBIT MMO - Total";#N/A,#N/A,TRUE,"MMO NE, CEE, ASIA, CAR";#N/A,#N/A,TRUE,"MMO LAT, MEA, AFR";#N/A,#N/A,TRUE,"NP growth";#N/A,#N/A,TRUE,"ER impact"}</definedName>
    <definedName name="ad" localSheetId="1" hidden="1">{#N/A,#N/A,TRUE,"Old - New P&amp;L";#N/A,#N/A,TRUE,"EBIT MMO - Total";#N/A,#N/A,TRUE,"MMO NE, CEE, ASIA, CAR";#N/A,#N/A,TRUE,"MMO LAT, MEA, AFR";#N/A,#N/A,TRUE,"NP growth";#N/A,#N/A,TRUE,"ER impact"}</definedName>
    <definedName name="ad" hidden="1">{#N/A,#N/A,TRUE,"Old - New P&amp;L";#N/A,#N/A,TRUE,"EBIT MMO - Total";#N/A,#N/A,TRUE,"MMO NE, CEE, ASIA, CAR";#N/A,#N/A,TRUE,"MMO LAT, MEA, AFR";#N/A,#N/A,TRUE,"NP growth";#N/A,#N/A,TRUE,"ER impact"}</definedName>
    <definedName name="ADD_PAID_IN" hidden="1">"ADD_PAID_IN"</definedName>
    <definedName name="addg" localSheetId="2" hidden="1">{#N/A,#N/A,FALSE,"CBE";#N/A,#N/A,FALSE,"SWK"}</definedName>
    <definedName name="addg" localSheetId="4" hidden="1">{#N/A,#N/A,FALSE,"CBE";#N/A,#N/A,FALSE,"SWK"}</definedName>
    <definedName name="addg" localSheetId="3" hidden="1">{#N/A,#N/A,FALSE,"CBE";#N/A,#N/A,FALSE,"SWK"}</definedName>
    <definedName name="addg" localSheetId="0" hidden="1">{#N/A,#N/A,FALSE,"CBE";#N/A,#N/A,FALSE,"SWK"}</definedName>
    <definedName name="addg" localSheetId="1" hidden="1">{#N/A,#N/A,FALSE,"CBE";#N/A,#N/A,FALSE,"SWK"}</definedName>
    <definedName name="addg" hidden="1">{#N/A,#N/A,FALSE,"CBE";#N/A,#N/A,FALSE,"SWK"}</definedName>
    <definedName name="af" localSheetId="2" hidden="1">{"AnnInc",#N/A,TRUE,"Inc";"QtrInc1",#N/A,TRUE,"Inc";"Balance",#N/A,TRUE,"Bal";"Cflow",#N/A,TRUE,"Cash"}</definedName>
    <definedName name="af" localSheetId="4" hidden="1">{"AnnInc",#N/A,TRUE,"Inc";"QtrInc1",#N/A,TRUE,"Inc";"Balance",#N/A,TRUE,"Bal";"Cflow",#N/A,TRUE,"Cash"}</definedName>
    <definedName name="af" localSheetId="3" hidden="1">{"AnnInc",#N/A,TRUE,"Inc";"QtrInc1",#N/A,TRUE,"Inc";"Balance",#N/A,TRUE,"Bal";"Cflow",#N/A,TRUE,"Cash"}</definedName>
    <definedName name="af" localSheetId="0" hidden="1">{"AnnInc",#N/A,TRUE,"Inc";"QtrInc1",#N/A,TRUE,"Inc";"Balance",#N/A,TRUE,"Bal";"Cflow",#N/A,TRUE,"Cash"}</definedName>
    <definedName name="af" localSheetId="1" hidden="1">{"AnnInc",#N/A,TRUE,"Inc";"QtrInc1",#N/A,TRUE,"Inc";"Balance",#N/A,TRUE,"Bal";"Cflow",#N/A,TRUE,"Cash"}</definedName>
    <definedName name="af" hidden="1">{"AnnInc",#N/A,TRUE,"Inc";"QtrInc1",#N/A,TRUE,"Inc";"Balance",#N/A,TRUE,"Bal";"Cflow",#N/A,TRUE,"Cash"}</definedName>
    <definedName name="afd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fd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fd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fd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fd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fd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fdjkasof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fdjkasof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fdjkasof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fdjkasof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fdjkasof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fdjkasof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fsafsad" hidden="1">#REF!</definedName>
    <definedName name="agabri" localSheetId="2" hidden="1">#REF!</definedName>
    <definedName name="agabri" localSheetId="4" hidden="1">#REF!</definedName>
    <definedName name="agabri" localSheetId="3" hidden="1">#REF!</definedName>
    <definedName name="agabri" localSheetId="0" hidden="1">#REF!</definedName>
    <definedName name="agabri" localSheetId="1" hidden="1">#REF!</definedName>
    <definedName name="agabri" hidden="1">#REF!</definedName>
    <definedName name="ak">#REF!</definedName>
    <definedName name="alex">#REF!</definedName>
    <definedName name="AME_CBII" localSheetId="2" hidden="1">{#N/A,#N/A,TRUE,"Old - New P&amp;L";#N/A,#N/A,TRUE,"EBIT MMO - Total";#N/A,#N/A,TRUE,"MMO NE, CEE, ASIA, CAR";#N/A,#N/A,TRUE,"MMO LAT, MEA, AFR";#N/A,#N/A,TRUE,"NP growth";#N/A,#N/A,TRUE,"ER impact"}</definedName>
    <definedName name="AME_CBII" localSheetId="4" hidden="1">{#N/A,#N/A,TRUE,"Old - New P&amp;L";#N/A,#N/A,TRUE,"EBIT MMO - Total";#N/A,#N/A,TRUE,"MMO NE, CEE, ASIA, CAR";#N/A,#N/A,TRUE,"MMO LAT, MEA, AFR";#N/A,#N/A,TRUE,"NP growth";#N/A,#N/A,TRUE,"ER impact"}</definedName>
    <definedName name="AME_CBII" localSheetId="3" hidden="1">{#N/A,#N/A,TRUE,"Old - New P&amp;L";#N/A,#N/A,TRUE,"EBIT MMO - Total";#N/A,#N/A,TRUE,"MMO NE, CEE, ASIA, CAR";#N/A,#N/A,TRUE,"MMO LAT, MEA, AFR";#N/A,#N/A,TRUE,"NP growth";#N/A,#N/A,TRUE,"ER impact"}</definedName>
    <definedName name="AME_CBII" localSheetId="0" hidden="1">{#N/A,#N/A,TRUE,"Old - New P&amp;L";#N/A,#N/A,TRUE,"EBIT MMO - Total";#N/A,#N/A,TRUE,"MMO NE, CEE, ASIA, CAR";#N/A,#N/A,TRUE,"MMO LAT, MEA, AFR";#N/A,#N/A,TRUE,"NP growth";#N/A,#N/A,TRUE,"ER impact"}</definedName>
    <definedName name="AME_CBII" localSheetId="1" hidden="1">{#N/A,#N/A,TRUE,"Old - New P&amp;L";#N/A,#N/A,TRUE,"EBIT MMO - Total";#N/A,#N/A,TRUE,"MMO NE, CEE, ASIA, CAR";#N/A,#N/A,TRUE,"MMO LAT, MEA, AFR";#N/A,#N/A,TRUE,"NP growth";#N/A,#N/A,TRUE,"ER impact"}</definedName>
    <definedName name="AME_CBII" hidden="1">{#N/A,#N/A,TRUE,"Old - New P&amp;L";#N/A,#N/A,TRUE,"EBIT MMO - Total";#N/A,#N/A,TRUE,"MMO NE, CEE, ASIA, CAR";#N/A,#N/A,TRUE,"MMO LAT, MEA, AFR";#N/A,#N/A,TRUE,"NP growth";#N/A,#N/A,TRUE,"ER impact"}</definedName>
    <definedName name="AMORTIZATION" hidden="1">"AMORTIZATION"</definedName>
    <definedName name="anscount" hidden="1">1</definedName>
    <definedName name="AP_CBII" localSheetId="2" hidden="1">{#N/A,#N/A,TRUE,"Old - New P&amp;L";#N/A,#N/A,TRUE,"EBIT MMO - Total";#N/A,#N/A,TRUE,"MMO NE, CEE, ASIA, CAR";#N/A,#N/A,TRUE,"MMO LAT, MEA, AFR";#N/A,#N/A,TRUE,"NP growth";#N/A,#N/A,TRUE,"ER impact"}</definedName>
    <definedName name="AP_CBII" localSheetId="4" hidden="1">{#N/A,#N/A,TRUE,"Old - New P&amp;L";#N/A,#N/A,TRUE,"EBIT MMO - Total";#N/A,#N/A,TRUE,"MMO NE, CEE, ASIA, CAR";#N/A,#N/A,TRUE,"MMO LAT, MEA, AFR";#N/A,#N/A,TRUE,"NP growth";#N/A,#N/A,TRUE,"ER impact"}</definedName>
    <definedName name="AP_CBII" localSheetId="3" hidden="1">{#N/A,#N/A,TRUE,"Old - New P&amp;L";#N/A,#N/A,TRUE,"EBIT MMO - Total";#N/A,#N/A,TRUE,"MMO NE, CEE, ASIA, CAR";#N/A,#N/A,TRUE,"MMO LAT, MEA, AFR";#N/A,#N/A,TRUE,"NP growth";#N/A,#N/A,TRUE,"ER impact"}</definedName>
    <definedName name="AP_CBII" localSheetId="0" hidden="1">{#N/A,#N/A,TRUE,"Old - New P&amp;L";#N/A,#N/A,TRUE,"EBIT MMO - Total";#N/A,#N/A,TRUE,"MMO NE, CEE, ASIA, CAR";#N/A,#N/A,TRUE,"MMO LAT, MEA, AFR";#N/A,#N/A,TRUE,"NP growth";#N/A,#N/A,TRUE,"ER impact"}</definedName>
    <definedName name="AP_CBII" localSheetId="1" hidden="1">{#N/A,#N/A,TRUE,"Old - New P&amp;L";#N/A,#N/A,TRUE,"EBIT MMO - Total";#N/A,#N/A,TRUE,"MMO NE, CEE, ASIA, CAR";#N/A,#N/A,TRUE,"MMO LAT, MEA, AFR";#N/A,#N/A,TRUE,"NP growth";#N/A,#N/A,TRUE,"ER impact"}</definedName>
    <definedName name="AP_CBII" hidden="1">{#N/A,#N/A,TRUE,"Old - New P&amp;L";#N/A,#N/A,TRUE,"EBIT MMO - Total";#N/A,#N/A,TRUE,"MMO NE, CEE, ASIA, CAR";#N/A,#N/A,TRUE,"MMO LAT, MEA, AFR";#N/A,#N/A,TRUE,"NP growth";#N/A,#N/A,TRUE,"ER impact"}</definedName>
    <definedName name="Aplikacje_dezinwestycyjna">#REF!</definedName>
    <definedName name="appendix4" localSheetId="2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ppendix4" localSheetId="4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ppendix4" localSheetId="3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ppendix4" localSheetId="0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ppendix4" localSheetId="1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ppendix4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s" localSheetId="2" hidden="1">{"comp1",#N/A,FALSE,"COMPS";"footnotes",#N/A,FALSE,"COMPS"}</definedName>
    <definedName name="as" localSheetId="4" hidden="1">{"comp1",#N/A,FALSE,"COMPS";"footnotes",#N/A,FALSE,"COMPS"}</definedName>
    <definedName name="as" localSheetId="3" hidden="1">{"comp1",#N/A,FALSE,"COMPS";"footnotes",#N/A,FALSE,"COMPS"}</definedName>
    <definedName name="as" localSheetId="0" hidden="1">{"comp1",#N/A,FALSE,"COMPS";"footnotes",#N/A,FALSE,"COMPS"}</definedName>
    <definedName name="as" localSheetId="1" hidden="1">{"comp1",#N/A,FALSE,"COMPS";"footnotes",#N/A,FALSE,"COMPS"}</definedName>
    <definedName name="as" hidden="1">{"comp1",#N/A,FALSE,"COMPS";"footnotes",#N/A,FALSE,"COMPS"}</definedName>
    <definedName name="AS2DocOpenMode" hidden="1">"AS2DocumentEdit"</definedName>
    <definedName name="AS2NamedRange" hidden="1">6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asdaw" localSheetId="2" hidden="1">{"FCB_ALL",#N/A,FALSE,"FCB"}</definedName>
    <definedName name="asdaw" localSheetId="4" hidden="1">{"FCB_ALL",#N/A,FALSE,"FCB"}</definedName>
    <definedName name="asdaw" localSheetId="3" hidden="1">{"FCB_ALL",#N/A,FALSE,"FCB"}</definedName>
    <definedName name="asdaw" localSheetId="0" hidden="1">{"FCB_ALL",#N/A,FALSE,"FCB"}</definedName>
    <definedName name="asdaw" localSheetId="1" hidden="1">{"FCB_ALL",#N/A,FALSE,"FCB"}</definedName>
    <definedName name="asdaw" hidden="1">{"FCB_ALL",#N/A,FALSE,"FCB"}</definedName>
    <definedName name="asdf" localSheetId="2" hidden="1">{#N/A,#N/A,FALSE,"Calc";#N/A,#N/A,FALSE,"Sensitivity";#N/A,#N/A,FALSE,"LT Earn.Dil.";#N/A,#N/A,FALSE,"Dil. AVP"}</definedName>
    <definedName name="asdf" localSheetId="4" hidden="1">{#N/A,#N/A,FALSE,"Calc";#N/A,#N/A,FALSE,"Sensitivity";#N/A,#N/A,FALSE,"LT Earn.Dil.";#N/A,#N/A,FALSE,"Dil. AVP"}</definedName>
    <definedName name="asdf" localSheetId="3" hidden="1">{#N/A,#N/A,FALSE,"Calc";#N/A,#N/A,FALSE,"Sensitivity";#N/A,#N/A,FALSE,"LT Earn.Dil.";#N/A,#N/A,FALSE,"Dil. AVP"}</definedName>
    <definedName name="asdf" localSheetId="0" hidden="1">{#N/A,#N/A,FALSE,"Calc";#N/A,#N/A,FALSE,"Sensitivity";#N/A,#N/A,FALSE,"LT Earn.Dil.";#N/A,#N/A,FALSE,"Dil. AVP"}</definedName>
    <definedName name="asdf" localSheetId="1" hidden="1">{#N/A,#N/A,FALSE,"Calc";#N/A,#N/A,FALSE,"Sensitivity";#N/A,#N/A,FALSE,"LT Earn.Dil.";#N/A,#N/A,FALSE,"Dil. AVP"}</definedName>
    <definedName name="asdf" hidden="1">{#N/A,#N/A,FALSE,"Calc";#N/A,#N/A,FALSE,"Sensitivity";#N/A,#N/A,FALSE,"LT Earn.Dil.";#N/A,#N/A,FALSE,"Dil. AVP"}</definedName>
    <definedName name="asdfa" localSheetId="2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asdfa" localSheetId="4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asdfa" localSheetId="3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asdfa" localSheetId="0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asdfa" localSheetId="1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asdfa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asdfsdafsa" localSheetId="2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asdfsdafsa" localSheetId="4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asdfsdafsa" localSheetId="3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asdfsdafsa" localSheetId="0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asdfsdafsa" localSheetId="1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asdfsdafsa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asfasfsadfsa" localSheetId="2" hidden="1">#REF!</definedName>
    <definedName name="asfasfsadfsa" localSheetId="4" hidden="1">#REF!</definedName>
    <definedName name="asfasfsadfsa" localSheetId="3" hidden="1">#REF!</definedName>
    <definedName name="asfasfsadfsa" localSheetId="0" hidden="1">#REF!</definedName>
    <definedName name="asfasfsadfsa" localSheetId="1" hidden="1">#REF!</definedName>
    <definedName name="asfasfsadfsa" hidden="1">#REF!</definedName>
    <definedName name="ASSET_TURNS" hidden="1">"ASSET_TURNS"</definedName>
    <definedName name="ATL_BTL_M">#REF!,#REF!,#REF!</definedName>
    <definedName name="Ausw.Entity">#REF!</definedName>
    <definedName name="Ausw.Jahr">#REF!</definedName>
    <definedName name="Ausw.LE">#REF!</definedName>
    <definedName name="Ausw.Monat">#REF!</definedName>
    <definedName name="az" localSheetId="2" hidden="1">{"away stand alones",#N/A,FALSE,"Target"}</definedName>
    <definedName name="az" localSheetId="4" hidden="1">{"away stand alones",#N/A,FALSE,"Target"}</definedName>
    <definedName name="az" localSheetId="3" hidden="1">{"away stand alones",#N/A,FALSE,"Target"}</definedName>
    <definedName name="az" localSheetId="0" hidden="1">{"away stand alones",#N/A,FALSE,"Target"}</definedName>
    <definedName name="az" localSheetId="1" hidden="1">{"away stand alones",#N/A,FALSE,"Target"}</definedName>
    <definedName name="az" hidden="1">{"away stand alones",#N/A,FALSE,"Target"}</definedName>
    <definedName name="b" localSheetId="2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b" localSheetId="4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b" localSheetId="3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b" localSheetId="0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b" localSheetId="1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b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BalanceMethod" localSheetId="2" hidden="1">#REF!</definedName>
    <definedName name="BalanceMethod" localSheetId="4" hidden="1">#REF!</definedName>
    <definedName name="BalanceMethod" localSheetId="3" hidden="1">#REF!</definedName>
    <definedName name="BalanceMethod" localSheetId="0" hidden="1">#REF!</definedName>
    <definedName name="BalanceMethod" localSheetId="1" hidden="1">#REF!</definedName>
    <definedName name="BalanceMethod" hidden="1">#REF!</definedName>
    <definedName name="BASIC_EPS_EXCL" hidden="1">"BASIC_EPS_EXCL"</definedName>
    <definedName name="BASIC_EPS_INCL" hidden="1">"BASIC_EPS_INCL"</definedName>
    <definedName name="BASIC_NORMAL_EPS" hidden="1">"BASIC_NORMAL_EPS"</definedName>
    <definedName name="BASIC_WEIGHT" hidden="1">"BASIC_WEIGHT"</definedName>
    <definedName name="bb" localSheetId="2" hidden="1">{"CONSEJO",#N/A,FALSE,"Dist p0";"CONSEJO",#N/A,FALSE,"Ficha CODICE"}</definedName>
    <definedName name="bb" localSheetId="4" hidden="1">{"CONSEJO",#N/A,FALSE,"Dist p0";"CONSEJO",#N/A,FALSE,"Ficha CODICE"}</definedName>
    <definedName name="bb" localSheetId="3" hidden="1">{"CONSEJO",#N/A,FALSE,"Dist p0";"CONSEJO",#N/A,FALSE,"Ficha CODICE"}</definedName>
    <definedName name="bb" localSheetId="0" hidden="1">{"CONSEJO",#N/A,FALSE,"Dist p0";"CONSEJO",#N/A,FALSE,"Ficha CODICE"}</definedName>
    <definedName name="bb" localSheetId="1" hidden="1">{"CONSEJO",#N/A,FALSE,"Dist p0";"CONSEJO",#N/A,FALSE,"Ficha CODICE"}</definedName>
    <definedName name="bb" hidden="1">{"CONSEJO",#N/A,FALSE,"Dist p0";"CONSEJO",#N/A,FALSE,"Ficha CODICE"}</definedName>
    <definedName name="bbb" localSheetId="2" hidden="1">{"cebank",#N/A,FALSE,"P9498BAR";"spbank",#N/A,FALSE,"P9498BAR";"renfinbank",#N/A,FALSE,"P9498BAR";"indici",#N/A,FALSE,"P9498BAR"}</definedName>
    <definedName name="bbb" localSheetId="4" hidden="1">{"cebank",#N/A,FALSE,"P9498BAR";"spbank",#N/A,FALSE,"P9498BAR";"renfinbank",#N/A,FALSE,"P9498BAR";"indici",#N/A,FALSE,"P9498BAR"}</definedName>
    <definedName name="bbb" localSheetId="3" hidden="1">{"cebank",#N/A,FALSE,"P9498BAR";"spbank",#N/A,FALSE,"P9498BAR";"renfinbank",#N/A,FALSE,"P9498BAR";"indici",#N/A,FALSE,"P9498BAR"}</definedName>
    <definedName name="bbb" localSheetId="0" hidden="1">{"cebank",#N/A,FALSE,"P9498BAR";"spbank",#N/A,FALSE,"P9498BAR";"renfinbank",#N/A,FALSE,"P9498BAR";"indici",#N/A,FALSE,"P9498BAR"}</definedName>
    <definedName name="bbb" localSheetId="1" hidden="1">{"cebank",#N/A,FALSE,"P9498BAR";"spbank",#N/A,FALSE,"P9498BAR";"renfinbank",#N/A,FALSE,"P9498BAR";"indici",#N/A,FALSE,"P9498BAR"}</definedName>
    <definedName name="bbb" hidden="1">{"cebank",#N/A,FALSE,"P9498BAR";"spbank",#N/A,FALSE,"P9498BAR";"renfinbank",#N/A,FALSE,"P9498BAR";"indici",#N/A,FALSE,"P9498BAR"}</definedName>
    <definedName name="BBBBB" localSheetId="2" hidden="1">{"ANAR",#N/A,FALSE,"Dist total";"MARGEN",#N/A,FALSE,"Dist total";"COMENTARIO",#N/A,FALSE,"Ficha CODICE";"CONSEJO",#N/A,FALSE,"Dist p0";"uno",#N/A,FALSE,"Dist total"}</definedName>
    <definedName name="BBBBB" localSheetId="4" hidden="1">{"ANAR",#N/A,FALSE,"Dist total";"MARGEN",#N/A,FALSE,"Dist total";"COMENTARIO",#N/A,FALSE,"Ficha CODICE";"CONSEJO",#N/A,FALSE,"Dist p0";"uno",#N/A,FALSE,"Dist total"}</definedName>
    <definedName name="BBBBB" localSheetId="3" hidden="1">{"ANAR",#N/A,FALSE,"Dist total";"MARGEN",#N/A,FALSE,"Dist total";"COMENTARIO",#N/A,FALSE,"Ficha CODICE";"CONSEJO",#N/A,FALSE,"Dist p0";"uno",#N/A,FALSE,"Dist total"}</definedName>
    <definedName name="BBBBB" localSheetId="0" hidden="1">{"ANAR",#N/A,FALSE,"Dist total";"MARGEN",#N/A,FALSE,"Dist total";"COMENTARIO",#N/A,FALSE,"Ficha CODICE";"CONSEJO",#N/A,FALSE,"Dist p0";"uno",#N/A,FALSE,"Dist total"}</definedName>
    <definedName name="BBBBB" localSheetId="1" hidden="1">{"ANAR",#N/A,FALSE,"Dist total";"MARGEN",#N/A,FALSE,"Dist total";"COMENTARIO",#N/A,FALSE,"Ficha CODICE";"CONSEJO",#N/A,FALSE,"Dist p0";"uno",#N/A,FALSE,"Dist total"}</definedName>
    <definedName name="BBBBB" hidden="1">{"ANAR",#N/A,FALSE,"Dist total";"MARGEN",#N/A,FALSE,"Dist total";"COMENTARIO",#N/A,FALSE,"Ficha CODICE";"CONSEJO",#N/A,FALSE,"Dist p0";"uno",#N/A,FALSE,"Dist total"}</definedName>
    <definedName name="BBBBBBB" localSheetId="2" hidden="1">{"CONSEJO",#N/A,FALSE,"Dist p0";"CONSEJO",#N/A,FALSE,"Ficha CODICE"}</definedName>
    <definedName name="BBBBBBB" localSheetId="4" hidden="1">{"CONSEJO",#N/A,FALSE,"Dist p0";"CONSEJO",#N/A,FALSE,"Ficha CODICE"}</definedName>
    <definedName name="BBBBBBB" localSheetId="3" hidden="1">{"CONSEJO",#N/A,FALSE,"Dist p0";"CONSEJO",#N/A,FALSE,"Ficha CODICE"}</definedName>
    <definedName name="BBBBBBB" localSheetId="0" hidden="1">{"CONSEJO",#N/A,FALSE,"Dist p0";"CONSEJO",#N/A,FALSE,"Ficha CODICE"}</definedName>
    <definedName name="BBBBBBB" localSheetId="1" hidden="1">{"CONSEJO",#N/A,FALSE,"Dist p0";"CONSEJO",#N/A,FALSE,"Ficha CODICE"}</definedName>
    <definedName name="BBBBBBB" hidden="1">{"CONSEJO",#N/A,FALSE,"Dist p0";"CONSEJO",#N/A,FALSE,"Ficha CODICE"}</definedName>
    <definedName name="BBBBBBBB" localSheetId="2" hidden="1">{"uno",#N/A,FALSE,"Dist total";"COMENTARIO",#N/A,FALSE,"Ficha CODICE"}</definedName>
    <definedName name="BBBBBBBB" localSheetId="4" hidden="1">{"uno",#N/A,FALSE,"Dist total";"COMENTARIO",#N/A,FALSE,"Ficha CODICE"}</definedName>
    <definedName name="BBBBBBBB" localSheetId="3" hidden="1">{"uno",#N/A,FALSE,"Dist total";"COMENTARIO",#N/A,FALSE,"Ficha CODICE"}</definedName>
    <definedName name="BBBBBBBB" localSheetId="0" hidden="1">{"uno",#N/A,FALSE,"Dist total";"COMENTARIO",#N/A,FALSE,"Ficha CODICE"}</definedName>
    <definedName name="BBBBBBBB" localSheetId="1" hidden="1">{"uno",#N/A,FALSE,"Dist total";"COMENTARIO",#N/A,FALSE,"Ficha CODICE"}</definedName>
    <definedName name="BBBBBBBB" hidden="1">{"uno",#N/A,FALSE,"Dist total";"COMENTARIO",#N/A,FALSE,"Ficha CODICE"}</definedName>
    <definedName name="bccv" localSheetId="2" hidden="1">{"NOPCAPEVA",#N/A,FALSE,"Nopat";"FCFCSTAR",#N/A,FALSE,"FCFVAL";"EVAVL",#N/A,FALSE,"EVAVAL";"LEASE",#N/A,FALSE,"OpLease"}</definedName>
    <definedName name="bccv" localSheetId="4" hidden="1">{"NOPCAPEVA",#N/A,FALSE,"Nopat";"FCFCSTAR",#N/A,FALSE,"FCFVAL";"EVAVL",#N/A,FALSE,"EVAVAL";"LEASE",#N/A,FALSE,"OpLease"}</definedName>
    <definedName name="bccv" localSheetId="3" hidden="1">{"NOPCAPEVA",#N/A,FALSE,"Nopat";"FCFCSTAR",#N/A,FALSE,"FCFVAL";"EVAVL",#N/A,FALSE,"EVAVAL";"LEASE",#N/A,FALSE,"OpLease"}</definedName>
    <definedName name="bccv" localSheetId="0" hidden="1">{"NOPCAPEVA",#N/A,FALSE,"Nopat";"FCFCSTAR",#N/A,FALSE,"FCFVAL";"EVAVL",#N/A,FALSE,"EVAVAL";"LEASE",#N/A,FALSE,"OpLease"}</definedName>
    <definedName name="bccv" localSheetId="1" hidden="1">{"NOPCAPEVA",#N/A,FALSE,"Nopat";"FCFCSTAR",#N/A,FALSE,"FCFVAL";"EVAVL",#N/A,FALSE,"EVAVAL";"LEASE",#N/A,FALSE,"OpLease"}</definedName>
    <definedName name="bccv" hidden="1">{"NOPCAPEVA",#N/A,FALSE,"Nopat";"FCFCSTAR",#N/A,FALSE,"FCFVAL";"EVAVL",#N/A,FALSE,"EVAVAL";"LEASE",#N/A,FALSE,"OpLease"}</definedName>
    <definedName name="bcvxz" localSheetId="2" hidden="1">{"NOPCAPEVA",#N/A,FALSE,"Nopat";"FCFCSTAR",#N/A,FALSE,"FCFVAL";"EVAVL",#N/A,FALSE,"EVAVAL";"LEASE",#N/A,FALSE,"OpLease"}</definedName>
    <definedName name="bcvxz" localSheetId="4" hidden="1">{"NOPCAPEVA",#N/A,FALSE,"Nopat";"FCFCSTAR",#N/A,FALSE,"FCFVAL";"EVAVL",#N/A,FALSE,"EVAVAL";"LEASE",#N/A,FALSE,"OpLease"}</definedName>
    <definedName name="bcvxz" localSheetId="3" hidden="1">{"NOPCAPEVA",#N/A,FALSE,"Nopat";"FCFCSTAR",#N/A,FALSE,"FCFVAL";"EVAVL",#N/A,FALSE,"EVAVAL";"LEASE",#N/A,FALSE,"OpLease"}</definedName>
    <definedName name="bcvxz" localSheetId="0" hidden="1">{"NOPCAPEVA",#N/A,FALSE,"Nopat";"FCFCSTAR",#N/A,FALSE,"FCFVAL";"EVAVL",#N/A,FALSE,"EVAVAL";"LEASE",#N/A,FALSE,"OpLease"}</definedName>
    <definedName name="bcvxz" localSheetId="1" hidden="1">{"NOPCAPEVA",#N/A,FALSE,"Nopat";"FCFCSTAR",#N/A,FALSE,"FCFVAL";"EVAVL",#N/A,FALSE,"EVAVAL";"LEASE",#N/A,FALSE,"OpLease"}</definedName>
    <definedName name="bcvxz" hidden="1">{"NOPCAPEVA",#N/A,FALSE,"Nopat";"FCFCSTAR",#N/A,FALSE,"FCFVAL";"EVAVL",#N/A,FALSE,"EVAVAL";"LEASE",#N/A,FALSE,"OpLease"}</definedName>
    <definedName name="bcz" localSheetId="2" hidden="1">{"AnnInc",#N/A,TRUE,"Inc";"QtrInc1",#N/A,TRUE,"Inc";"Balance",#N/A,TRUE,"Bal";"Cflow",#N/A,TRUE,"Cash"}</definedName>
    <definedName name="bcz" localSheetId="4" hidden="1">{"AnnInc",#N/A,TRUE,"Inc";"QtrInc1",#N/A,TRUE,"Inc";"Balance",#N/A,TRUE,"Bal";"Cflow",#N/A,TRUE,"Cash"}</definedName>
    <definedName name="bcz" localSheetId="3" hidden="1">{"AnnInc",#N/A,TRUE,"Inc";"QtrInc1",#N/A,TRUE,"Inc";"Balance",#N/A,TRUE,"Bal";"Cflow",#N/A,TRUE,"Cash"}</definedName>
    <definedName name="bcz" localSheetId="0" hidden="1">{"AnnInc",#N/A,TRUE,"Inc";"QtrInc1",#N/A,TRUE,"Inc";"Balance",#N/A,TRUE,"Bal";"Cflow",#N/A,TRUE,"Cash"}</definedName>
    <definedName name="bcz" localSheetId="1" hidden="1">{"AnnInc",#N/A,TRUE,"Inc";"QtrInc1",#N/A,TRUE,"Inc";"Balance",#N/A,TRUE,"Bal";"Cflow",#N/A,TRUE,"Cash"}</definedName>
    <definedName name="bcz" hidden="1">{"AnnInc",#N/A,TRUE,"Inc";"QtrInc1",#N/A,TRUE,"Inc";"Balance",#N/A,TRUE,"Bal";"Cflow",#N/A,TRUE,"Cash"}</definedName>
    <definedName name="bd" localSheetId="2" hidden="1">{"NOPCAPEVA",#N/A,FALSE,"Nopat";"FCFCSTAR",#N/A,FALSE,"FCFVAL";"EVAVL",#N/A,FALSE,"EVAVAL";"LEASE",#N/A,FALSE,"OpLease"}</definedName>
    <definedName name="bd" localSheetId="4" hidden="1">{"NOPCAPEVA",#N/A,FALSE,"Nopat";"FCFCSTAR",#N/A,FALSE,"FCFVAL";"EVAVL",#N/A,FALSE,"EVAVAL";"LEASE",#N/A,FALSE,"OpLease"}</definedName>
    <definedName name="bd" localSheetId="3" hidden="1">{"NOPCAPEVA",#N/A,FALSE,"Nopat";"FCFCSTAR",#N/A,FALSE,"FCFVAL";"EVAVL",#N/A,FALSE,"EVAVAL";"LEASE",#N/A,FALSE,"OpLease"}</definedName>
    <definedName name="bd" localSheetId="0" hidden="1">{"NOPCAPEVA",#N/A,FALSE,"Nopat";"FCFCSTAR",#N/A,FALSE,"FCFVAL";"EVAVL",#N/A,FALSE,"EVAVAL";"LEASE",#N/A,FALSE,"OpLease"}</definedName>
    <definedName name="bd" localSheetId="1" hidden="1">{"NOPCAPEVA",#N/A,FALSE,"Nopat";"FCFCSTAR",#N/A,FALSE,"FCFVAL";"EVAVL",#N/A,FALSE,"EVAVAL";"LEASE",#N/A,FALSE,"OpLease"}</definedName>
    <definedName name="bd" hidden="1">{"NOPCAPEVA",#N/A,FALSE,"Nopat";"FCFCSTAR",#N/A,FALSE,"FCFVAL";"EVAVL",#N/A,FALSE,"EVAVAL";"LEASE",#N/A,FALSE,"OpLease"}</definedName>
    <definedName name="bdxc" localSheetId="2" hidden="1">{"NOPCAPEVA",#N/A,FALSE,"Nopat";"FCFCSTAR",#N/A,FALSE,"FCFVAL";"EVAVL",#N/A,FALSE,"EVAVAL";"LEASE",#N/A,FALSE,"OpLease"}</definedName>
    <definedName name="bdxc" localSheetId="4" hidden="1">{"NOPCAPEVA",#N/A,FALSE,"Nopat";"FCFCSTAR",#N/A,FALSE,"FCFVAL";"EVAVL",#N/A,FALSE,"EVAVAL";"LEASE",#N/A,FALSE,"OpLease"}</definedName>
    <definedName name="bdxc" localSheetId="3" hidden="1">{"NOPCAPEVA",#N/A,FALSE,"Nopat";"FCFCSTAR",#N/A,FALSE,"FCFVAL";"EVAVL",#N/A,FALSE,"EVAVAL";"LEASE",#N/A,FALSE,"OpLease"}</definedName>
    <definedName name="bdxc" localSheetId="0" hidden="1">{"NOPCAPEVA",#N/A,FALSE,"Nopat";"FCFCSTAR",#N/A,FALSE,"FCFVAL";"EVAVL",#N/A,FALSE,"EVAVAL";"LEASE",#N/A,FALSE,"OpLease"}</definedName>
    <definedName name="bdxc" localSheetId="1" hidden="1">{"NOPCAPEVA",#N/A,FALSE,"Nopat";"FCFCSTAR",#N/A,FALSE,"FCFVAL";"EVAVL",#N/A,FALSE,"EVAVAL";"LEASE",#N/A,FALSE,"OpLease"}</definedName>
    <definedName name="bdxc" hidden="1">{"NOPCAPEVA",#N/A,FALSE,"Nopat";"FCFCSTAR",#N/A,FALSE,"FCFVAL";"EVAVL",#N/A,FALSE,"EVAVAL";"LEASE",#N/A,FALSE,"OpLease"}</definedName>
    <definedName name="bfc" localSheetId="2" hidden="1">{"NOPCAPEVA",#N/A,FALSE,"Nopat";"FCFCSTAR",#N/A,FALSE,"FCFVAL";"EVAVL",#N/A,FALSE,"EVAVAL";"LEASE",#N/A,FALSE,"OpLease"}</definedName>
    <definedName name="bfc" localSheetId="4" hidden="1">{"NOPCAPEVA",#N/A,FALSE,"Nopat";"FCFCSTAR",#N/A,FALSE,"FCFVAL";"EVAVL",#N/A,FALSE,"EVAVAL";"LEASE",#N/A,FALSE,"OpLease"}</definedName>
    <definedName name="bfc" localSheetId="3" hidden="1">{"NOPCAPEVA",#N/A,FALSE,"Nopat";"FCFCSTAR",#N/A,FALSE,"FCFVAL";"EVAVL",#N/A,FALSE,"EVAVAL";"LEASE",#N/A,FALSE,"OpLease"}</definedName>
    <definedName name="bfc" localSheetId="0" hidden="1">{"NOPCAPEVA",#N/A,FALSE,"Nopat";"FCFCSTAR",#N/A,FALSE,"FCFVAL";"EVAVL",#N/A,FALSE,"EVAVAL";"LEASE",#N/A,FALSE,"OpLease"}</definedName>
    <definedName name="bfc" localSheetId="1" hidden="1">{"NOPCAPEVA",#N/A,FALSE,"Nopat";"FCFCSTAR",#N/A,FALSE,"FCFVAL";"EVAVL",#N/A,FALSE,"EVAVAL";"LEASE",#N/A,FALSE,"OpLease"}</definedName>
    <definedName name="bfc" hidden="1">{"NOPCAPEVA",#N/A,FALSE,"Nopat";"FCFCSTAR",#N/A,FALSE,"FCFVAL";"EVAVL",#N/A,FALSE,"EVAVAL";"LEASE",#N/A,FALSE,"OpLease"}</definedName>
    <definedName name="bfds" localSheetId="2" hidden="1">{"NOPCAPEVA",#N/A,FALSE,"Nopat";"FCFCSTAR",#N/A,FALSE,"FCFVAL";"EVAVL",#N/A,FALSE,"EVAVAL";"LEASE",#N/A,FALSE,"OpLease"}</definedName>
    <definedName name="bfds" localSheetId="4" hidden="1">{"NOPCAPEVA",#N/A,FALSE,"Nopat";"FCFCSTAR",#N/A,FALSE,"FCFVAL";"EVAVL",#N/A,FALSE,"EVAVAL";"LEASE",#N/A,FALSE,"OpLease"}</definedName>
    <definedName name="bfds" localSheetId="3" hidden="1">{"NOPCAPEVA",#N/A,FALSE,"Nopat";"FCFCSTAR",#N/A,FALSE,"FCFVAL";"EVAVL",#N/A,FALSE,"EVAVAL";"LEASE",#N/A,FALSE,"OpLease"}</definedName>
    <definedName name="bfds" localSheetId="0" hidden="1">{"NOPCAPEVA",#N/A,FALSE,"Nopat";"FCFCSTAR",#N/A,FALSE,"FCFVAL";"EVAVL",#N/A,FALSE,"EVAVAL";"LEASE",#N/A,FALSE,"OpLease"}</definedName>
    <definedName name="bfds" localSheetId="1" hidden="1">{"NOPCAPEVA",#N/A,FALSE,"Nopat";"FCFCSTAR",#N/A,FALSE,"FCFVAL";"EVAVL",#N/A,FALSE,"EVAVAL";"LEASE",#N/A,FALSE,"OpLease"}</definedName>
    <definedName name="bfds" hidden="1">{"NOPCAPEVA",#N/A,FALSE,"Nopat";"FCFCSTAR",#N/A,FALSE,"FCFVAL";"EVAVL",#N/A,FALSE,"EVAVAL";"LEASE",#N/A,FALSE,"OpLease"}</definedName>
    <definedName name="bfdz" localSheetId="2" hidden="1">{"NOPCAPEVA",#N/A,FALSE,"Nopat";"FCFCSTAR",#N/A,FALSE,"FCFVAL";"EVAVL",#N/A,FALSE,"EVAVAL";"LEASE",#N/A,FALSE,"OpLease"}</definedName>
    <definedName name="bfdz" localSheetId="4" hidden="1">{"NOPCAPEVA",#N/A,FALSE,"Nopat";"FCFCSTAR",#N/A,FALSE,"FCFVAL";"EVAVL",#N/A,FALSE,"EVAVAL";"LEASE",#N/A,FALSE,"OpLease"}</definedName>
    <definedName name="bfdz" localSheetId="3" hidden="1">{"NOPCAPEVA",#N/A,FALSE,"Nopat";"FCFCSTAR",#N/A,FALSE,"FCFVAL";"EVAVL",#N/A,FALSE,"EVAVAL";"LEASE",#N/A,FALSE,"OpLease"}</definedName>
    <definedName name="bfdz" localSheetId="0" hidden="1">{"NOPCAPEVA",#N/A,FALSE,"Nopat";"FCFCSTAR",#N/A,FALSE,"FCFVAL";"EVAVL",#N/A,FALSE,"EVAVAL";"LEASE",#N/A,FALSE,"OpLease"}</definedName>
    <definedName name="bfdz" localSheetId="1" hidden="1">{"NOPCAPEVA",#N/A,FALSE,"Nopat";"FCFCSTAR",#N/A,FALSE,"FCFVAL";"EVAVL",#N/A,FALSE,"EVAVAL";"LEASE",#N/A,FALSE,"OpLease"}</definedName>
    <definedName name="bfdz" hidden="1">{"NOPCAPEVA",#N/A,FALSE,"Nopat";"FCFCSTAR",#N/A,FALSE,"FCFVAL";"EVAVL",#N/A,FALSE,"EVAVAL";"LEASE",#N/A,FALSE,"OpLease"}</definedName>
    <definedName name="bfszd" localSheetId="2" hidden="1">{"NOPCAPEVA",#N/A,FALSE,"Nopat";"FCFCSTAR",#N/A,FALSE,"FCFVAL";"EVAVL",#N/A,FALSE,"EVAVAL";"LEASE",#N/A,FALSE,"OpLease"}</definedName>
    <definedName name="bfszd" localSheetId="4" hidden="1">{"NOPCAPEVA",#N/A,FALSE,"Nopat";"FCFCSTAR",#N/A,FALSE,"FCFVAL";"EVAVL",#N/A,FALSE,"EVAVAL";"LEASE",#N/A,FALSE,"OpLease"}</definedName>
    <definedName name="bfszd" localSheetId="3" hidden="1">{"NOPCAPEVA",#N/A,FALSE,"Nopat";"FCFCSTAR",#N/A,FALSE,"FCFVAL";"EVAVL",#N/A,FALSE,"EVAVAL";"LEASE",#N/A,FALSE,"OpLease"}</definedName>
    <definedName name="bfszd" localSheetId="0" hidden="1">{"NOPCAPEVA",#N/A,FALSE,"Nopat";"FCFCSTAR",#N/A,FALSE,"FCFVAL";"EVAVL",#N/A,FALSE,"EVAVAL";"LEASE",#N/A,FALSE,"OpLease"}</definedName>
    <definedName name="bfszd" localSheetId="1" hidden="1">{"NOPCAPEVA",#N/A,FALSE,"Nopat";"FCFCSTAR",#N/A,FALSE,"FCFVAL";"EVAVL",#N/A,FALSE,"EVAVAL";"LEASE",#N/A,FALSE,"OpLease"}</definedName>
    <definedName name="bfszd" hidden="1">{"NOPCAPEVA",#N/A,FALSE,"Nopat";"FCFCSTAR",#N/A,FALSE,"FCFVAL";"EVAVL",#N/A,FALSE,"EVAVAL";"LEASE",#N/A,FALSE,"OpLease"}</definedName>
    <definedName name="bfx" localSheetId="2" hidden="1">{"AnnInc",#N/A,TRUE,"Inc";"QtrInc1",#N/A,TRUE,"Inc";"Balance",#N/A,TRUE,"Bal";"Cflow",#N/A,TRUE,"Cash"}</definedName>
    <definedName name="bfx" localSheetId="4" hidden="1">{"AnnInc",#N/A,TRUE,"Inc";"QtrInc1",#N/A,TRUE,"Inc";"Balance",#N/A,TRUE,"Bal";"Cflow",#N/A,TRUE,"Cash"}</definedName>
    <definedName name="bfx" localSheetId="3" hidden="1">{"AnnInc",#N/A,TRUE,"Inc";"QtrInc1",#N/A,TRUE,"Inc";"Balance",#N/A,TRUE,"Bal";"Cflow",#N/A,TRUE,"Cash"}</definedName>
    <definedName name="bfx" localSheetId="0" hidden="1">{"AnnInc",#N/A,TRUE,"Inc";"QtrInc1",#N/A,TRUE,"Inc";"Balance",#N/A,TRUE,"Bal";"Cflow",#N/A,TRUE,"Cash"}</definedName>
    <definedName name="bfx" localSheetId="1" hidden="1">{"AnnInc",#N/A,TRUE,"Inc";"QtrInc1",#N/A,TRUE,"Inc";"Balance",#N/A,TRUE,"Bal";"Cflow",#N/A,TRUE,"Cash"}</definedName>
    <definedName name="bfx" hidden="1">{"AnnInc",#N/A,TRUE,"Inc";"QtrInc1",#N/A,TRUE,"Inc";"Balance",#N/A,TRUE,"Bal";"Cflow",#N/A,TRUE,"Cash"}</definedName>
    <definedName name="bfzx" localSheetId="2" hidden="1">{"AnnInc",#N/A,TRUE,"Inc";"QtrInc1",#N/A,TRUE,"Inc";"Balance",#N/A,TRUE,"Bal";"Cflow",#N/A,TRUE,"Cash"}</definedName>
    <definedName name="bfzx" localSheetId="4" hidden="1">{"AnnInc",#N/A,TRUE,"Inc";"QtrInc1",#N/A,TRUE,"Inc";"Balance",#N/A,TRUE,"Bal";"Cflow",#N/A,TRUE,"Cash"}</definedName>
    <definedName name="bfzx" localSheetId="3" hidden="1">{"AnnInc",#N/A,TRUE,"Inc";"QtrInc1",#N/A,TRUE,"Inc";"Balance",#N/A,TRUE,"Bal";"Cflow",#N/A,TRUE,"Cash"}</definedName>
    <definedName name="bfzx" localSheetId="0" hidden="1">{"AnnInc",#N/A,TRUE,"Inc";"QtrInc1",#N/A,TRUE,"Inc";"Balance",#N/A,TRUE,"Bal";"Cflow",#N/A,TRUE,"Cash"}</definedName>
    <definedName name="bfzx" localSheetId="1" hidden="1">{"AnnInc",#N/A,TRUE,"Inc";"QtrInc1",#N/A,TRUE,"Inc";"Balance",#N/A,TRUE,"Bal";"Cflow",#N/A,TRUE,"Cash"}</definedName>
    <definedName name="bfzx" hidden="1">{"AnnInc",#N/A,TRUE,"Inc";"QtrInc1",#N/A,TRUE,"Inc";"Balance",#N/A,TRUE,"Bal";"Cflow",#N/A,TRUE,"Cash"}</definedName>
    <definedName name="BG_Del" hidden="1">15</definedName>
    <definedName name="BG_Ins" hidden="1">4</definedName>
    <definedName name="BG_Mod" hidden="1">6</definedName>
    <definedName name="bi" localSheetId="2" hidden="1">{#N/A,#N/A,FALSE,"F-01";#N/A,#N/A,FALSE,"F-01";#N/A,#N/A,FALSE,"F-01"}</definedName>
    <definedName name="bi" localSheetId="4" hidden="1">{#N/A,#N/A,FALSE,"F-01";#N/A,#N/A,FALSE,"F-01";#N/A,#N/A,FALSE,"F-01"}</definedName>
    <definedName name="bi" localSheetId="3" hidden="1">{#N/A,#N/A,FALSE,"F-01";#N/A,#N/A,FALSE,"F-01";#N/A,#N/A,FALSE,"F-01"}</definedName>
    <definedName name="bi" localSheetId="0" hidden="1">{#N/A,#N/A,FALSE,"F-01";#N/A,#N/A,FALSE,"F-01";#N/A,#N/A,FALSE,"F-01"}</definedName>
    <definedName name="bi" localSheetId="1" hidden="1">{#N/A,#N/A,FALSE,"F-01";#N/A,#N/A,FALSE,"F-01";#N/A,#N/A,FALSE,"F-01"}</definedName>
    <definedName name="bi" hidden="1">{#N/A,#N/A,FALSE,"F-01";#N/A,#N/A,FALSE,"F-01";#N/A,#N/A,FALSE,"F-01"}</definedName>
    <definedName name="bil" localSheetId="2" hidden="1">{#N/A,#N/A,FALSE,"F-01";#N/A,#N/A,FALSE,"F-01";#N/A,#N/A,FALSE,"F-01"}</definedName>
    <definedName name="bil" localSheetId="4" hidden="1">{#N/A,#N/A,FALSE,"F-01";#N/A,#N/A,FALSE,"F-01";#N/A,#N/A,FALSE,"F-01"}</definedName>
    <definedName name="bil" localSheetId="3" hidden="1">{#N/A,#N/A,FALSE,"F-01";#N/A,#N/A,FALSE,"F-01";#N/A,#N/A,FALSE,"F-01"}</definedName>
    <definedName name="bil" localSheetId="0" hidden="1">{#N/A,#N/A,FALSE,"F-01";#N/A,#N/A,FALSE,"F-01";#N/A,#N/A,FALSE,"F-01"}</definedName>
    <definedName name="bil" localSheetId="1" hidden="1">{#N/A,#N/A,FALSE,"F-01";#N/A,#N/A,FALSE,"F-01";#N/A,#N/A,FALSE,"F-01"}</definedName>
    <definedName name="bil" hidden="1">{#N/A,#N/A,FALSE,"F-01";#N/A,#N/A,FALSE,"F-01";#N/A,#N/A,FALSE,"F-01"}</definedName>
    <definedName name="Bilans" localSheetId="2" hidden="1">{#N/A,#N/A,FALSE,"F-01";#N/A,#N/A,FALSE,"F-01";#N/A,#N/A,FALSE,"F-01"}</definedName>
    <definedName name="Bilans" localSheetId="4" hidden="1">{#N/A,#N/A,FALSE,"F-01";#N/A,#N/A,FALSE,"F-01";#N/A,#N/A,FALSE,"F-01"}</definedName>
    <definedName name="Bilans" localSheetId="3" hidden="1">{#N/A,#N/A,FALSE,"F-01";#N/A,#N/A,FALSE,"F-01";#N/A,#N/A,FALSE,"F-01"}</definedName>
    <definedName name="Bilans" localSheetId="0" hidden="1">{#N/A,#N/A,FALSE,"F-01";#N/A,#N/A,FALSE,"F-01";#N/A,#N/A,FALSE,"F-01"}</definedName>
    <definedName name="Bilans" localSheetId="1" hidden="1">{#N/A,#N/A,FALSE,"F-01";#N/A,#N/A,FALSE,"F-01";#N/A,#N/A,FALSE,"F-01"}</definedName>
    <definedName name="Bilans" hidden="1">{#N/A,#N/A,FALSE,"F-01";#N/A,#N/A,FALSE,"F-01";#N/A,#N/A,FALSE,"F-01"}</definedName>
    <definedName name="BILANS30.07.2002" localSheetId="2" hidden="1">{#N/A,#N/A,FALSE,"F-01";#N/A,#N/A,FALSE,"F-01";#N/A,#N/A,FALSE,"F-01"}</definedName>
    <definedName name="BILANS30.07.2002" localSheetId="4" hidden="1">{#N/A,#N/A,FALSE,"F-01";#N/A,#N/A,FALSE,"F-01";#N/A,#N/A,FALSE,"F-01"}</definedName>
    <definedName name="BILANS30.07.2002" localSheetId="3" hidden="1">{#N/A,#N/A,FALSE,"F-01";#N/A,#N/A,FALSE,"F-01";#N/A,#N/A,FALSE,"F-01"}</definedName>
    <definedName name="BILANS30.07.2002" localSheetId="0" hidden="1">{#N/A,#N/A,FALSE,"F-01";#N/A,#N/A,FALSE,"F-01";#N/A,#N/A,FALSE,"F-01"}</definedName>
    <definedName name="BILANS30.07.2002" localSheetId="1" hidden="1">{#N/A,#N/A,FALSE,"F-01";#N/A,#N/A,FALSE,"F-01";#N/A,#N/A,FALSE,"F-01"}</definedName>
    <definedName name="BILANS30.07.2002" hidden="1">{#N/A,#N/A,FALSE,"F-01";#N/A,#N/A,FALSE,"F-01";#N/A,#N/A,FALSE,"F-01"}</definedName>
    <definedName name="blank" localSheetId="2" hidden="1">#REF!</definedName>
    <definedName name="blank" localSheetId="4" hidden="1">#REF!</definedName>
    <definedName name="blank" localSheetId="3" hidden="1">#REF!</definedName>
    <definedName name="blank" localSheetId="0" hidden="1">#REF!</definedName>
    <definedName name="blank" localSheetId="1" hidden="1">#REF!</definedName>
    <definedName name="blank" hidden="1">#REF!</definedName>
    <definedName name="blank1" localSheetId="2" hidden="1">#REF!</definedName>
    <definedName name="blank1" localSheetId="4" hidden="1">#REF!</definedName>
    <definedName name="blank1" localSheetId="3" hidden="1">#REF!</definedName>
    <definedName name="blank1" localSheetId="0" hidden="1">#REF!</definedName>
    <definedName name="blank1" localSheetId="1" hidden="1">#REF!</definedName>
    <definedName name="blank1" hidden="1">#REF!</definedName>
    <definedName name="BLPB1" localSheetId="2" hidden="1">#REF!</definedName>
    <definedName name="BLPB1" localSheetId="4" hidden="1">#REF!</definedName>
    <definedName name="BLPB1" localSheetId="3" hidden="1">#REF!</definedName>
    <definedName name="BLPB1" localSheetId="0" hidden="1">#REF!</definedName>
    <definedName name="BLPB1" localSheetId="1" hidden="1">#REF!</definedName>
    <definedName name="BLPB1" hidden="1">#REF!</definedName>
    <definedName name="BLPH1" hidden="1">#REF!</definedName>
    <definedName name="BLPH10" hidden="1">#REF!</definedName>
    <definedName name="BLPH11" hidden="1">#REF!</definedName>
    <definedName name="BLPH2" localSheetId="2" hidden="1">#REF!</definedName>
    <definedName name="BLPH2" localSheetId="4" hidden="1">#REF!</definedName>
    <definedName name="BLPH2" localSheetId="3" hidden="1">#REF!</definedName>
    <definedName name="BLPH2" localSheetId="0" hidden="1">#REF!</definedName>
    <definedName name="BLPH2" localSheetId="1" hidden="1">#REF!</definedName>
    <definedName name="BLPH2" hidden="1">#REF!</definedName>
    <definedName name="BLPH3" localSheetId="2" hidden="1">#REF!</definedName>
    <definedName name="BLPH3" localSheetId="4" hidden="1">#REF!</definedName>
    <definedName name="BLPH3" localSheetId="3" hidden="1">#REF!</definedName>
    <definedName name="BLPH3" localSheetId="0" hidden="1">#REF!</definedName>
    <definedName name="BLPH3" localSheetId="1" hidden="1">#REF!</definedName>
    <definedName name="BLPH3" hidden="1">#REF!</definedName>
    <definedName name="BLPH4" localSheetId="2" hidden="1">#REF!</definedName>
    <definedName name="BLPH4" localSheetId="4" hidden="1">#REF!</definedName>
    <definedName name="BLPH4" localSheetId="3" hidden="1">#REF!</definedName>
    <definedName name="BLPH4" localSheetId="0" hidden="1">#REF!</definedName>
    <definedName name="BLPH4" localSheetId="1" hidden="1">#REF!</definedName>
    <definedName name="BLPH4" hidden="1">#REF!</definedName>
    <definedName name="BLPH5" localSheetId="2" hidden="1">#REF!</definedName>
    <definedName name="BLPH5" localSheetId="4" hidden="1">#REF!</definedName>
    <definedName name="BLPH5" localSheetId="3" hidden="1">#REF!</definedName>
    <definedName name="BLPH5" localSheetId="0" hidden="1">#REF!</definedName>
    <definedName name="BLPH5" localSheetId="1" hidden="1">#REF!</definedName>
    <definedName name="BLPH5" hidden="1">#REF!</definedName>
    <definedName name="BLPH6" localSheetId="2" hidden="1">#REF!</definedName>
    <definedName name="BLPH6" localSheetId="4" hidden="1">#REF!</definedName>
    <definedName name="BLPH6" localSheetId="3" hidden="1">#REF!</definedName>
    <definedName name="BLPH6" localSheetId="0" hidden="1">#REF!</definedName>
    <definedName name="BLPH6" localSheetId="1" hidden="1">#REF!</definedName>
    <definedName name="BLPH6" hidden="1">#REF!</definedName>
    <definedName name="BLPH7" localSheetId="2" hidden="1">#REF!</definedName>
    <definedName name="BLPH7" localSheetId="4" hidden="1">#REF!</definedName>
    <definedName name="BLPH7" localSheetId="3" hidden="1">#REF!</definedName>
    <definedName name="BLPH7" localSheetId="0" hidden="1">#REF!</definedName>
    <definedName name="BLPH7" localSheetId="1" hidden="1">#REF!</definedName>
    <definedName name="BLPH7" hidden="1">#REF!</definedName>
    <definedName name="BLPH8" hidden="1">#REF!</definedName>
    <definedName name="BLPH9" hidden="1">#REF!</definedName>
    <definedName name="bnmbm" localSheetId="2" hidden="1">{#N/A,#N/A,TRUE,"Main Issues";#N/A,#N/A,TRUE,"Income statement ($)"}</definedName>
    <definedName name="bnmbm" localSheetId="4" hidden="1">{#N/A,#N/A,TRUE,"Main Issues";#N/A,#N/A,TRUE,"Income statement ($)"}</definedName>
    <definedName name="bnmbm" localSheetId="3" hidden="1">{#N/A,#N/A,TRUE,"Main Issues";#N/A,#N/A,TRUE,"Income statement ($)"}</definedName>
    <definedName name="bnmbm" localSheetId="0" hidden="1">{#N/A,#N/A,TRUE,"Main Issues";#N/A,#N/A,TRUE,"Income statement ($)"}</definedName>
    <definedName name="bnmbm" localSheetId="1" hidden="1">{#N/A,#N/A,TRUE,"Main Issues";#N/A,#N/A,TRUE,"Income statement ($)"}</definedName>
    <definedName name="bnmbm" hidden="1">{#N/A,#N/A,TRUE,"Main Issues";#N/A,#N/A,TRUE,"Income statement ($)"}</definedName>
    <definedName name="bnnn" localSheetId="2" hidden="1">{"consolidated",#N/A,FALSE,"Sheet1";"cms",#N/A,FALSE,"Sheet1";"fse",#N/A,FALSE,"Sheet1"}</definedName>
    <definedName name="bnnn" localSheetId="4" hidden="1">{"consolidated",#N/A,FALSE,"Sheet1";"cms",#N/A,FALSE,"Sheet1";"fse",#N/A,FALSE,"Sheet1"}</definedName>
    <definedName name="bnnn" localSheetId="3" hidden="1">{"consolidated",#N/A,FALSE,"Sheet1";"cms",#N/A,FALSE,"Sheet1";"fse",#N/A,FALSE,"Sheet1"}</definedName>
    <definedName name="bnnn" localSheetId="0" hidden="1">{"consolidated",#N/A,FALSE,"Sheet1";"cms",#N/A,FALSE,"Sheet1";"fse",#N/A,FALSE,"Sheet1"}</definedName>
    <definedName name="bnnn" localSheetId="1" hidden="1">{"consolidated",#N/A,FALSE,"Sheet1";"cms",#N/A,FALSE,"Sheet1";"fse",#N/A,FALSE,"Sheet1"}</definedName>
    <definedName name="bnnn" hidden="1">{"consolidated",#N/A,FALSE,"Sheet1";"cms",#N/A,FALSE,"Sheet1";"fse",#N/A,FALSE,"Sheet1"}</definedName>
    <definedName name="BNRIBEIA">#REF!</definedName>
    <definedName name="Board_WLP_less_MO" localSheetId="2" hidden="1">{"'MBU CUR MONTH (isg_sr)'!$A$1:$O$41"}</definedName>
    <definedName name="Board_WLP_less_MO" localSheetId="4" hidden="1">{"'MBU CUR MONTH (isg_sr)'!$A$1:$O$41"}</definedName>
    <definedName name="Board_WLP_less_MO" localSheetId="3" hidden="1">{"'MBU CUR MONTH (isg_sr)'!$A$1:$O$41"}</definedName>
    <definedName name="Board_WLP_less_MO" localSheetId="0" hidden="1">{"'MBU CUR MONTH (isg_sr)'!$A$1:$O$41"}</definedName>
    <definedName name="Board_WLP_less_MO" localSheetId="1" hidden="1">{"'MBU CUR MONTH (isg_sr)'!$A$1:$O$41"}</definedName>
    <definedName name="Board_WLP_less_MO" hidden="1">{"'MBU CUR MONTH (isg_sr)'!$A$1:$O$41"}</definedName>
    <definedName name="bob" localSheetId="2" hidden="1">{"'Sheet1'!$A$1:$G$26"}</definedName>
    <definedName name="bob" localSheetId="4" hidden="1">{"'Sheet1'!$A$1:$G$26"}</definedName>
    <definedName name="bob" localSheetId="3" hidden="1">{"'Sheet1'!$A$1:$G$26"}</definedName>
    <definedName name="bob" localSheetId="0" hidden="1">{"'Sheet1'!$A$1:$G$26"}</definedName>
    <definedName name="bob" localSheetId="1" hidden="1">{"'Sheet1'!$A$1:$G$26"}</definedName>
    <definedName name="bob" hidden="1">{"'Sheet1'!$A$1:$G$26"}</definedName>
    <definedName name="book">#REF!</definedName>
    <definedName name="BOOK_VALUE" hidden="1">"BOOK_VALUE"</definedName>
    <definedName name="boom">#REF!</definedName>
    <definedName name="BS_M">#REF!,#REF!,#REF!</definedName>
    <definedName name="budget" localSheetId="2" hidden="1">{#N/A,#N/A,TRUE,"Main Issues";#N/A,#N/A,TRUE,"Income statement ($)"}</definedName>
    <definedName name="budget" localSheetId="4" hidden="1">{#N/A,#N/A,TRUE,"Main Issues";#N/A,#N/A,TRUE,"Income statement ($)"}</definedName>
    <definedName name="budget" localSheetId="3" hidden="1">{#N/A,#N/A,TRUE,"Main Issues";#N/A,#N/A,TRUE,"Income statement ($)"}</definedName>
    <definedName name="budget" localSheetId="0" hidden="1">{#N/A,#N/A,TRUE,"Main Issues";#N/A,#N/A,TRUE,"Income statement ($)"}</definedName>
    <definedName name="budget" localSheetId="1" hidden="1">{#N/A,#N/A,TRUE,"Main Issues";#N/A,#N/A,TRUE,"Income statement ($)"}</definedName>
    <definedName name="budget" hidden="1">{#N/A,#N/A,TRUE,"Main Issues";#N/A,#N/A,TRUE,"Income statement ($)"}</definedName>
    <definedName name="budget2" localSheetId="2" hidden="1">{#N/A,#N/A,TRUE,"Main Issues";#N/A,#N/A,TRUE,"Income statement ($)"}</definedName>
    <definedName name="budget2" localSheetId="4" hidden="1">{#N/A,#N/A,TRUE,"Main Issues";#N/A,#N/A,TRUE,"Income statement ($)"}</definedName>
    <definedName name="budget2" localSheetId="3" hidden="1">{#N/A,#N/A,TRUE,"Main Issues";#N/A,#N/A,TRUE,"Income statement ($)"}</definedName>
    <definedName name="budget2" localSheetId="0" hidden="1">{#N/A,#N/A,TRUE,"Main Issues";#N/A,#N/A,TRUE,"Income statement ($)"}</definedName>
    <definedName name="budget2" localSheetId="1" hidden="1">{#N/A,#N/A,TRUE,"Main Issues";#N/A,#N/A,TRUE,"Income statement ($)"}</definedName>
    <definedName name="budget2" hidden="1">{#N/A,#N/A,TRUE,"Main Issues";#N/A,#N/A,TRUE,"Income statement ($)"}</definedName>
    <definedName name="BV_OVER_SHARES" hidden="1">"BV_OVER_SHARES"</definedName>
    <definedName name="Cable" localSheetId="2" hidden="1">{#N/A,#N/A,FALSE,"Operations";#N/A,#N/A,FALSE,"Financials"}</definedName>
    <definedName name="Cable" localSheetId="4" hidden="1">{#N/A,#N/A,FALSE,"Operations";#N/A,#N/A,FALSE,"Financials"}</definedName>
    <definedName name="Cable" localSheetId="3" hidden="1">{#N/A,#N/A,FALSE,"Operations";#N/A,#N/A,FALSE,"Financials"}</definedName>
    <definedName name="Cable" localSheetId="0" hidden="1">{#N/A,#N/A,FALSE,"Operations";#N/A,#N/A,FALSE,"Financials"}</definedName>
    <definedName name="Cable" localSheetId="1" hidden="1">{#N/A,#N/A,FALSE,"Operations";#N/A,#N/A,FALSE,"Financials"}</definedName>
    <definedName name="Cable" hidden="1">{#N/A,#N/A,FALSE,"Operations";#N/A,#N/A,FALSE,"Financials"}</definedName>
    <definedName name="Cable2" localSheetId="2" hidden="1">{#N/A,#N/A,FALSE,"Operations";#N/A,#N/A,FALSE,"Financials"}</definedName>
    <definedName name="Cable2" localSheetId="4" hidden="1">{#N/A,#N/A,FALSE,"Operations";#N/A,#N/A,FALSE,"Financials"}</definedName>
    <definedName name="Cable2" localSheetId="3" hidden="1">{#N/A,#N/A,FALSE,"Operations";#N/A,#N/A,FALSE,"Financials"}</definedName>
    <definedName name="Cable2" localSheetId="0" hidden="1">{#N/A,#N/A,FALSE,"Operations";#N/A,#N/A,FALSE,"Financials"}</definedName>
    <definedName name="Cable2" localSheetId="1" hidden="1">{#N/A,#N/A,FALSE,"Operations";#N/A,#N/A,FALSE,"Financials"}</definedName>
    <definedName name="Cable2" hidden="1">{#N/A,#N/A,FALSE,"Operations";#N/A,#N/A,FALSE,"Financials"}</definedName>
    <definedName name="CAPITAL_EXPEN" hidden="1">"CAPITAL_EXPEN"</definedName>
    <definedName name="CAPITAL_LEASE" hidden="1">"CAPITAL_LEASE"</definedName>
    <definedName name="CASH_DUE_BANKS" hidden="1">"CASH_DUE_BANKS"</definedName>
    <definedName name="CASH_EQUIV" hidden="1">"CASH_EQUIV"</definedName>
    <definedName name="CASH_INTEREST" hidden="1">"CASH_INTEREST"</definedName>
    <definedName name="CASH_ST" hidden="1">"CASH_ST"</definedName>
    <definedName name="CASH_TAXES" hidden="1">"CASH_TAXES"</definedName>
    <definedName name="CBIA" localSheetId="2" hidden="1">{#N/A,#N/A,TRUE,"Old - New P&amp;L";#N/A,#N/A,TRUE,"EBIT MMO - Total";#N/A,#N/A,TRUE,"MMO NE, CEE, ASIA, CAR";#N/A,#N/A,TRUE,"MMO LAT, MEA, AFR";#N/A,#N/A,TRUE,"NP growth";#N/A,#N/A,TRUE,"ER impact"}</definedName>
    <definedName name="CBIA" localSheetId="4" hidden="1">{#N/A,#N/A,TRUE,"Old - New P&amp;L";#N/A,#N/A,TRUE,"EBIT MMO - Total";#N/A,#N/A,TRUE,"MMO NE, CEE, ASIA, CAR";#N/A,#N/A,TRUE,"MMO LAT, MEA, AFR";#N/A,#N/A,TRUE,"NP growth";#N/A,#N/A,TRUE,"ER impact"}</definedName>
    <definedName name="CBIA" localSheetId="3" hidden="1">{#N/A,#N/A,TRUE,"Old - New P&amp;L";#N/A,#N/A,TRUE,"EBIT MMO - Total";#N/A,#N/A,TRUE,"MMO NE, CEE, ASIA, CAR";#N/A,#N/A,TRUE,"MMO LAT, MEA, AFR";#N/A,#N/A,TRUE,"NP growth";#N/A,#N/A,TRUE,"ER impact"}</definedName>
    <definedName name="CBIA" localSheetId="0" hidden="1">{#N/A,#N/A,TRUE,"Old - New P&amp;L";#N/A,#N/A,TRUE,"EBIT MMO - Total";#N/A,#N/A,TRUE,"MMO NE, CEE, ASIA, CAR";#N/A,#N/A,TRUE,"MMO LAT, MEA, AFR";#N/A,#N/A,TRUE,"NP growth";#N/A,#N/A,TRUE,"ER impact"}</definedName>
    <definedName name="CBIA" localSheetId="1" hidden="1">{#N/A,#N/A,TRUE,"Old - New P&amp;L";#N/A,#N/A,TRUE,"EBIT MMO - Total";#N/A,#N/A,TRUE,"MMO NE, CEE, ASIA, CAR";#N/A,#N/A,TRUE,"MMO LAT, MEA, AFR";#N/A,#N/A,TRUE,"NP growth";#N/A,#N/A,TRUE,"ER impact"}</definedName>
    <definedName name="CBIA" hidden="1">{#N/A,#N/A,TRUE,"Old - New P&amp;L";#N/A,#N/A,TRUE,"EBIT MMO - Total";#N/A,#N/A,TRUE,"MMO NE, CEE, ASIA, CAR";#N/A,#N/A,TRUE,"MMO LAT, MEA, AFR";#N/A,#N/A,TRUE,"NP growth";#N/A,#N/A,TRUE,"ER impact"}</definedName>
    <definedName name="CBIA_AME" localSheetId="2" hidden="1">{#N/A,#N/A,TRUE,"Old - New P&amp;L";#N/A,#N/A,TRUE,"EBIT MMO - Total";#N/A,#N/A,TRUE,"MMO NE, CEE, ASIA, CAR";#N/A,#N/A,TRUE,"MMO LAT, MEA, AFR";#N/A,#N/A,TRUE,"NP growth";#N/A,#N/A,TRUE,"ER impact"}</definedName>
    <definedName name="CBIA_AME" localSheetId="4" hidden="1">{#N/A,#N/A,TRUE,"Old - New P&amp;L";#N/A,#N/A,TRUE,"EBIT MMO - Total";#N/A,#N/A,TRUE,"MMO NE, CEE, ASIA, CAR";#N/A,#N/A,TRUE,"MMO LAT, MEA, AFR";#N/A,#N/A,TRUE,"NP growth";#N/A,#N/A,TRUE,"ER impact"}</definedName>
    <definedName name="CBIA_AME" localSheetId="3" hidden="1">{#N/A,#N/A,TRUE,"Old - New P&amp;L";#N/A,#N/A,TRUE,"EBIT MMO - Total";#N/A,#N/A,TRUE,"MMO NE, CEE, ASIA, CAR";#N/A,#N/A,TRUE,"MMO LAT, MEA, AFR";#N/A,#N/A,TRUE,"NP growth";#N/A,#N/A,TRUE,"ER impact"}</definedName>
    <definedName name="CBIA_AME" localSheetId="0" hidden="1">{#N/A,#N/A,TRUE,"Old - New P&amp;L";#N/A,#N/A,TRUE,"EBIT MMO - Total";#N/A,#N/A,TRUE,"MMO NE, CEE, ASIA, CAR";#N/A,#N/A,TRUE,"MMO LAT, MEA, AFR";#N/A,#N/A,TRUE,"NP growth";#N/A,#N/A,TRUE,"ER impact"}</definedName>
    <definedName name="CBIA_AME" localSheetId="1" hidden="1">{#N/A,#N/A,TRUE,"Old - New P&amp;L";#N/A,#N/A,TRUE,"EBIT MMO - Total";#N/A,#N/A,TRUE,"MMO NE, CEE, ASIA, CAR";#N/A,#N/A,TRUE,"MMO LAT, MEA, AFR";#N/A,#N/A,TRUE,"NP growth";#N/A,#N/A,TRUE,"ER impact"}</definedName>
    <definedName name="CBIA_AME" hidden="1">{#N/A,#N/A,TRUE,"Old - New P&amp;L";#N/A,#N/A,TRUE,"EBIT MMO - Total";#N/A,#N/A,TRUE,"MMO NE, CEE, ASIA, CAR";#N/A,#N/A,TRUE,"MMO LAT, MEA, AFR";#N/A,#N/A,TRUE,"NP growth";#N/A,#N/A,TRUE,"ER impact"}</definedName>
    <definedName name="CBIA1" localSheetId="2" hidden="1">{#N/A,#N/A,TRUE,"Old - New P&amp;L";#N/A,#N/A,TRUE,"EBIT MMO - Total";#N/A,#N/A,TRUE,"MMO NE, CEE, ASIA, CAR";#N/A,#N/A,TRUE,"MMO LAT, MEA, AFR";#N/A,#N/A,TRUE,"NP growth";#N/A,#N/A,TRUE,"ER impact"}</definedName>
    <definedName name="CBIA1" localSheetId="4" hidden="1">{#N/A,#N/A,TRUE,"Old - New P&amp;L";#N/A,#N/A,TRUE,"EBIT MMO - Total";#N/A,#N/A,TRUE,"MMO NE, CEE, ASIA, CAR";#N/A,#N/A,TRUE,"MMO LAT, MEA, AFR";#N/A,#N/A,TRUE,"NP growth";#N/A,#N/A,TRUE,"ER impact"}</definedName>
    <definedName name="CBIA1" localSheetId="3" hidden="1">{#N/A,#N/A,TRUE,"Old - New P&amp;L";#N/A,#N/A,TRUE,"EBIT MMO - Total";#N/A,#N/A,TRUE,"MMO NE, CEE, ASIA, CAR";#N/A,#N/A,TRUE,"MMO LAT, MEA, AFR";#N/A,#N/A,TRUE,"NP growth";#N/A,#N/A,TRUE,"ER impact"}</definedName>
    <definedName name="CBIA1" localSheetId="0" hidden="1">{#N/A,#N/A,TRUE,"Old - New P&amp;L";#N/A,#N/A,TRUE,"EBIT MMO - Total";#N/A,#N/A,TRUE,"MMO NE, CEE, ASIA, CAR";#N/A,#N/A,TRUE,"MMO LAT, MEA, AFR";#N/A,#N/A,TRUE,"NP growth";#N/A,#N/A,TRUE,"ER impact"}</definedName>
    <definedName name="CBIA1" localSheetId="1" hidden="1">{#N/A,#N/A,TRUE,"Old - New P&amp;L";#N/A,#N/A,TRUE,"EBIT MMO - Total";#N/A,#N/A,TRUE,"MMO NE, CEE, ASIA, CAR";#N/A,#N/A,TRUE,"MMO LAT, MEA, AFR";#N/A,#N/A,TRUE,"NP growth";#N/A,#N/A,TRUE,"ER impact"}</definedName>
    <definedName name="CBIA1" hidden="1">{#N/A,#N/A,TRUE,"Old - New P&amp;L";#N/A,#N/A,TRUE,"EBIT MMO - Total";#N/A,#N/A,TRUE,"MMO NE, CEE, ASIA, CAR";#N/A,#N/A,TRUE,"MMO LAT, MEA, AFR";#N/A,#N/A,TRUE,"NP growth";#N/A,#N/A,TRUE,"ER impact"}</definedName>
    <definedName name="CBIA3" localSheetId="2" hidden="1">{#N/A,#N/A,TRUE,"Old - New P&amp;L";#N/A,#N/A,TRUE,"EBIT MMO - Total";#N/A,#N/A,TRUE,"MMO NE, CEE, ASIA, CAR";#N/A,#N/A,TRUE,"MMO LAT, MEA, AFR";#N/A,#N/A,TRUE,"NP growth";#N/A,#N/A,TRUE,"ER impact"}</definedName>
    <definedName name="CBIA3" localSheetId="4" hidden="1">{#N/A,#N/A,TRUE,"Old - New P&amp;L";#N/A,#N/A,TRUE,"EBIT MMO - Total";#N/A,#N/A,TRUE,"MMO NE, CEE, ASIA, CAR";#N/A,#N/A,TRUE,"MMO LAT, MEA, AFR";#N/A,#N/A,TRUE,"NP growth";#N/A,#N/A,TRUE,"ER impact"}</definedName>
    <definedName name="CBIA3" localSheetId="3" hidden="1">{#N/A,#N/A,TRUE,"Old - New P&amp;L";#N/A,#N/A,TRUE,"EBIT MMO - Total";#N/A,#N/A,TRUE,"MMO NE, CEE, ASIA, CAR";#N/A,#N/A,TRUE,"MMO LAT, MEA, AFR";#N/A,#N/A,TRUE,"NP growth";#N/A,#N/A,TRUE,"ER impact"}</definedName>
    <definedName name="CBIA3" localSheetId="0" hidden="1">{#N/A,#N/A,TRUE,"Old - New P&amp;L";#N/A,#N/A,TRUE,"EBIT MMO - Total";#N/A,#N/A,TRUE,"MMO NE, CEE, ASIA, CAR";#N/A,#N/A,TRUE,"MMO LAT, MEA, AFR";#N/A,#N/A,TRUE,"NP growth";#N/A,#N/A,TRUE,"ER impact"}</definedName>
    <definedName name="CBIA3" localSheetId="1" hidden="1">{#N/A,#N/A,TRUE,"Old - New P&amp;L";#N/A,#N/A,TRUE,"EBIT MMO - Total";#N/A,#N/A,TRUE,"MMO NE, CEE, ASIA, CAR";#N/A,#N/A,TRUE,"MMO LAT, MEA, AFR";#N/A,#N/A,TRUE,"NP growth";#N/A,#N/A,TRUE,"ER impact"}</definedName>
    <definedName name="CBIA3" hidden="1">{#N/A,#N/A,TRUE,"Old - New P&amp;L";#N/A,#N/A,TRUE,"EBIT MMO - Total";#N/A,#N/A,TRUE,"MMO NE, CEE, ASIA, CAR";#N/A,#N/A,TRUE,"MMO LAT, MEA, AFR";#N/A,#N/A,TRUE,"NP growth";#N/A,#N/A,TRUE,"ER impact"}</definedName>
    <definedName name="CBII_AME" localSheetId="2" hidden="1">{#N/A,#N/A,TRUE,"Old - New P&amp;L";#N/A,#N/A,TRUE,"EBIT MMO - Total";#N/A,#N/A,TRUE,"MMO NE, CEE, ASIA, CAR";#N/A,#N/A,TRUE,"MMO LAT, MEA, AFR";#N/A,#N/A,TRUE,"NP growth";#N/A,#N/A,TRUE,"ER impact"}</definedName>
    <definedName name="CBII_AME" localSheetId="4" hidden="1">{#N/A,#N/A,TRUE,"Old - New P&amp;L";#N/A,#N/A,TRUE,"EBIT MMO - Total";#N/A,#N/A,TRUE,"MMO NE, CEE, ASIA, CAR";#N/A,#N/A,TRUE,"MMO LAT, MEA, AFR";#N/A,#N/A,TRUE,"NP growth";#N/A,#N/A,TRUE,"ER impact"}</definedName>
    <definedName name="CBII_AME" localSheetId="3" hidden="1">{#N/A,#N/A,TRUE,"Old - New P&amp;L";#N/A,#N/A,TRUE,"EBIT MMO - Total";#N/A,#N/A,TRUE,"MMO NE, CEE, ASIA, CAR";#N/A,#N/A,TRUE,"MMO LAT, MEA, AFR";#N/A,#N/A,TRUE,"NP growth";#N/A,#N/A,TRUE,"ER impact"}</definedName>
    <definedName name="CBII_AME" localSheetId="0" hidden="1">{#N/A,#N/A,TRUE,"Old - New P&amp;L";#N/A,#N/A,TRUE,"EBIT MMO - Total";#N/A,#N/A,TRUE,"MMO NE, CEE, ASIA, CAR";#N/A,#N/A,TRUE,"MMO LAT, MEA, AFR";#N/A,#N/A,TRUE,"NP growth";#N/A,#N/A,TRUE,"ER impact"}</definedName>
    <definedName name="CBII_AME" localSheetId="1" hidden="1">{#N/A,#N/A,TRUE,"Old - New P&amp;L";#N/A,#N/A,TRUE,"EBIT MMO - Total";#N/A,#N/A,TRUE,"MMO NE, CEE, ASIA, CAR";#N/A,#N/A,TRUE,"MMO LAT, MEA, AFR";#N/A,#N/A,TRUE,"NP growth";#N/A,#N/A,TRUE,"ER impact"}</definedName>
    <definedName name="CBII_AME" hidden="1">{#N/A,#N/A,TRUE,"Old - New P&amp;L";#N/A,#N/A,TRUE,"EBIT MMO - Total";#N/A,#N/A,TRUE,"MMO NE, CEE, ASIA, CAR";#N/A,#N/A,TRUE,"MMO LAT, MEA, AFR";#N/A,#N/A,TRUE,"NP growth";#N/A,#N/A,TRUE,"ER impact"}</definedName>
    <definedName name="CBII_CEE" localSheetId="2" hidden="1">{#N/A,#N/A,TRUE,"Old - New P&amp;L";#N/A,#N/A,TRUE,"EBIT MMO - Total";#N/A,#N/A,TRUE,"MMO NE, CEE, ASIA, CAR";#N/A,#N/A,TRUE,"MMO LAT, MEA, AFR";#N/A,#N/A,TRUE,"NP growth";#N/A,#N/A,TRUE,"ER impact"}</definedName>
    <definedName name="CBII_CEE" localSheetId="4" hidden="1">{#N/A,#N/A,TRUE,"Old - New P&amp;L";#N/A,#N/A,TRUE,"EBIT MMO - Total";#N/A,#N/A,TRUE,"MMO NE, CEE, ASIA, CAR";#N/A,#N/A,TRUE,"MMO LAT, MEA, AFR";#N/A,#N/A,TRUE,"NP growth";#N/A,#N/A,TRUE,"ER impact"}</definedName>
    <definedName name="CBII_CEE" localSheetId="3" hidden="1">{#N/A,#N/A,TRUE,"Old - New P&amp;L";#N/A,#N/A,TRUE,"EBIT MMO - Total";#N/A,#N/A,TRUE,"MMO NE, CEE, ASIA, CAR";#N/A,#N/A,TRUE,"MMO LAT, MEA, AFR";#N/A,#N/A,TRUE,"NP growth";#N/A,#N/A,TRUE,"ER impact"}</definedName>
    <definedName name="CBII_CEE" localSheetId="0" hidden="1">{#N/A,#N/A,TRUE,"Old - New P&amp;L";#N/A,#N/A,TRUE,"EBIT MMO - Total";#N/A,#N/A,TRUE,"MMO NE, CEE, ASIA, CAR";#N/A,#N/A,TRUE,"MMO LAT, MEA, AFR";#N/A,#N/A,TRUE,"NP growth";#N/A,#N/A,TRUE,"ER impact"}</definedName>
    <definedName name="CBII_CEE" localSheetId="1" hidden="1">{#N/A,#N/A,TRUE,"Old - New P&amp;L";#N/A,#N/A,TRUE,"EBIT MMO - Total";#N/A,#N/A,TRUE,"MMO NE, CEE, ASIA, CAR";#N/A,#N/A,TRUE,"MMO LAT, MEA, AFR";#N/A,#N/A,TRUE,"NP growth";#N/A,#N/A,TRUE,"ER impact"}</definedName>
    <definedName name="CBII_CEE" hidden="1">{#N/A,#N/A,TRUE,"Old - New P&amp;L";#N/A,#N/A,TRUE,"EBIT MMO - Total";#N/A,#N/A,TRUE,"MMO NE, CEE, ASIA, CAR";#N/A,#N/A,TRUE,"MMO LAT, MEA, AFR";#N/A,#N/A,TRUE,"NP growth";#N/A,#N/A,TRUE,"ER impact"}</definedName>
    <definedName name="CBII_HO" localSheetId="2" hidden="1">{#N/A,#N/A,TRUE,"Old - New P&amp;L";#N/A,#N/A,TRUE,"EBIT MMO - Total";#N/A,#N/A,TRUE,"MMO NE, CEE, ASIA, CAR";#N/A,#N/A,TRUE,"MMO LAT, MEA, AFR";#N/A,#N/A,TRUE,"NP growth";#N/A,#N/A,TRUE,"ER impact"}</definedName>
    <definedName name="CBII_HO" localSheetId="4" hidden="1">{#N/A,#N/A,TRUE,"Old - New P&amp;L";#N/A,#N/A,TRUE,"EBIT MMO - Total";#N/A,#N/A,TRUE,"MMO NE, CEE, ASIA, CAR";#N/A,#N/A,TRUE,"MMO LAT, MEA, AFR";#N/A,#N/A,TRUE,"NP growth";#N/A,#N/A,TRUE,"ER impact"}</definedName>
    <definedName name="CBII_HO" localSheetId="3" hidden="1">{#N/A,#N/A,TRUE,"Old - New P&amp;L";#N/A,#N/A,TRUE,"EBIT MMO - Total";#N/A,#N/A,TRUE,"MMO NE, CEE, ASIA, CAR";#N/A,#N/A,TRUE,"MMO LAT, MEA, AFR";#N/A,#N/A,TRUE,"NP growth";#N/A,#N/A,TRUE,"ER impact"}</definedName>
    <definedName name="CBII_HO" localSheetId="0" hidden="1">{#N/A,#N/A,TRUE,"Old - New P&amp;L";#N/A,#N/A,TRUE,"EBIT MMO - Total";#N/A,#N/A,TRUE,"MMO NE, CEE, ASIA, CAR";#N/A,#N/A,TRUE,"MMO LAT, MEA, AFR";#N/A,#N/A,TRUE,"NP growth";#N/A,#N/A,TRUE,"ER impact"}</definedName>
    <definedName name="CBII_HO" localSheetId="1" hidden="1">{#N/A,#N/A,TRUE,"Old - New P&amp;L";#N/A,#N/A,TRUE,"EBIT MMO - Total";#N/A,#N/A,TRUE,"MMO NE, CEE, ASIA, CAR";#N/A,#N/A,TRUE,"MMO LAT, MEA, AFR";#N/A,#N/A,TRUE,"NP growth";#N/A,#N/A,TRUE,"ER impact"}</definedName>
    <definedName name="CBII_HO" hidden="1">{#N/A,#N/A,TRUE,"Old - New P&amp;L";#N/A,#N/A,TRUE,"EBIT MMO - Total";#N/A,#N/A,TRUE,"MMO NE, CEE, ASIA, CAR";#N/A,#N/A,TRUE,"MMO LAT, MEA, AFR";#N/A,#N/A,TRUE,"NP growth";#N/A,#N/A,TRUE,"ER impact"}</definedName>
    <definedName name="CBII_HO_2" localSheetId="2" hidden="1">{#N/A,#N/A,TRUE,"Old - New P&amp;L";#N/A,#N/A,TRUE,"EBIT MMO - Total";#N/A,#N/A,TRUE,"MMO NE, CEE, ASIA, CAR";#N/A,#N/A,TRUE,"MMO LAT, MEA, AFR";#N/A,#N/A,TRUE,"NP growth";#N/A,#N/A,TRUE,"ER impact"}</definedName>
    <definedName name="CBII_HO_2" localSheetId="4" hidden="1">{#N/A,#N/A,TRUE,"Old - New P&amp;L";#N/A,#N/A,TRUE,"EBIT MMO - Total";#N/A,#N/A,TRUE,"MMO NE, CEE, ASIA, CAR";#N/A,#N/A,TRUE,"MMO LAT, MEA, AFR";#N/A,#N/A,TRUE,"NP growth";#N/A,#N/A,TRUE,"ER impact"}</definedName>
    <definedName name="CBII_HO_2" localSheetId="3" hidden="1">{#N/A,#N/A,TRUE,"Old - New P&amp;L";#N/A,#N/A,TRUE,"EBIT MMO - Total";#N/A,#N/A,TRUE,"MMO NE, CEE, ASIA, CAR";#N/A,#N/A,TRUE,"MMO LAT, MEA, AFR";#N/A,#N/A,TRUE,"NP growth";#N/A,#N/A,TRUE,"ER impact"}</definedName>
    <definedName name="CBII_HO_2" localSheetId="0" hidden="1">{#N/A,#N/A,TRUE,"Old - New P&amp;L";#N/A,#N/A,TRUE,"EBIT MMO - Total";#N/A,#N/A,TRUE,"MMO NE, CEE, ASIA, CAR";#N/A,#N/A,TRUE,"MMO LAT, MEA, AFR";#N/A,#N/A,TRUE,"NP growth";#N/A,#N/A,TRUE,"ER impact"}</definedName>
    <definedName name="CBII_HO_2" localSheetId="1" hidden="1">{#N/A,#N/A,TRUE,"Old - New P&amp;L";#N/A,#N/A,TRUE,"EBIT MMO - Total";#N/A,#N/A,TRUE,"MMO NE, CEE, ASIA, CAR";#N/A,#N/A,TRUE,"MMO LAT, MEA, AFR";#N/A,#N/A,TRUE,"NP growth";#N/A,#N/A,TRUE,"ER impact"}</definedName>
    <definedName name="CBII_HO_2" hidden="1">{#N/A,#N/A,TRUE,"Old - New P&amp;L";#N/A,#N/A,TRUE,"EBIT MMO - Total";#N/A,#N/A,TRUE,"MMO NE, CEE, ASIA, CAR";#N/A,#N/A,TRUE,"MMO LAT, MEA, AFR";#N/A,#N/A,TRUE,"NP growth";#N/A,#N/A,TRUE,"ER impact"}</definedName>
    <definedName name="CBT11.X.XX.XXX">#REF!</definedName>
    <definedName name="CBT12.X.XX.XXX">#REF!</definedName>
    <definedName name="CBT13.X.XX.XXX">#REF!</definedName>
    <definedName name="CBT14.X.XX.XXX">#REF!</definedName>
    <definedName name="CBT15.X.XX.XXX">#REF!</definedName>
    <definedName name="CBT21.X.XX.XXX">#REF!</definedName>
    <definedName name="CBT31.X.XX.XXX">#REF!</definedName>
    <definedName name="CBT32.X.XX.XXX">#REF!</definedName>
    <definedName name="CBT38.X.XX.XXX">#REF!</definedName>
    <definedName name="CBT41.X.XX.XXX">#REF!</definedName>
    <definedName name="CBT42.X.XX.XXX">#REF!</definedName>
    <definedName name="CBT51.X.XX.XXX">#REF!</definedName>
    <definedName name="CBT61.X.XX.XXX">#REF!</definedName>
    <definedName name="CBT70.X.XX.XXX">#REF!</definedName>
    <definedName name="CBT71.X.XX.XXX">#REF!</definedName>
    <definedName name="CBT72.X.XX.XXX">#REF!</definedName>
    <definedName name="CBT74.X.XX.XXX">#REF!</definedName>
    <definedName name="CBT75.X.XX.XXX">#REF!</definedName>
    <definedName name="CBT76.X.XX.XXX">#REF!</definedName>
    <definedName name="CBT77.X.XX.XXX">#REF!</definedName>
    <definedName name="CBT78.X.XX.XXX">#REF!</definedName>
    <definedName name="CBT79.X.XX.XXX">#REF!</definedName>
    <definedName name="cc" localSheetId="2" hidden="1">{#N/A,#N/A,FALSE,"CBE";#N/A,#N/A,FALSE,"SWK"}</definedName>
    <definedName name="cc" localSheetId="4" hidden="1">{#N/A,#N/A,FALSE,"CBE";#N/A,#N/A,FALSE,"SWK"}</definedName>
    <definedName name="cc" localSheetId="3" hidden="1">{#N/A,#N/A,FALSE,"CBE";#N/A,#N/A,FALSE,"SWK"}</definedName>
    <definedName name="cc" localSheetId="0" hidden="1">{#N/A,#N/A,FALSE,"CBE";#N/A,#N/A,FALSE,"SWK"}</definedName>
    <definedName name="cc" localSheetId="1" hidden="1">{#N/A,#N/A,FALSE,"CBE";#N/A,#N/A,FALSE,"SWK"}</definedName>
    <definedName name="cc" hidden="1">{#N/A,#N/A,FALSE,"CBE";#N/A,#N/A,FALSE,"SWK"}</definedName>
    <definedName name="CC_BAL_BDG">#REF!</definedName>
    <definedName name="ccc" localSheetId="2" hidden="1">{#N/A,#N/A,FALSE,"Calc";#N/A,#N/A,FALSE,"Sensitivity";#N/A,#N/A,FALSE,"LT Earn.Dil.";#N/A,#N/A,FALSE,"Dil. AVP"}</definedName>
    <definedName name="ccc" localSheetId="4" hidden="1">{#N/A,#N/A,FALSE,"Calc";#N/A,#N/A,FALSE,"Sensitivity";#N/A,#N/A,FALSE,"LT Earn.Dil.";#N/A,#N/A,FALSE,"Dil. AVP"}</definedName>
    <definedName name="ccc" localSheetId="3" hidden="1">{#N/A,#N/A,FALSE,"Calc";#N/A,#N/A,FALSE,"Sensitivity";#N/A,#N/A,FALSE,"LT Earn.Dil.";#N/A,#N/A,FALSE,"Dil. AVP"}</definedName>
    <definedName name="ccc" localSheetId="0" hidden="1">{#N/A,#N/A,FALSE,"Calc";#N/A,#N/A,FALSE,"Sensitivity";#N/A,#N/A,FALSE,"LT Earn.Dil.";#N/A,#N/A,FALSE,"Dil. AVP"}</definedName>
    <definedName name="ccc" localSheetId="1" hidden="1">{#N/A,#N/A,FALSE,"Calc";#N/A,#N/A,FALSE,"Sensitivity";#N/A,#N/A,FALSE,"LT Earn.Dil.";#N/A,#N/A,FALSE,"Dil. AVP"}</definedName>
    <definedName name="ccc" hidden="1">{#N/A,#N/A,FALSE,"Calc";#N/A,#N/A,FALSE,"Sensitivity";#N/A,#N/A,FALSE,"LT Earn.Dil.";#N/A,#N/A,FALSE,"Dil. AVP"}</definedName>
    <definedName name="ccccc" localSheetId="2" hidden="1">{"cebank",#N/A,FALSE,"P9498BAR";"spbank",#N/A,FALSE,"P9498BAR";"renfinbank",#N/A,FALSE,"P9498BAR";"indici",#N/A,FALSE,"P9498BAR"}</definedName>
    <definedName name="ccccc" localSheetId="4" hidden="1">{"cebank",#N/A,FALSE,"P9498BAR";"spbank",#N/A,FALSE,"P9498BAR";"renfinbank",#N/A,FALSE,"P9498BAR";"indici",#N/A,FALSE,"P9498BAR"}</definedName>
    <definedName name="ccccc" localSheetId="3" hidden="1">{"cebank",#N/A,FALSE,"P9498BAR";"spbank",#N/A,FALSE,"P9498BAR";"renfinbank",#N/A,FALSE,"P9498BAR";"indici",#N/A,FALSE,"P9498BAR"}</definedName>
    <definedName name="ccccc" localSheetId="0" hidden="1">{"cebank",#N/A,FALSE,"P9498BAR";"spbank",#N/A,FALSE,"P9498BAR";"renfinbank",#N/A,FALSE,"P9498BAR";"indici",#N/A,FALSE,"P9498BAR"}</definedName>
    <definedName name="ccccc" localSheetId="1" hidden="1">{"cebank",#N/A,FALSE,"P9498BAR";"spbank",#N/A,FALSE,"P9498BAR";"renfinbank",#N/A,FALSE,"P9498BAR";"indici",#N/A,FALSE,"P9498BAR"}</definedName>
    <definedName name="ccccc" hidden="1">{"cebank",#N/A,FALSE,"P9498BAR";"spbank",#N/A,FALSE,"P9498BAR";"renfinbank",#N/A,FALSE,"P9498BAR";"indici",#N/A,FALSE,"P9498BAR"}</definedName>
    <definedName name="CCY" localSheetId="2" hidden="1">#REF!</definedName>
    <definedName name="CCY" localSheetId="4" hidden="1">#REF!</definedName>
    <definedName name="CCY" localSheetId="3" hidden="1">#REF!</definedName>
    <definedName name="CCY" localSheetId="0" hidden="1">#REF!</definedName>
    <definedName name="CCY" localSheetId="1" hidden="1">#REF!</definedName>
    <definedName name="CCY" hidden="1">#REF!</definedName>
    <definedName name="cd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cd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cd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cd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cd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cd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cde" hidden="1">#REF!</definedName>
    <definedName name="CEE_CBII" localSheetId="2" hidden="1">{#N/A,#N/A,TRUE,"Old - New P&amp;L";#N/A,#N/A,TRUE,"EBIT MMO - Total";#N/A,#N/A,TRUE,"MMO NE, CEE, ASIA, CAR";#N/A,#N/A,TRUE,"MMO LAT, MEA, AFR";#N/A,#N/A,TRUE,"NP growth";#N/A,#N/A,TRUE,"ER impact"}</definedName>
    <definedName name="CEE_CBII" localSheetId="4" hidden="1">{#N/A,#N/A,TRUE,"Old - New P&amp;L";#N/A,#N/A,TRUE,"EBIT MMO - Total";#N/A,#N/A,TRUE,"MMO NE, CEE, ASIA, CAR";#N/A,#N/A,TRUE,"MMO LAT, MEA, AFR";#N/A,#N/A,TRUE,"NP growth";#N/A,#N/A,TRUE,"ER impact"}</definedName>
    <definedName name="CEE_CBII" localSheetId="3" hidden="1">{#N/A,#N/A,TRUE,"Old - New P&amp;L";#N/A,#N/A,TRUE,"EBIT MMO - Total";#N/A,#N/A,TRUE,"MMO NE, CEE, ASIA, CAR";#N/A,#N/A,TRUE,"MMO LAT, MEA, AFR";#N/A,#N/A,TRUE,"NP growth";#N/A,#N/A,TRUE,"ER impact"}</definedName>
    <definedName name="CEE_CBII" localSheetId="0" hidden="1">{#N/A,#N/A,TRUE,"Old - New P&amp;L";#N/A,#N/A,TRUE,"EBIT MMO - Total";#N/A,#N/A,TRUE,"MMO NE, CEE, ASIA, CAR";#N/A,#N/A,TRUE,"MMO LAT, MEA, AFR";#N/A,#N/A,TRUE,"NP growth";#N/A,#N/A,TRUE,"ER impact"}</definedName>
    <definedName name="CEE_CBII" localSheetId="1" hidden="1">{#N/A,#N/A,TRUE,"Old - New P&amp;L";#N/A,#N/A,TRUE,"EBIT MMO - Total";#N/A,#N/A,TRUE,"MMO NE, CEE, ASIA, CAR";#N/A,#N/A,TRUE,"MMO LAT, MEA, AFR";#N/A,#N/A,TRUE,"NP growth";#N/A,#N/A,TRUE,"ER impact"}</definedName>
    <definedName name="CEE_CBII" hidden="1">{#N/A,#N/A,TRUE,"Old - New P&amp;L";#N/A,#N/A,TRUE,"EBIT MMO - Total";#N/A,#N/A,TRUE,"MMO NE, CEE, ASIA, CAR";#N/A,#N/A,TRUE,"MMO LAT, MEA, AFR";#N/A,#N/A,TRUE,"NP growth";#N/A,#N/A,TRUE,"ER impact"}</definedName>
    <definedName name="chagnge" localSheetId="2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chagnge" localSheetId="4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chagnge" localSheetId="3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chagnge" localSheetId="0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chagnge" localSheetId="1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chagnge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chagngel" localSheetId="2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chagngel" localSheetId="4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chagngel" localSheetId="3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chagngel" localSheetId="0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chagngel" localSheetId="1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chagngel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CHANGES_WORK_CAP" hidden="1">"CHANGES_WORK_CAP"</definedName>
    <definedName name="CHECK_ACC">#REF!</definedName>
    <definedName name="CIQWBGuid" hidden="1">"Project Golf_wyniki i prognoza_v3.xlsx"</definedName>
    <definedName name="COMMON_STOCK" hidden="1">"COMMON_STOCK"</definedName>
    <definedName name="COMPANY_ADDRESS" hidden="1">"COMPANY_ADDRESS"</definedName>
    <definedName name="COMPANY_PHONE" hidden="1">"COMPANY_PHONE"</definedName>
    <definedName name="COMPANY_STREET1" hidden="1">"COMPANY_STREET1"</definedName>
    <definedName name="COMPANY_STREET2" hidden="1">"COMPANY_STREET2"</definedName>
    <definedName name="COMPANY_TICKER" hidden="1">"COMPANY_TICKER"</definedName>
    <definedName name="COMPANY_WEBSITE" hidden="1">"COMPANY_WEBSITE"</definedName>
    <definedName name="COMPANY_ZIP" hidden="1">"COMPANY_ZIP"</definedName>
    <definedName name="Connection.Info" hidden="1">"Server=FPS_1;User_Name=Taha Siddiqui;Password=;Application=Fcosting;Database=Fcosting;"</definedName>
    <definedName name="ConsGr">#REF!</definedName>
    <definedName name="cooper2" localSheetId="2" hidden="1">{#N/A,#N/A,TRUE,"Pro Forma";#N/A,#N/A,TRUE,"PF_Bal";#N/A,#N/A,TRUE,"PF_INC";#N/A,#N/A,TRUE,"CBE";#N/A,#N/A,TRUE,"SWK"}</definedName>
    <definedName name="cooper2" localSheetId="4" hidden="1">{#N/A,#N/A,TRUE,"Pro Forma";#N/A,#N/A,TRUE,"PF_Bal";#N/A,#N/A,TRUE,"PF_INC";#N/A,#N/A,TRUE,"CBE";#N/A,#N/A,TRUE,"SWK"}</definedName>
    <definedName name="cooper2" localSheetId="3" hidden="1">{#N/A,#N/A,TRUE,"Pro Forma";#N/A,#N/A,TRUE,"PF_Bal";#N/A,#N/A,TRUE,"PF_INC";#N/A,#N/A,TRUE,"CBE";#N/A,#N/A,TRUE,"SWK"}</definedName>
    <definedName name="cooper2" localSheetId="0" hidden="1">{#N/A,#N/A,TRUE,"Pro Forma";#N/A,#N/A,TRUE,"PF_Bal";#N/A,#N/A,TRUE,"PF_INC";#N/A,#N/A,TRUE,"CBE";#N/A,#N/A,TRUE,"SWK"}</definedName>
    <definedName name="cooper2" localSheetId="1" hidden="1">{#N/A,#N/A,TRUE,"Pro Forma";#N/A,#N/A,TRUE,"PF_Bal";#N/A,#N/A,TRUE,"PF_INC";#N/A,#N/A,TRUE,"CBE";#N/A,#N/A,TRUE,"SWK"}</definedName>
    <definedName name="cooper2" hidden="1">{#N/A,#N/A,TRUE,"Pro Forma";#N/A,#N/A,TRUE,"PF_Bal";#N/A,#N/A,TRUE,"PF_INC";#N/A,#N/A,TRUE,"CBE";#N/A,#N/A,TRUE,"SWK"}</definedName>
    <definedName name="copia" localSheetId="2" hidden="1">{"CONSEJO",#N/A,FALSE,"Dist p0";"CONSEJO",#N/A,FALSE,"Ficha CODICE"}</definedName>
    <definedName name="copia" localSheetId="4" hidden="1">{"CONSEJO",#N/A,FALSE,"Dist p0";"CONSEJO",#N/A,FALSE,"Ficha CODICE"}</definedName>
    <definedName name="copia" localSheetId="3" hidden="1">{"CONSEJO",#N/A,FALSE,"Dist p0";"CONSEJO",#N/A,FALSE,"Ficha CODICE"}</definedName>
    <definedName name="copia" localSheetId="0" hidden="1">{"CONSEJO",#N/A,FALSE,"Dist p0";"CONSEJO",#N/A,FALSE,"Ficha CODICE"}</definedName>
    <definedName name="copia" localSheetId="1" hidden="1">{"CONSEJO",#N/A,FALSE,"Dist p0";"CONSEJO",#N/A,FALSE,"Ficha CODICE"}</definedName>
    <definedName name="copia" hidden="1">{"CONSEJO",#N/A,FALSE,"Dist p0";"CONSEJO",#N/A,FALSE,"Ficha CODICE"}</definedName>
    <definedName name="copy" localSheetId="2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copy" localSheetId="4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copy" localSheetId="3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copy" localSheetId="0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copy" localSheetId="1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copy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COST_REVENUE" hidden="1">"COST_REVENUE"</definedName>
    <definedName name="CostLevel" localSheetId="2" hidden="1">#REF!</definedName>
    <definedName name="CostLevel" localSheetId="4" hidden="1">#REF!</definedName>
    <definedName name="CostLevel" localSheetId="3" hidden="1">#REF!</definedName>
    <definedName name="CostLevel" localSheetId="0" hidden="1">#REF!</definedName>
    <definedName name="CostLevel" localSheetId="1" hidden="1">#REF!</definedName>
    <definedName name="CostLevel" hidden="1">#REF!</definedName>
    <definedName name="costs_new" localSheetId="2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costs_new" localSheetId="4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costs_new" localSheetId="3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costs_new" localSheetId="0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costs_new" localSheetId="1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costs_new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COUNTRY_NAME" hidden="1">"COUNTRY_NAME"</definedName>
    <definedName name="csaewa" localSheetId="2" hidden="1">{#N/A,#N/A,FALSE,"Aging Summary";#N/A,#N/A,FALSE,"Ratio Analysis";#N/A,#N/A,FALSE,"Test 120 Day Accts";#N/A,#N/A,FALSE,"Tickmarks"}</definedName>
    <definedName name="csaewa" localSheetId="4" hidden="1">{#N/A,#N/A,FALSE,"Aging Summary";#N/A,#N/A,FALSE,"Ratio Analysis";#N/A,#N/A,FALSE,"Test 120 Day Accts";#N/A,#N/A,FALSE,"Tickmarks"}</definedName>
    <definedName name="csaewa" localSheetId="3" hidden="1">{#N/A,#N/A,FALSE,"Aging Summary";#N/A,#N/A,FALSE,"Ratio Analysis";#N/A,#N/A,FALSE,"Test 120 Day Accts";#N/A,#N/A,FALSE,"Tickmarks"}</definedName>
    <definedName name="csaewa" localSheetId="0" hidden="1">{#N/A,#N/A,FALSE,"Aging Summary";#N/A,#N/A,FALSE,"Ratio Analysis";#N/A,#N/A,FALSE,"Test 120 Day Accts";#N/A,#N/A,FALSE,"Tickmarks"}</definedName>
    <definedName name="csaewa" localSheetId="1" hidden="1">{#N/A,#N/A,FALSE,"Aging Summary";#N/A,#N/A,FALSE,"Ratio Analysis";#N/A,#N/A,FALSE,"Test 120 Day Accts";#N/A,#N/A,FALSE,"Tickmarks"}</definedName>
    <definedName name="csaewa" hidden="1">{#N/A,#N/A,FALSE,"Aging Summary";#N/A,#N/A,FALSE,"Ratio Analysis";#N/A,#N/A,FALSE,"Test 120 Day Accts";#N/A,#N/A,FALSE,"Tickmarks"}</definedName>
    <definedName name="Curr">#REF!</definedName>
    <definedName name="CURRENT_PORT" hidden="1">"CURRENT_PORT"</definedName>
    <definedName name="CURRENT_RATIO" hidden="1">"CURRENT_RATIO"</definedName>
    <definedName name="Cwvu.COMPRIMIDA." localSheetId="2" hidden="1">#REF!,#REF!</definedName>
    <definedName name="Cwvu.COMPRIMIDA." localSheetId="4" hidden="1">#REF!,#REF!</definedName>
    <definedName name="Cwvu.COMPRIMIDA." localSheetId="3" hidden="1">#REF!,#REF!</definedName>
    <definedName name="Cwvu.COMPRIMIDA." localSheetId="0" hidden="1">#REF!,#REF!</definedName>
    <definedName name="Cwvu.COMPRIMIDA." localSheetId="1" hidden="1">#REF!,#REF!</definedName>
    <definedName name="Cwvu.COMPRIMIDA." hidden="1">#REF!,#REF!</definedName>
    <definedName name="Cwvu.GREY_ALL." hidden="1">#REF!</definedName>
    <definedName name="Cwvu.STANDARD." localSheetId="2" hidden="1">#REF!,#REF!,#REF!</definedName>
    <definedName name="Cwvu.STANDARD." localSheetId="4" hidden="1">#REF!,#REF!,#REF!</definedName>
    <definedName name="Cwvu.STANDARD." localSheetId="3" hidden="1">#REF!,#REF!,#REF!</definedName>
    <definedName name="Cwvu.STANDARD." localSheetId="0" hidden="1">#REF!,#REF!,#REF!</definedName>
    <definedName name="Cwvu.STANDARD." localSheetId="1" hidden="1">#REF!,#REF!,#REF!</definedName>
    <definedName name="Cwvu.STANDARD." hidden="1">#REF!,#REF!,#REF!</definedName>
    <definedName name="Cwvy.GREY_ALL._dcf" hidden="1">#REF!</definedName>
    <definedName name="d" localSheetId="2" hidden="1">{"ANAR",#N/A,FALSE,"Dist total";"MARGEN",#N/A,FALSE,"Dist total";"COMENTARIO",#N/A,FALSE,"Ficha CODICE";"CONSEJO",#N/A,FALSE,"Dist p0";"uno",#N/A,FALSE,"Dist total"}</definedName>
    <definedName name="d" localSheetId="4" hidden="1">{"ANAR",#N/A,FALSE,"Dist total";"MARGEN",#N/A,FALSE,"Dist total";"COMENTARIO",#N/A,FALSE,"Ficha CODICE";"CONSEJO",#N/A,FALSE,"Dist p0";"uno",#N/A,FALSE,"Dist total"}</definedName>
    <definedName name="d" localSheetId="3" hidden="1">{"ANAR",#N/A,FALSE,"Dist total";"MARGEN",#N/A,FALSE,"Dist total";"COMENTARIO",#N/A,FALSE,"Ficha CODICE";"CONSEJO",#N/A,FALSE,"Dist p0";"uno",#N/A,FALSE,"Dist total"}</definedName>
    <definedName name="d" localSheetId="0" hidden="1">{"ANAR",#N/A,FALSE,"Dist total";"MARGEN",#N/A,FALSE,"Dist total";"COMENTARIO",#N/A,FALSE,"Ficha CODICE";"CONSEJO",#N/A,FALSE,"Dist p0";"uno",#N/A,FALSE,"Dist total"}</definedName>
    <definedName name="d" localSheetId="1" hidden="1">{"ANAR",#N/A,FALSE,"Dist total";"MARGEN",#N/A,FALSE,"Dist total";"COMENTARIO",#N/A,FALSE,"Ficha CODICE";"CONSEJO",#N/A,FALSE,"Dist p0";"uno",#N/A,FALSE,"Dist total"}</definedName>
    <definedName name="d" hidden="1">{"ANAR",#N/A,FALSE,"Dist total";"MARGEN",#N/A,FALSE,"Dist total";"COMENTARIO",#N/A,FALSE,"Ficha CODICE";"CONSEJO",#N/A,FALSE,"Dist p0";"uno",#N/A,FALSE,"Dist total"}</definedName>
    <definedName name="DAYS_PAY_OUTST" hidden="1">"DAYS_PAY_OUTST"</definedName>
    <definedName name="DAYS_SALES_OUTST" hidden="1">"DAYS_SALES_OUTST"</definedName>
    <definedName name="DCF_" localSheetId="2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DCF_" localSheetId="4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DCF_" localSheetId="3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DCF_" localSheetId="0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DCF_" localSheetId="1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DCF_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dd" localSheetId="2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dd" localSheetId="4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dd" localSheetId="3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dd" localSheetId="0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dd" localSheetId="1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dd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dddd" localSheetId="2" hidden="1">{#N/A,#N/A,FALSE,"Aging Summary";#N/A,#N/A,FALSE,"Ratio Analysis";#N/A,#N/A,FALSE,"Test 120 Day Accts";#N/A,#N/A,FALSE,"Tickmarks"}</definedName>
    <definedName name="dddd" localSheetId="4" hidden="1">{#N/A,#N/A,FALSE,"Aging Summary";#N/A,#N/A,FALSE,"Ratio Analysis";#N/A,#N/A,FALSE,"Test 120 Day Accts";#N/A,#N/A,FALSE,"Tickmarks"}</definedName>
    <definedName name="dddd" localSheetId="3" hidden="1">{#N/A,#N/A,FALSE,"Aging Summary";#N/A,#N/A,FALSE,"Ratio Analysis";#N/A,#N/A,FALSE,"Test 120 Day Accts";#N/A,#N/A,FALSE,"Tickmarks"}</definedName>
    <definedName name="dddd" localSheetId="0" hidden="1">{#N/A,#N/A,FALSE,"Aging Summary";#N/A,#N/A,FALSE,"Ratio Analysis";#N/A,#N/A,FALSE,"Test 120 Day Accts";#N/A,#N/A,FALSE,"Tickmarks"}</definedName>
    <definedName name="dddd" localSheetId="1" hidden="1">{#N/A,#N/A,FALSE,"Aging Summary";#N/A,#N/A,FALSE,"Ratio Analysis";#N/A,#N/A,FALSE,"Test 120 Day Accts";#N/A,#N/A,FALSE,"Tickmarks"}</definedName>
    <definedName name="dddd" hidden="1">{#N/A,#N/A,FALSE,"Aging Summary";#N/A,#N/A,FALSE,"Ratio Analysis";#N/A,#N/A,FALSE,"Test 120 Day Accts";#N/A,#N/A,FALSE,"Tickmarks"}</definedName>
    <definedName name="dddddd" localSheetId="2" hidden="1">{"FCB_ALL",#N/A,FALSE,"FCB";"GREY_ALL",#N/A,FALSE,"GREY"}</definedName>
    <definedName name="dddddd" localSheetId="4" hidden="1">{"FCB_ALL",#N/A,FALSE,"FCB";"GREY_ALL",#N/A,FALSE,"GREY"}</definedName>
    <definedName name="dddddd" localSheetId="3" hidden="1">{"FCB_ALL",#N/A,FALSE,"FCB";"GREY_ALL",#N/A,FALSE,"GREY"}</definedName>
    <definedName name="dddddd" localSheetId="0" hidden="1">{"FCB_ALL",#N/A,FALSE,"FCB";"GREY_ALL",#N/A,FALSE,"GREY"}</definedName>
    <definedName name="dddddd" localSheetId="1" hidden="1">{"FCB_ALL",#N/A,FALSE,"FCB";"GREY_ALL",#N/A,FALSE,"GREY"}</definedName>
    <definedName name="dddddd" hidden="1">{"FCB_ALL",#N/A,FALSE,"FCB";"GREY_ALL",#N/A,FALSE,"GREY"}</definedName>
    <definedName name="dddf" localSheetId="2" hidden="1">{#N/A,#N/A,TRUE,"Old - New P&amp;L";#N/A,#N/A,TRUE,"EBIT MMO - Total";#N/A,#N/A,TRUE,"MMO NE, CEE, ASIA, CAR";#N/A,#N/A,TRUE,"MMO LAT, MEA, AFR";#N/A,#N/A,TRUE,"NP growth";#N/A,#N/A,TRUE,"ER impact"}</definedName>
    <definedName name="dddf" localSheetId="4" hidden="1">{#N/A,#N/A,TRUE,"Old - New P&amp;L";#N/A,#N/A,TRUE,"EBIT MMO - Total";#N/A,#N/A,TRUE,"MMO NE, CEE, ASIA, CAR";#N/A,#N/A,TRUE,"MMO LAT, MEA, AFR";#N/A,#N/A,TRUE,"NP growth";#N/A,#N/A,TRUE,"ER impact"}</definedName>
    <definedName name="dddf" localSheetId="3" hidden="1">{#N/A,#N/A,TRUE,"Old - New P&amp;L";#N/A,#N/A,TRUE,"EBIT MMO - Total";#N/A,#N/A,TRUE,"MMO NE, CEE, ASIA, CAR";#N/A,#N/A,TRUE,"MMO LAT, MEA, AFR";#N/A,#N/A,TRUE,"NP growth";#N/A,#N/A,TRUE,"ER impact"}</definedName>
    <definedName name="dddf" localSheetId="0" hidden="1">{#N/A,#N/A,TRUE,"Old - New P&amp;L";#N/A,#N/A,TRUE,"EBIT MMO - Total";#N/A,#N/A,TRUE,"MMO NE, CEE, ASIA, CAR";#N/A,#N/A,TRUE,"MMO LAT, MEA, AFR";#N/A,#N/A,TRUE,"NP growth";#N/A,#N/A,TRUE,"ER impact"}</definedName>
    <definedName name="dddf" localSheetId="1" hidden="1">{#N/A,#N/A,TRUE,"Old - New P&amp;L";#N/A,#N/A,TRUE,"EBIT MMO - Total";#N/A,#N/A,TRUE,"MMO NE, CEE, ASIA, CAR";#N/A,#N/A,TRUE,"MMO LAT, MEA, AFR";#N/A,#N/A,TRUE,"NP growth";#N/A,#N/A,TRUE,"ER impact"}</definedName>
    <definedName name="dddf" hidden="1">{#N/A,#N/A,TRUE,"Old - New P&amp;L";#N/A,#N/A,TRUE,"EBIT MMO - Total";#N/A,#N/A,TRUE,"MMO NE, CEE, ASIA, CAR";#N/A,#N/A,TRUE,"MMO LAT, MEA, AFR";#N/A,#N/A,TRUE,"NP growth";#N/A,#N/A,TRUE,"ER impact"}</definedName>
    <definedName name="ddxf" localSheetId="2" hidden="1">{"NOPCAPEVA",#N/A,FALSE,"Nopat";"FCFCSTAR",#N/A,FALSE,"FCFVAL";"EVAVL",#N/A,FALSE,"EVAVAL";"LEASE",#N/A,FALSE,"OpLease"}</definedName>
    <definedName name="ddxf" localSheetId="4" hidden="1">{"NOPCAPEVA",#N/A,FALSE,"Nopat";"FCFCSTAR",#N/A,FALSE,"FCFVAL";"EVAVL",#N/A,FALSE,"EVAVAL";"LEASE",#N/A,FALSE,"OpLease"}</definedName>
    <definedName name="ddxf" localSheetId="3" hidden="1">{"NOPCAPEVA",#N/A,FALSE,"Nopat";"FCFCSTAR",#N/A,FALSE,"FCFVAL";"EVAVL",#N/A,FALSE,"EVAVAL";"LEASE",#N/A,FALSE,"OpLease"}</definedName>
    <definedName name="ddxf" localSheetId="0" hidden="1">{"NOPCAPEVA",#N/A,FALSE,"Nopat";"FCFCSTAR",#N/A,FALSE,"FCFVAL";"EVAVL",#N/A,FALSE,"EVAVAL";"LEASE",#N/A,FALSE,"OpLease"}</definedName>
    <definedName name="ddxf" localSheetId="1" hidden="1">{"NOPCAPEVA",#N/A,FALSE,"Nopat";"FCFCSTAR",#N/A,FALSE,"FCFVAL";"EVAVL",#N/A,FALSE,"EVAVAL";"LEASE",#N/A,FALSE,"OpLease"}</definedName>
    <definedName name="ddxf" hidden="1">{"NOPCAPEVA",#N/A,FALSE,"Nopat";"FCFCSTAR",#N/A,FALSE,"FCFVAL";"EVAVL",#N/A,FALSE,"EVAVAL";"LEASE",#N/A,FALSE,"OpLease"}</definedName>
    <definedName name="DEFERRED_INC_TAX" hidden="1">"DEFERRED_INC_TAX"</definedName>
    <definedName name="DEFERRED_TAXES" hidden="1">"DEFERRED_TAXES"</definedName>
    <definedName name="DEPRE_AMORT" hidden="1">"DEPRE_AMORT"</definedName>
    <definedName name="DEPRE_AMORT_SUPPL" hidden="1">"DEPRE_AMORT_SUPPL"</definedName>
    <definedName name="DEPRE_DEPLE" hidden="1">"DEPRE_DEPLE"</definedName>
    <definedName name="DEPRE_SUPP" hidden="1">"DEPRE_SUPP"</definedName>
    <definedName name="DESCRIPTION_LONG" hidden="1">"DESCRIPTION_LONG"</definedName>
    <definedName name="df" localSheetId="2" hidden="1">{#N/A,#N/A,FALSE,"Brad_DCFM";#N/A,#N/A,FALSE,"Nick_DCFM";#N/A,#N/A,FALSE,"Mobile_DCFM"}</definedName>
    <definedName name="df" localSheetId="4" hidden="1">{#N/A,#N/A,FALSE,"Brad_DCFM";#N/A,#N/A,FALSE,"Nick_DCFM";#N/A,#N/A,FALSE,"Mobile_DCFM"}</definedName>
    <definedName name="df" localSheetId="3" hidden="1">{#N/A,#N/A,FALSE,"Brad_DCFM";#N/A,#N/A,FALSE,"Nick_DCFM";#N/A,#N/A,FALSE,"Mobile_DCFM"}</definedName>
    <definedName name="df" localSheetId="0" hidden="1">{#N/A,#N/A,FALSE,"Brad_DCFM";#N/A,#N/A,FALSE,"Nick_DCFM";#N/A,#N/A,FALSE,"Mobile_DCFM"}</definedName>
    <definedName name="df" localSheetId="1" hidden="1">{#N/A,#N/A,FALSE,"Brad_DCFM";#N/A,#N/A,FALSE,"Nick_DCFM";#N/A,#N/A,FALSE,"Mobile_DCFM"}</definedName>
    <definedName name="df" hidden="1">{#N/A,#N/A,FALSE,"Brad_DCFM";#N/A,#N/A,FALSE,"Nick_DCFM";#N/A,#N/A,FALSE,"Mobile_DCFM"}</definedName>
    <definedName name="dfadsth" localSheetId="2" hidden="1">{"AnnInc",#N/A,TRUE,"Inc";"QtrInc1",#N/A,TRUE,"Inc";"Balance",#N/A,TRUE,"Bal";"Cflow",#N/A,TRUE,"Cash"}</definedName>
    <definedName name="dfadsth" localSheetId="4" hidden="1">{"AnnInc",#N/A,TRUE,"Inc";"QtrInc1",#N/A,TRUE,"Inc";"Balance",#N/A,TRUE,"Bal";"Cflow",#N/A,TRUE,"Cash"}</definedName>
    <definedName name="dfadsth" localSheetId="3" hidden="1">{"AnnInc",#N/A,TRUE,"Inc";"QtrInc1",#N/A,TRUE,"Inc";"Balance",#N/A,TRUE,"Bal";"Cflow",#N/A,TRUE,"Cash"}</definedName>
    <definedName name="dfadsth" localSheetId="0" hidden="1">{"AnnInc",#N/A,TRUE,"Inc";"QtrInc1",#N/A,TRUE,"Inc";"Balance",#N/A,TRUE,"Bal";"Cflow",#N/A,TRUE,"Cash"}</definedName>
    <definedName name="dfadsth" localSheetId="1" hidden="1">{"AnnInc",#N/A,TRUE,"Inc";"QtrInc1",#N/A,TRUE,"Inc";"Balance",#N/A,TRUE,"Bal";"Cflow",#N/A,TRUE,"Cash"}</definedName>
    <definedName name="dfadsth" hidden="1">{"AnnInc",#N/A,TRUE,"Inc";"QtrInc1",#N/A,TRUE,"Inc";"Balance",#N/A,TRUE,"Bal";"Cflow",#N/A,TRUE,"Cash"}</definedName>
    <definedName name="dfd" localSheetId="2" hidden="1">{"comp1",#N/A,FALSE,"COMPS";"footnotes",#N/A,FALSE,"COMPS"}</definedName>
    <definedName name="dfd" localSheetId="4" hidden="1">{"comp1",#N/A,FALSE,"COMPS";"footnotes",#N/A,FALSE,"COMPS"}</definedName>
    <definedName name="dfd" localSheetId="3" hidden="1">{"comp1",#N/A,FALSE,"COMPS";"footnotes",#N/A,FALSE,"COMPS"}</definedName>
    <definedName name="dfd" localSheetId="0" hidden="1">{"comp1",#N/A,FALSE,"COMPS";"footnotes",#N/A,FALSE,"COMPS"}</definedName>
    <definedName name="dfd" localSheetId="1" hidden="1">{"comp1",#N/A,FALSE,"COMPS";"footnotes",#N/A,FALSE,"COMPS"}</definedName>
    <definedName name="dfd" hidden="1">{"comp1",#N/A,FALSE,"COMPS";"footnotes",#N/A,FALSE,"COMPS"}</definedName>
    <definedName name="dfdas" localSheetId="2" hidden="1">{"FCB_ALL",#N/A,FALSE,"FCB";"GREY_ALL",#N/A,FALSE,"GREY"}</definedName>
    <definedName name="dfdas" localSheetId="4" hidden="1">{"FCB_ALL",#N/A,FALSE,"FCB";"GREY_ALL",#N/A,FALSE,"GREY"}</definedName>
    <definedName name="dfdas" localSheetId="3" hidden="1">{"FCB_ALL",#N/A,FALSE,"FCB";"GREY_ALL",#N/A,FALSE,"GREY"}</definedName>
    <definedName name="dfdas" localSheetId="0" hidden="1">{"FCB_ALL",#N/A,FALSE,"FCB";"GREY_ALL",#N/A,FALSE,"GREY"}</definedName>
    <definedName name="dfdas" localSheetId="1" hidden="1">{"FCB_ALL",#N/A,FALSE,"FCB";"GREY_ALL",#N/A,FALSE,"GREY"}</definedName>
    <definedName name="dfdas" hidden="1">{"FCB_ALL",#N/A,FALSE,"FCB";"GREY_ALL",#N/A,FALSE,"GREY"}</definedName>
    <definedName name="dfdfd" localSheetId="2" hidden="1">{#N/A,#N/A,FALSE,"Colombo";#N/A,#N/A,FALSE,"Colata";#N/A,#N/A,FALSE,"Colombo + Colata"}</definedName>
    <definedName name="dfdfd" localSheetId="4" hidden="1">{#N/A,#N/A,FALSE,"Colombo";#N/A,#N/A,FALSE,"Colata";#N/A,#N/A,FALSE,"Colombo + Colata"}</definedName>
    <definedName name="dfdfd" localSheetId="3" hidden="1">{#N/A,#N/A,FALSE,"Colombo";#N/A,#N/A,FALSE,"Colata";#N/A,#N/A,FALSE,"Colombo + Colata"}</definedName>
    <definedName name="dfdfd" localSheetId="0" hidden="1">{#N/A,#N/A,FALSE,"Colombo";#N/A,#N/A,FALSE,"Colata";#N/A,#N/A,FALSE,"Colombo + Colata"}</definedName>
    <definedName name="dfdfd" localSheetId="1" hidden="1">{#N/A,#N/A,FALSE,"Colombo";#N/A,#N/A,FALSE,"Colata";#N/A,#N/A,FALSE,"Colombo + Colata"}</definedName>
    <definedName name="dfdfd" hidden="1">{#N/A,#N/A,FALSE,"Colombo";#N/A,#N/A,FALSE,"Colata";#N/A,#N/A,FALSE,"Colombo + Colata"}</definedName>
    <definedName name="dfdfdfd" localSheetId="2" hidden="1">{"FCB_ALL",#N/A,FALSE,"FCB"}</definedName>
    <definedName name="dfdfdfd" localSheetId="4" hidden="1">{"FCB_ALL",#N/A,FALSE,"FCB"}</definedName>
    <definedName name="dfdfdfd" localSheetId="3" hidden="1">{"FCB_ALL",#N/A,FALSE,"FCB"}</definedName>
    <definedName name="dfdfdfd" localSheetId="0" hidden="1">{"FCB_ALL",#N/A,FALSE,"FCB"}</definedName>
    <definedName name="dfdfdfd" localSheetId="1" hidden="1">{"FCB_ALL",#N/A,FALSE,"FCB"}</definedName>
    <definedName name="dfdfdfd" hidden="1">{"FCB_ALL",#N/A,FALSE,"FCB"}</definedName>
    <definedName name="DFG" localSheetId="2" hidden="1">{#N/A,#N/A,FALSE,"Assumptions";#N/A,#N/A,FALSE,"N-IS-Sum";#N/A,#N/A,FALSE,"N-St-Sum";#N/A,#N/A,FALSE,"Inc Stmt";#N/A,#N/A,FALSE,"Stats"}</definedName>
    <definedName name="DFG" localSheetId="4" hidden="1">{#N/A,#N/A,FALSE,"Assumptions";#N/A,#N/A,FALSE,"N-IS-Sum";#N/A,#N/A,FALSE,"N-St-Sum";#N/A,#N/A,FALSE,"Inc Stmt";#N/A,#N/A,FALSE,"Stats"}</definedName>
    <definedName name="DFG" localSheetId="3" hidden="1">{#N/A,#N/A,FALSE,"Assumptions";#N/A,#N/A,FALSE,"N-IS-Sum";#N/A,#N/A,FALSE,"N-St-Sum";#N/A,#N/A,FALSE,"Inc Stmt";#N/A,#N/A,FALSE,"Stats"}</definedName>
    <definedName name="DFG" localSheetId="0" hidden="1">{#N/A,#N/A,FALSE,"Assumptions";#N/A,#N/A,FALSE,"N-IS-Sum";#N/A,#N/A,FALSE,"N-St-Sum";#N/A,#N/A,FALSE,"Inc Stmt";#N/A,#N/A,FALSE,"Stats"}</definedName>
    <definedName name="DFG" localSheetId="1" hidden="1">{#N/A,#N/A,FALSE,"Assumptions";#N/A,#N/A,FALSE,"N-IS-Sum";#N/A,#N/A,FALSE,"N-St-Sum";#N/A,#N/A,FALSE,"Inc Stmt";#N/A,#N/A,FALSE,"Stats"}</definedName>
    <definedName name="DFG" hidden="1">{#N/A,#N/A,FALSE,"Assumptions";#N/A,#N/A,FALSE,"N-IS-Sum";#N/A,#N/A,FALSE,"N-St-Sum";#N/A,#N/A,FALSE,"Inc Stmt";#N/A,#N/A,FALSE,"Stats"}</definedName>
    <definedName name="dfhfdhfd" localSheetId="2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dfhfdhfd" localSheetId="4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dfhfdhfd" localSheetId="3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dfhfdhfd" localSheetId="0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dfhfdhfd" localSheetId="1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dfhfdhfd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dgdg" localSheetId="2" hidden="1">{#N/A,#N/A,FALSE,"Calc";#N/A,#N/A,FALSE,"Sensitivity";#N/A,#N/A,FALSE,"LT Earn.Dil.";#N/A,#N/A,FALSE,"Dil. AVP"}</definedName>
    <definedName name="dgdg" localSheetId="4" hidden="1">{#N/A,#N/A,FALSE,"Calc";#N/A,#N/A,FALSE,"Sensitivity";#N/A,#N/A,FALSE,"LT Earn.Dil.";#N/A,#N/A,FALSE,"Dil. AVP"}</definedName>
    <definedName name="dgdg" localSheetId="3" hidden="1">{#N/A,#N/A,FALSE,"Calc";#N/A,#N/A,FALSE,"Sensitivity";#N/A,#N/A,FALSE,"LT Earn.Dil.";#N/A,#N/A,FALSE,"Dil. AVP"}</definedName>
    <definedName name="dgdg" localSheetId="0" hidden="1">{#N/A,#N/A,FALSE,"Calc";#N/A,#N/A,FALSE,"Sensitivity";#N/A,#N/A,FALSE,"LT Earn.Dil.";#N/A,#N/A,FALSE,"Dil. AVP"}</definedName>
    <definedName name="dgdg" localSheetId="1" hidden="1">{#N/A,#N/A,FALSE,"Calc";#N/A,#N/A,FALSE,"Sensitivity";#N/A,#N/A,FALSE,"LT Earn.Dil.";#N/A,#N/A,FALSE,"Dil. AVP"}</definedName>
    <definedName name="dgdg" hidden="1">{#N/A,#N/A,FALSE,"Calc";#N/A,#N/A,FALSE,"Sensitivity";#N/A,#N/A,FALSE,"LT Earn.Dil.";#N/A,#N/A,FALSE,"Dil. AVP"}</definedName>
    <definedName name="dgdgss" localSheetId="2" hidden="1">{"consolidated",#N/A,FALSE,"Sheet1";"cms",#N/A,FALSE,"Sheet1";"fse",#N/A,FALSE,"Sheet1"}</definedName>
    <definedName name="dgdgss" localSheetId="4" hidden="1">{"consolidated",#N/A,FALSE,"Sheet1";"cms",#N/A,FALSE,"Sheet1";"fse",#N/A,FALSE,"Sheet1"}</definedName>
    <definedName name="dgdgss" localSheetId="3" hidden="1">{"consolidated",#N/A,FALSE,"Sheet1";"cms",#N/A,FALSE,"Sheet1";"fse",#N/A,FALSE,"Sheet1"}</definedName>
    <definedName name="dgdgss" localSheetId="0" hidden="1">{"consolidated",#N/A,FALSE,"Sheet1";"cms",#N/A,FALSE,"Sheet1";"fse",#N/A,FALSE,"Sheet1"}</definedName>
    <definedName name="dgdgss" localSheetId="1" hidden="1">{"consolidated",#N/A,FALSE,"Sheet1";"cms",#N/A,FALSE,"Sheet1";"fse",#N/A,FALSE,"Sheet1"}</definedName>
    <definedName name="dgdgss" hidden="1">{"consolidated",#N/A,FALSE,"Sheet1";"cms",#N/A,FALSE,"Sheet1";"fse",#N/A,FALSE,"Sheet1"}</definedName>
    <definedName name="DILUT_ADJUST" hidden="1">"DILUT_ADJUST"</definedName>
    <definedName name="DILUT_EPS_EXCL" hidden="1">"DILUT_EPS_EXCL"</definedName>
    <definedName name="DILUT_EPS_INCL" hidden="1">"DILUT_EPS_INCL"</definedName>
    <definedName name="DILUT_NORMAL_EPS" hidden="1">"DILUT_NORMAL_EPS"</definedName>
    <definedName name="DILUT_WEIGHT" hidden="1">"DILUT_WEIGHT"</definedName>
    <definedName name="DISCONT_OPER" hidden="1">"DISCONT_OPER"</definedName>
    <definedName name="DIVID_SHARE" hidden="1">"DIVID_SHARE"</definedName>
    <definedName name="Divide">#REF!</definedName>
    <definedName name="dklnc" localSheetId="2" hidden="1">{#N/A,#N/A,TRUE,"Main Issues";#N/A,#N/A,TRUE,"Income statement ($)"}</definedName>
    <definedName name="dklnc" localSheetId="4" hidden="1">{#N/A,#N/A,TRUE,"Main Issues";#N/A,#N/A,TRUE,"Income statement ($)"}</definedName>
    <definedName name="dklnc" localSheetId="3" hidden="1">{#N/A,#N/A,TRUE,"Main Issues";#N/A,#N/A,TRUE,"Income statement ($)"}</definedName>
    <definedName name="dklnc" localSheetId="0" hidden="1">{#N/A,#N/A,TRUE,"Main Issues";#N/A,#N/A,TRUE,"Income statement ($)"}</definedName>
    <definedName name="dklnc" localSheetId="1" hidden="1">{#N/A,#N/A,TRUE,"Main Issues";#N/A,#N/A,TRUE,"Income statement ($)"}</definedName>
    <definedName name="dklnc" hidden="1">{#N/A,#N/A,TRUE,"Main Issues";#N/A,#N/A,TRUE,"Income statement ($)"}</definedName>
    <definedName name="DME_Dirty" hidden="1">"False"</definedName>
    <definedName name="DME_LocalFile" hidden="1">"True"</definedName>
    <definedName name="DME_ODMALinks1" hidden="1">"::ODMA\DME-MSE\Sorco-24932=C:\TEMP\Dme\Sorco-24932.xls"</definedName>
    <definedName name="DME_ODMALinks2" hidden="1">"::ODMA\DME-MSE\Sorco-6534=C:\TEMP\Dme\Sorco-6534.xls"</definedName>
    <definedName name="DME_ODMALinks3" hidden="1">"::ODMA\DME-MSE\Sorco-6632=C:\TEMP\Dme\Sorco-6632.xls"</definedName>
    <definedName name="DME_ODMALinks4" hidden="1">"::ODMA\DME-MSE\SORCO-6534=C:\TEMP\Dme\SORCO-6534.xls"</definedName>
    <definedName name="DME_ODMALinks5" hidden="1">"::ODMA\DME-MSE\Sorco-6790=C:\TEMP\Dme\Sorco-6790(1).xls"</definedName>
    <definedName name="DME_ODMALinks6" hidden="1">"::ODMA\DME-MSE\Sorco-25030=C:\TEMP\Dme\Sorco-25030.xls"</definedName>
    <definedName name="DME_ODMALinks7" hidden="1">"::ODMA\DME-MSE\Sorco-26983=C:\TEMP\Dme\Sorco-26983.xls"</definedName>
    <definedName name="DME_ODMALinksCount" hidden="1">"7"</definedName>
    <definedName name="dn" localSheetId="2" hidden="1">{#N/A,#N/A,TRUE,"Main Issues";#N/A,#N/A,TRUE,"Income statement ($)"}</definedName>
    <definedName name="dn" localSheetId="4" hidden="1">{#N/A,#N/A,TRUE,"Main Issues";#N/A,#N/A,TRUE,"Income statement ($)"}</definedName>
    <definedName name="dn" localSheetId="3" hidden="1">{#N/A,#N/A,TRUE,"Main Issues";#N/A,#N/A,TRUE,"Income statement ($)"}</definedName>
    <definedName name="dn" localSheetId="0" hidden="1">{#N/A,#N/A,TRUE,"Main Issues";#N/A,#N/A,TRUE,"Income statement ($)"}</definedName>
    <definedName name="dn" localSheetId="1" hidden="1">{#N/A,#N/A,TRUE,"Main Issues";#N/A,#N/A,TRUE,"Income statement ($)"}</definedName>
    <definedName name="dn" hidden="1">{#N/A,#N/A,TRUE,"Main Issues";#N/A,#N/A,TRUE,"Income statement ($)"}</definedName>
    <definedName name="dsad" localSheetId="2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dsad" localSheetId="4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dsad" localSheetId="3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dsad" localSheetId="0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dsad" localSheetId="1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dsad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dsf" localSheetId="2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dsf" localSheetId="4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dsf" localSheetId="3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dsf" localSheetId="0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dsf" localSheetId="1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dsf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dsg" localSheetId="2" hidden="1">{#N/A,#N/A,FALSE,"Calc";#N/A,#N/A,FALSE,"Sensitivity";#N/A,#N/A,FALSE,"LT Earn.Dil.";#N/A,#N/A,FALSE,"Dil. AVP"}</definedName>
    <definedName name="dsg" localSheetId="4" hidden="1">{#N/A,#N/A,FALSE,"Calc";#N/A,#N/A,FALSE,"Sensitivity";#N/A,#N/A,FALSE,"LT Earn.Dil.";#N/A,#N/A,FALSE,"Dil. AVP"}</definedName>
    <definedName name="dsg" localSheetId="3" hidden="1">{#N/A,#N/A,FALSE,"Calc";#N/A,#N/A,FALSE,"Sensitivity";#N/A,#N/A,FALSE,"LT Earn.Dil.";#N/A,#N/A,FALSE,"Dil. AVP"}</definedName>
    <definedName name="dsg" localSheetId="0" hidden="1">{#N/A,#N/A,FALSE,"Calc";#N/A,#N/A,FALSE,"Sensitivity";#N/A,#N/A,FALSE,"LT Earn.Dil.";#N/A,#N/A,FALSE,"Dil. AVP"}</definedName>
    <definedName name="dsg" localSheetId="1" hidden="1">{#N/A,#N/A,FALSE,"Calc";#N/A,#N/A,FALSE,"Sensitivity";#N/A,#N/A,FALSE,"LT Earn.Dil.";#N/A,#N/A,FALSE,"Dil. AVP"}</definedName>
    <definedName name="dsg" hidden="1">{#N/A,#N/A,FALSE,"Calc";#N/A,#N/A,FALSE,"Sensitivity";#N/A,#N/A,FALSE,"LT Earn.Dil.";#N/A,#N/A,FALSE,"Dil. AVP"}</definedName>
    <definedName name="duplicate123A" localSheetId="2" hidden="1">#REF!</definedName>
    <definedName name="duplicate123A" localSheetId="4" hidden="1">#REF!</definedName>
    <definedName name="duplicate123A" localSheetId="3" hidden="1">#REF!</definedName>
    <definedName name="duplicate123A" localSheetId="0" hidden="1">#REF!</definedName>
    <definedName name="duplicate123A" localSheetId="1" hidden="1">#REF!</definedName>
    <definedName name="duplicate123A" hidden="1">#REF!</definedName>
    <definedName name="e" localSheetId="2" hidden="1">{"ANAR",#N/A,FALSE,"Dist total";"MARGEN",#N/A,FALSE,"Dist total";"COMENTARIO",#N/A,FALSE,"Ficha CODICE";"CONSEJO",#N/A,FALSE,"Dist p0";"uno",#N/A,FALSE,"Dist total"}</definedName>
    <definedName name="e" localSheetId="4" hidden="1">{"ANAR",#N/A,FALSE,"Dist total";"MARGEN",#N/A,FALSE,"Dist total";"COMENTARIO",#N/A,FALSE,"Ficha CODICE";"CONSEJO",#N/A,FALSE,"Dist p0";"uno",#N/A,FALSE,"Dist total"}</definedName>
    <definedName name="e" localSheetId="3" hidden="1">{"ANAR",#N/A,FALSE,"Dist total";"MARGEN",#N/A,FALSE,"Dist total";"COMENTARIO",#N/A,FALSE,"Ficha CODICE";"CONSEJO",#N/A,FALSE,"Dist p0";"uno",#N/A,FALSE,"Dist total"}</definedName>
    <definedName name="e" localSheetId="0" hidden="1">{"ANAR",#N/A,FALSE,"Dist total";"MARGEN",#N/A,FALSE,"Dist total";"COMENTARIO",#N/A,FALSE,"Ficha CODICE";"CONSEJO",#N/A,FALSE,"Dist p0";"uno",#N/A,FALSE,"Dist total"}</definedName>
    <definedName name="e" localSheetId="1" hidden="1">{"ANAR",#N/A,FALSE,"Dist total";"MARGEN",#N/A,FALSE,"Dist total";"COMENTARIO",#N/A,FALSE,"Ficha CODICE";"CONSEJO",#N/A,FALSE,"Dist p0";"uno",#N/A,FALSE,"Dist total"}</definedName>
    <definedName name="e" hidden="1">{"ANAR",#N/A,FALSE,"Dist total";"MARGEN",#N/A,FALSE,"Dist total";"COMENTARIO",#N/A,FALSE,"Ficha CODICE";"CONSEJO",#N/A,FALSE,"Dist p0";"uno",#N/A,FALSE,"Dist total"}</definedName>
    <definedName name="eaf" localSheetId="2" hidden="1">{"AnnInc",#N/A,TRUE,"Inc";"QtrInc1",#N/A,TRUE,"Inc";"Balance",#N/A,TRUE,"Bal";"Cflow",#N/A,TRUE,"Cash"}</definedName>
    <definedName name="eaf" localSheetId="4" hidden="1">{"AnnInc",#N/A,TRUE,"Inc";"QtrInc1",#N/A,TRUE,"Inc";"Balance",#N/A,TRUE,"Bal";"Cflow",#N/A,TRUE,"Cash"}</definedName>
    <definedName name="eaf" localSheetId="3" hidden="1">{"AnnInc",#N/A,TRUE,"Inc";"QtrInc1",#N/A,TRUE,"Inc";"Balance",#N/A,TRUE,"Bal";"Cflow",#N/A,TRUE,"Cash"}</definedName>
    <definedName name="eaf" localSheetId="0" hidden="1">{"AnnInc",#N/A,TRUE,"Inc";"QtrInc1",#N/A,TRUE,"Inc";"Balance",#N/A,TRUE,"Bal";"Cflow",#N/A,TRUE,"Cash"}</definedName>
    <definedName name="eaf" localSheetId="1" hidden="1">{"AnnInc",#N/A,TRUE,"Inc";"QtrInc1",#N/A,TRUE,"Inc";"Balance",#N/A,TRUE,"Bal";"Cflow",#N/A,TRUE,"Cash"}</definedName>
    <definedName name="eaf" hidden="1">{"AnnInc",#N/A,TRUE,"Inc";"QtrInc1",#N/A,TRUE,"Inc";"Balance",#N/A,TRUE,"Bal";"Cflow",#N/A,TRUE,"Cash"}</definedName>
    <definedName name="eas" localSheetId="2" hidden="1">{"NOPCAPEVA",#N/A,FALSE,"Nopat";"FCFCSTAR",#N/A,FALSE,"FCFVAL";"EVAVL",#N/A,FALSE,"EVAVAL";"LEASE",#N/A,FALSE,"OpLease"}</definedName>
    <definedName name="eas" localSheetId="4" hidden="1">{"NOPCAPEVA",#N/A,FALSE,"Nopat";"FCFCSTAR",#N/A,FALSE,"FCFVAL";"EVAVL",#N/A,FALSE,"EVAVAL";"LEASE",#N/A,FALSE,"OpLease"}</definedName>
    <definedName name="eas" localSheetId="3" hidden="1">{"NOPCAPEVA",#N/A,FALSE,"Nopat";"FCFCSTAR",#N/A,FALSE,"FCFVAL";"EVAVL",#N/A,FALSE,"EVAVAL";"LEASE",#N/A,FALSE,"OpLease"}</definedName>
    <definedName name="eas" localSheetId="0" hidden="1">{"NOPCAPEVA",#N/A,FALSE,"Nopat";"FCFCSTAR",#N/A,FALSE,"FCFVAL";"EVAVL",#N/A,FALSE,"EVAVAL";"LEASE",#N/A,FALSE,"OpLease"}</definedName>
    <definedName name="eas" localSheetId="1" hidden="1">{"NOPCAPEVA",#N/A,FALSE,"Nopat";"FCFCSTAR",#N/A,FALSE,"FCFVAL";"EVAVL",#N/A,FALSE,"EVAVAL";"LEASE",#N/A,FALSE,"OpLease"}</definedName>
    <definedName name="eas" hidden="1">{"NOPCAPEVA",#N/A,FALSE,"Nopat";"FCFCSTAR",#N/A,FALSE,"FCFVAL";"EVAVL",#N/A,FALSE,"EVAVAL";"LEASE",#N/A,FALSE,"OpLease"}</definedName>
    <definedName name="EBIT" hidden="1">"EBIT"</definedName>
    <definedName name="EBIT_10K" hidden="1">"EBIT_10K"</definedName>
    <definedName name="EBIT_10Q" hidden="1">"EBIT_10Q"</definedName>
    <definedName name="EBIT_10Q1" hidden="1">"EBIT_10Q1"</definedName>
    <definedName name="EBIT_GROWTH_1" hidden="1">"EBIT_GROWTH_1"</definedName>
    <definedName name="EBIT_GROWTH_2" hidden="1">"EBIT_GROWTH_2"</definedName>
    <definedName name="EBIT_MARGIN" hidden="1">"EBIT_MARGIN"</definedName>
    <definedName name="EBIT_OVER_IE" hidden="1">"EBIT_OVER_IE"</definedName>
    <definedName name="EBITDA" hidden="1">"EBITDA"</definedName>
    <definedName name="EBITDA_10K" hidden="1">"EBITDA_10K"</definedName>
    <definedName name="EBITDA_10Q" hidden="1">"EBITDA_10Q"</definedName>
    <definedName name="EBITDA_10Q1" hidden="1">"EBITDA_10Q1"</definedName>
    <definedName name="EBITDA_CAPEX_OVER_TOTAL_IE" hidden="1">"EBITDA_CAPEX_OVER_TOTAL_IE"</definedName>
    <definedName name="EBITDA_GROWTH_1" hidden="1">"EBITDA_GROWTH_1"</definedName>
    <definedName name="EBITDA_GROWTH_2" hidden="1">"EBITDA_GROWTH_2"</definedName>
    <definedName name="EBITDA_MARGIN" hidden="1">"EBITDA_MARGIN"</definedName>
    <definedName name="EBITDA_OVER_TOTAL_IE" hidden="1">"EBITDA_OVER_TOTAL_IE"</definedName>
    <definedName name="ecs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cs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cs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cs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cs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cs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d" localSheetId="2" hidden="1">{"NOPCAPEVA",#N/A,FALSE,"Nopat";"FCFCSTAR",#N/A,FALSE,"FCFVAL";"EVAVL",#N/A,FALSE,"EVAVAL";"LEASE",#N/A,FALSE,"OpLease"}</definedName>
    <definedName name="ed" localSheetId="4" hidden="1">{"NOPCAPEVA",#N/A,FALSE,"Nopat";"FCFCSTAR",#N/A,FALSE,"FCFVAL";"EVAVL",#N/A,FALSE,"EVAVAL";"LEASE",#N/A,FALSE,"OpLease"}</definedName>
    <definedName name="ed" localSheetId="3" hidden="1">{"NOPCAPEVA",#N/A,FALSE,"Nopat";"FCFCSTAR",#N/A,FALSE,"FCFVAL";"EVAVL",#N/A,FALSE,"EVAVAL";"LEASE",#N/A,FALSE,"OpLease"}</definedName>
    <definedName name="ed" localSheetId="0" hidden="1">{"NOPCAPEVA",#N/A,FALSE,"Nopat";"FCFCSTAR",#N/A,FALSE,"FCFVAL";"EVAVL",#N/A,FALSE,"EVAVAL";"LEASE",#N/A,FALSE,"OpLease"}</definedName>
    <definedName name="ed" localSheetId="1" hidden="1">{"NOPCAPEVA",#N/A,FALSE,"Nopat";"FCFCSTAR",#N/A,FALSE,"FCFVAL";"EVAVL",#N/A,FALSE,"EVAVAL";"LEASE",#N/A,FALSE,"OpLease"}</definedName>
    <definedName name="ed" hidden="1">{"NOPCAPEVA",#N/A,FALSE,"Nopat";"FCFCSTAR",#N/A,FALSE,"FCFVAL";"EVAVL",#N/A,FALSE,"EVAVAL";"LEASE",#N/A,FALSE,"OpLease"}</definedName>
    <definedName name="edp" localSheetId="2" hidden="1">{"assumption 50 50",#N/A,TRUE,"Merger";"has gets cash",#N/A,TRUE,"Merger";"accretion dilution",#N/A,TRUE,"Merger";"comparison credit stats",#N/A,TRUE,"Merger";"pf credit stats",#N/A,TRUE,"Merger";"pf sheets",#N/A,TRUE,"Merger"}</definedName>
    <definedName name="edp" localSheetId="4" hidden="1">{"assumption 50 50",#N/A,TRUE,"Merger";"has gets cash",#N/A,TRUE,"Merger";"accretion dilution",#N/A,TRUE,"Merger";"comparison credit stats",#N/A,TRUE,"Merger";"pf credit stats",#N/A,TRUE,"Merger";"pf sheets",#N/A,TRUE,"Merger"}</definedName>
    <definedName name="edp" localSheetId="3" hidden="1">{"assumption 50 50",#N/A,TRUE,"Merger";"has gets cash",#N/A,TRUE,"Merger";"accretion dilution",#N/A,TRUE,"Merger";"comparison credit stats",#N/A,TRUE,"Merger";"pf credit stats",#N/A,TRUE,"Merger";"pf sheets",#N/A,TRUE,"Merger"}</definedName>
    <definedName name="edp" localSheetId="0" hidden="1">{"assumption 50 50",#N/A,TRUE,"Merger";"has gets cash",#N/A,TRUE,"Merger";"accretion dilution",#N/A,TRUE,"Merger";"comparison credit stats",#N/A,TRUE,"Merger";"pf credit stats",#N/A,TRUE,"Merger";"pf sheets",#N/A,TRUE,"Merger"}</definedName>
    <definedName name="edp" localSheetId="1" hidden="1">{"assumption 50 50",#N/A,TRUE,"Merger";"has gets cash",#N/A,TRUE,"Merger";"accretion dilution",#N/A,TRUE,"Merger";"comparison credit stats",#N/A,TRUE,"Merger";"pf credit stats",#N/A,TRUE,"Merger";"pf sheets",#N/A,TRUE,"Merger"}</definedName>
    <definedName name="edp" hidden="1">{"assumption 50 50",#N/A,TRUE,"Merger";"has gets cash",#N/A,TRUE,"Merger";"accretion dilution",#N/A,TRUE,"Merger";"comparison credit stats",#N/A,TRUE,"Merger";"pf credit stats",#N/A,TRUE,"Merger";"pf sheets",#N/A,TRUE,"Merger"}</definedName>
    <definedName name="ee" localSheetId="2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ee" localSheetId="4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ee" localSheetId="3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ee" localSheetId="0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ee" localSheetId="1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ee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EEE" localSheetId="2" hidden="1">{"uno",#N/A,FALSE,"Dist total";"COMENTARIO",#N/A,FALSE,"Ficha CODICE"}</definedName>
    <definedName name="EEE" localSheetId="4" hidden="1">{"uno",#N/A,FALSE,"Dist total";"COMENTARIO",#N/A,FALSE,"Ficha CODICE"}</definedName>
    <definedName name="EEE" localSheetId="3" hidden="1">{"uno",#N/A,FALSE,"Dist total";"COMENTARIO",#N/A,FALSE,"Ficha CODICE"}</definedName>
    <definedName name="EEE" localSheetId="0" hidden="1">{"uno",#N/A,FALSE,"Dist total";"COMENTARIO",#N/A,FALSE,"Ficha CODICE"}</definedName>
    <definedName name="EEE" localSheetId="1" hidden="1">{"uno",#N/A,FALSE,"Dist total";"COMENTARIO",#N/A,FALSE,"Ficha CODICE"}</definedName>
    <definedName name="EEE" hidden="1">{"uno",#N/A,FALSE,"Dist total";"COMENTARIO",#N/A,FALSE,"Ficha CODICE"}</definedName>
    <definedName name="eeeee" localSheetId="2" hidden="1">{#N/A,#N/A,FALSE,"Aging Summary";#N/A,#N/A,FALSE,"Ratio Analysis";#N/A,#N/A,FALSE,"Test 120 Day Accts";#N/A,#N/A,FALSE,"Tickmarks"}</definedName>
    <definedName name="eeeee" localSheetId="4" hidden="1">{#N/A,#N/A,FALSE,"Aging Summary";#N/A,#N/A,FALSE,"Ratio Analysis";#N/A,#N/A,FALSE,"Test 120 Day Accts";#N/A,#N/A,FALSE,"Tickmarks"}</definedName>
    <definedName name="eeeee" localSheetId="3" hidden="1">{#N/A,#N/A,FALSE,"Aging Summary";#N/A,#N/A,FALSE,"Ratio Analysis";#N/A,#N/A,FALSE,"Test 120 Day Accts";#N/A,#N/A,FALSE,"Tickmarks"}</definedName>
    <definedName name="eeeee" localSheetId="0" hidden="1">{#N/A,#N/A,FALSE,"Aging Summary";#N/A,#N/A,FALSE,"Ratio Analysis";#N/A,#N/A,FALSE,"Test 120 Day Accts";#N/A,#N/A,FALSE,"Tickmarks"}</definedName>
    <definedName name="eeeee" localSheetId="1" hidden="1">{#N/A,#N/A,FALSE,"Aging Summary";#N/A,#N/A,FALSE,"Ratio Analysis";#N/A,#N/A,FALSE,"Test 120 Day Accts";#N/A,#N/A,FALSE,"Tickmarks"}</definedName>
    <definedName name="eeeee" hidden="1">{#N/A,#N/A,FALSE,"Aging Summary";#N/A,#N/A,FALSE,"Ratio Analysis";#N/A,#N/A,FALSE,"Test 120 Day Accts";#N/A,#N/A,FALSE,"Tickmarks"}</definedName>
    <definedName name="EEEEEEE" localSheetId="2" hidden="1">{"ANAR",#N/A,FALSE,"Dist total";"MARGEN",#N/A,FALSE,"Dist total";"COMENTARIO",#N/A,FALSE,"Ficha CODICE";"CONSEJO",#N/A,FALSE,"Dist p0";"uno",#N/A,FALSE,"Dist total"}</definedName>
    <definedName name="EEEEEEE" localSheetId="4" hidden="1">{"ANAR",#N/A,FALSE,"Dist total";"MARGEN",#N/A,FALSE,"Dist total";"COMENTARIO",#N/A,FALSE,"Ficha CODICE";"CONSEJO",#N/A,FALSE,"Dist p0";"uno",#N/A,FALSE,"Dist total"}</definedName>
    <definedName name="EEEEEEE" localSheetId="3" hidden="1">{"ANAR",#N/A,FALSE,"Dist total";"MARGEN",#N/A,FALSE,"Dist total";"COMENTARIO",#N/A,FALSE,"Ficha CODICE";"CONSEJO",#N/A,FALSE,"Dist p0";"uno",#N/A,FALSE,"Dist total"}</definedName>
    <definedName name="EEEEEEE" localSheetId="0" hidden="1">{"ANAR",#N/A,FALSE,"Dist total";"MARGEN",#N/A,FALSE,"Dist total";"COMENTARIO",#N/A,FALSE,"Ficha CODICE";"CONSEJO",#N/A,FALSE,"Dist p0";"uno",#N/A,FALSE,"Dist total"}</definedName>
    <definedName name="EEEEEEE" localSheetId="1" hidden="1">{"ANAR",#N/A,FALSE,"Dist total";"MARGEN",#N/A,FALSE,"Dist total";"COMENTARIO",#N/A,FALSE,"Ficha CODICE";"CONSEJO",#N/A,FALSE,"Dist p0";"uno",#N/A,FALSE,"Dist total"}</definedName>
    <definedName name="EEEEEEE" hidden="1">{"ANAR",#N/A,FALSE,"Dist total";"MARGEN",#N/A,FALSE,"Dist total";"COMENTARIO",#N/A,FALSE,"Ficha CODICE";"CONSEJO",#N/A,FALSE,"Dist p0";"uno",#N/A,FALSE,"Dist total"}</definedName>
    <definedName name="eeeeeeeeeeeeee" localSheetId="2" hidden="1">{#N/A,#N/A,FALSE,"Colombo";#N/A,#N/A,FALSE,"Colata";#N/A,#N/A,FALSE,"Colombo + Colata"}</definedName>
    <definedName name="eeeeeeeeeeeeee" localSheetId="4" hidden="1">{#N/A,#N/A,FALSE,"Colombo";#N/A,#N/A,FALSE,"Colata";#N/A,#N/A,FALSE,"Colombo + Colata"}</definedName>
    <definedName name="eeeeeeeeeeeeee" localSheetId="3" hidden="1">{#N/A,#N/A,FALSE,"Colombo";#N/A,#N/A,FALSE,"Colata";#N/A,#N/A,FALSE,"Colombo + Colata"}</definedName>
    <definedName name="eeeeeeeeeeeeee" localSheetId="0" hidden="1">{#N/A,#N/A,FALSE,"Colombo";#N/A,#N/A,FALSE,"Colata";#N/A,#N/A,FALSE,"Colombo + Colata"}</definedName>
    <definedName name="eeeeeeeeeeeeee" localSheetId="1" hidden="1">{#N/A,#N/A,FALSE,"Colombo";#N/A,#N/A,FALSE,"Colata";#N/A,#N/A,FALSE,"Colombo + Colata"}</definedName>
    <definedName name="eeeeeeeeeeeeee" hidden="1">{#N/A,#N/A,FALSE,"Colombo";#N/A,#N/A,FALSE,"Colata";#N/A,#N/A,FALSE,"Colombo + Colata"}</definedName>
    <definedName name="eeeeeeeeeeeeeeee" localSheetId="2" hidden="1">{#N/A,#N/A,TRUE,"Main Issues";#N/A,#N/A,TRUE,"Income statement ($)"}</definedName>
    <definedName name="eeeeeeeeeeeeeeee" localSheetId="4" hidden="1">{#N/A,#N/A,TRUE,"Main Issues";#N/A,#N/A,TRUE,"Income statement ($)"}</definedName>
    <definedName name="eeeeeeeeeeeeeeee" localSheetId="3" hidden="1">{#N/A,#N/A,TRUE,"Main Issues";#N/A,#N/A,TRUE,"Income statement ($)"}</definedName>
    <definedName name="eeeeeeeeeeeeeeee" localSheetId="0" hidden="1">{#N/A,#N/A,TRUE,"Main Issues";#N/A,#N/A,TRUE,"Income statement ($)"}</definedName>
    <definedName name="eeeeeeeeeeeeeeee" localSheetId="1" hidden="1">{#N/A,#N/A,TRUE,"Main Issues";#N/A,#N/A,TRUE,"Income statement ($)"}</definedName>
    <definedName name="eeeeeeeeeeeeeeee" hidden="1">{#N/A,#N/A,TRUE,"Main Issues";#N/A,#N/A,TRUE,"Income statement ($)"}</definedName>
    <definedName name="eeeeeeeeeeeeeeeeeeee" localSheetId="2" hidden="1">{#N/A,#N/A,TRUE,"Main Issues";#N/A,#N/A,TRUE,"Income statement ($)"}</definedName>
    <definedName name="eeeeeeeeeeeeeeeeeeee" localSheetId="4" hidden="1">{#N/A,#N/A,TRUE,"Main Issues";#N/A,#N/A,TRUE,"Income statement ($)"}</definedName>
    <definedName name="eeeeeeeeeeeeeeeeeeee" localSheetId="3" hidden="1">{#N/A,#N/A,TRUE,"Main Issues";#N/A,#N/A,TRUE,"Income statement ($)"}</definedName>
    <definedName name="eeeeeeeeeeeeeeeeeeee" localSheetId="0" hidden="1">{#N/A,#N/A,TRUE,"Main Issues";#N/A,#N/A,TRUE,"Income statement ($)"}</definedName>
    <definedName name="eeeeeeeeeeeeeeeeeeee" localSheetId="1" hidden="1">{#N/A,#N/A,TRUE,"Main Issues";#N/A,#N/A,TRUE,"Income statement ($)"}</definedName>
    <definedName name="eeeeeeeeeeeeeeeeeeee" hidden="1">{#N/A,#N/A,TRUE,"Main Issues";#N/A,#N/A,TRUE,"Income statement ($)"}</definedName>
    <definedName name="ef" localSheetId="2" hidden="1">{"AnnInc",#N/A,TRUE,"Inc";"QtrInc1",#N/A,TRUE,"Inc";"Balance",#N/A,TRUE,"Bal";"Cflow",#N/A,TRUE,"Cash"}</definedName>
    <definedName name="ef" localSheetId="4" hidden="1">{"AnnInc",#N/A,TRUE,"Inc";"QtrInc1",#N/A,TRUE,"Inc";"Balance",#N/A,TRUE,"Bal";"Cflow",#N/A,TRUE,"Cash"}</definedName>
    <definedName name="ef" localSheetId="3" hidden="1">{"AnnInc",#N/A,TRUE,"Inc";"QtrInc1",#N/A,TRUE,"Inc";"Balance",#N/A,TRUE,"Bal";"Cflow",#N/A,TRUE,"Cash"}</definedName>
    <definedName name="ef" localSheetId="0" hidden="1">{"AnnInc",#N/A,TRUE,"Inc";"QtrInc1",#N/A,TRUE,"Inc";"Balance",#N/A,TRUE,"Bal";"Cflow",#N/A,TRUE,"Cash"}</definedName>
    <definedName name="ef" localSheetId="1" hidden="1">{"AnnInc",#N/A,TRUE,"Inc";"QtrInc1",#N/A,TRUE,"Inc";"Balance",#N/A,TRUE,"Bal";"Cflow",#N/A,TRUE,"Cash"}</definedName>
    <definedName name="ef" hidden="1">{"AnnInc",#N/A,TRUE,"Inc";"QtrInc1",#N/A,TRUE,"Inc";"Balance",#N/A,TRUE,"Bal";"Cflow",#N/A,TRUE,"Cash"}</definedName>
    <definedName name="EFFECT_SPECIAL_CHARGE" hidden="1">"EFFECT_SPECIAL_CHARGE"</definedName>
    <definedName name="emily" localSheetId="2" hidden="1">{#N/A,#N/A,FALSE,"Calc";#N/A,#N/A,FALSE,"Sensitivity";#N/A,#N/A,FALSE,"LT Earn.Dil.";#N/A,#N/A,FALSE,"Dil. AVP"}</definedName>
    <definedName name="emily" localSheetId="4" hidden="1">{#N/A,#N/A,FALSE,"Calc";#N/A,#N/A,FALSE,"Sensitivity";#N/A,#N/A,FALSE,"LT Earn.Dil.";#N/A,#N/A,FALSE,"Dil. AVP"}</definedName>
    <definedName name="emily" localSheetId="3" hidden="1">{#N/A,#N/A,FALSE,"Calc";#N/A,#N/A,FALSE,"Sensitivity";#N/A,#N/A,FALSE,"LT Earn.Dil.";#N/A,#N/A,FALSE,"Dil. AVP"}</definedName>
    <definedName name="emily" localSheetId="0" hidden="1">{#N/A,#N/A,FALSE,"Calc";#N/A,#N/A,FALSE,"Sensitivity";#N/A,#N/A,FALSE,"LT Earn.Dil.";#N/A,#N/A,FALSE,"Dil. AVP"}</definedName>
    <definedName name="emily" localSheetId="1" hidden="1">{#N/A,#N/A,FALSE,"Calc";#N/A,#N/A,FALSE,"Sensitivity";#N/A,#N/A,FALSE,"LT Earn.Dil.";#N/A,#N/A,FALSE,"Dil. AVP"}</definedName>
    <definedName name="emily" hidden="1">{#N/A,#N/A,FALSE,"Calc";#N/A,#N/A,FALSE,"Sensitivity";#N/A,#N/A,FALSE,"LT Earn.Dil.";#N/A,#N/A,FALSE,"Dil. AVP"}</definedName>
    <definedName name="EMPLOYEES" hidden="1">"EMPLOYEES"</definedName>
    <definedName name="ENV">#REF!</definedName>
    <definedName name="EPMWorkbookOptions_1" hidden="1">"SAEAAB|LCAAAAAAABADsvQdgHEmWJSYvbcp7f0r1StfgdKEIgGATJNiQQBDswYjN5pLsHWlHIymrKoHKZVZlXWYWQMztnbz33nvvvffee||997o7nU4n99//P1xmZAFs9s5K2smeIYCqyB8/fnwfPyIe/x7vFmV6mddNUS0/|2h3vPNRmi|n1axYXnz20bo939799KPf4|g3Th5/t6rfTqrq7Zerlpo2Kb23bB69a4rPPpq37erR3btXV1fjq3v"</definedName>
    <definedName name="EPMWorkbookOptions_2" hidden="1">"jqr64u7ezs3v39/7i|evpPF9k28WyabPlNP/IvjW7|a2PqNc0ffwqP6/zZv7l8stVvjw6z8omf3w3/JDbnZR5Vj/N2uzL5evsMjctux9zWzOWl3XV5tM2n5nW/S/C9lez9C6IYRsqNY7|nwAAAP//Sn4wTEgBAAA="</definedName>
    <definedName name="EPS" hidden="1">"EPS"</definedName>
    <definedName name="EPS_10K" hidden="1">"EPS_10K"</definedName>
    <definedName name="EPS_10Q" hidden="1">"EPS_10Q"</definedName>
    <definedName name="EPS_10Q1" hidden="1">"EPS_10Q1"</definedName>
    <definedName name="EPS_EST" hidden="1">"EPS_EST"</definedName>
    <definedName name="EPS_EST_1" hidden="1">"EPS_EST_1"</definedName>
    <definedName name="EQUITY_AFFIL" hidden="1">"EQUITY_AFFIL"</definedName>
    <definedName name="EQUITY_MARKET_VAL" hidden="1">"EQUITY_MARKET_VAL"</definedName>
    <definedName name="EQV_OVER_BV" hidden="1">"EQV_OVER_BV"</definedName>
    <definedName name="EQV_OVER_LTM_PRETAX_INC" hidden="1">"EQV_OVER_LTM_PRETAX_INC"</definedName>
    <definedName name="eqw" localSheetId="2" hidden="1">{"NOPCAPEVA",#N/A,FALSE,"Nopat";"FCFCSTAR",#N/A,FALSE,"FCFVAL";"EVAVL",#N/A,FALSE,"EVAVAL";"LEASE",#N/A,FALSE,"OpLease"}</definedName>
    <definedName name="eqw" localSheetId="4" hidden="1">{"NOPCAPEVA",#N/A,FALSE,"Nopat";"FCFCSTAR",#N/A,FALSE,"FCFVAL";"EVAVL",#N/A,FALSE,"EVAVAL";"LEASE",#N/A,FALSE,"OpLease"}</definedName>
    <definedName name="eqw" localSheetId="3" hidden="1">{"NOPCAPEVA",#N/A,FALSE,"Nopat";"FCFCSTAR",#N/A,FALSE,"FCFVAL";"EVAVL",#N/A,FALSE,"EVAVAL";"LEASE",#N/A,FALSE,"OpLease"}</definedName>
    <definedName name="eqw" localSheetId="0" hidden="1">{"NOPCAPEVA",#N/A,FALSE,"Nopat";"FCFCSTAR",#N/A,FALSE,"FCFVAL";"EVAVL",#N/A,FALSE,"EVAVAL";"LEASE",#N/A,FALSE,"OpLease"}</definedName>
    <definedName name="eqw" localSheetId="1" hidden="1">{"NOPCAPEVA",#N/A,FALSE,"Nopat";"FCFCSTAR",#N/A,FALSE,"FCFVAL";"EVAVL",#N/A,FALSE,"EVAVAL";"LEASE",#N/A,FALSE,"OpLease"}</definedName>
    <definedName name="eqw" hidden="1">{"NOPCAPEVA",#N/A,FALSE,"Nopat";"FCFCSTAR",#N/A,FALSE,"FCFVAL";"EVAVL",#N/A,FALSE,"EVAVAL";"LEASE",#N/A,FALSE,"OpLease"}</definedName>
    <definedName name="er" localSheetId="2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er" localSheetId="4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er" localSheetId="3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er" localSheetId="0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er" localSheetId="1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er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erg" localSheetId="2" hidden="1">{"NOPCAPEVA",#N/A,FALSE,"Nopat";"FCFCSTAR",#N/A,FALSE,"FCFVAL";"EVAVL",#N/A,FALSE,"EVAVAL";"LEASE",#N/A,FALSE,"OpLease"}</definedName>
    <definedName name="erg" localSheetId="4" hidden="1">{"NOPCAPEVA",#N/A,FALSE,"Nopat";"FCFCSTAR",#N/A,FALSE,"FCFVAL";"EVAVL",#N/A,FALSE,"EVAVAL";"LEASE",#N/A,FALSE,"OpLease"}</definedName>
    <definedName name="erg" localSheetId="3" hidden="1">{"NOPCAPEVA",#N/A,FALSE,"Nopat";"FCFCSTAR",#N/A,FALSE,"FCFVAL";"EVAVL",#N/A,FALSE,"EVAVAL";"LEASE",#N/A,FALSE,"OpLease"}</definedName>
    <definedName name="erg" localSheetId="0" hidden="1">{"NOPCAPEVA",#N/A,FALSE,"Nopat";"FCFCSTAR",#N/A,FALSE,"FCFVAL";"EVAVL",#N/A,FALSE,"EVAVAL";"LEASE",#N/A,FALSE,"OpLease"}</definedName>
    <definedName name="erg" localSheetId="1" hidden="1">{"NOPCAPEVA",#N/A,FALSE,"Nopat";"FCFCSTAR",#N/A,FALSE,"FCFVAL";"EVAVL",#N/A,FALSE,"EVAVAL";"LEASE",#N/A,FALSE,"OpLease"}</definedName>
    <definedName name="erg" hidden="1">{"NOPCAPEVA",#N/A,FALSE,"Nopat";"FCFCSTAR",#N/A,FALSE,"FCFVAL";"EVAVL",#N/A,FALSE,"EVAVAL";"LEASE",#N/A,FALSE,"OpLease"}</definedName>
    <definedName name="Erg.Entity">#REF!</definedName>
    <definedName name="Erg.Jahr">#REF!</definedName>
    <definedName name="Erg.LE">#REF!</definedName>
    <definedName name="Erg.Monat">#REF!</definedName>
    <definedName name="ers" localSheetId="2" hidden="1">{"NOPCAPEVA",#N/A,FALSE,"Nopat";"FCFCSTAR",#N/A,FALSE,"FCFVAL";"EVAVL",#N/A,FALSE,"EVAVAL";"LEASE",#N/A,FALSE,"OpLease"}</definedName>
    <definedName name="ers" localSheetId="4" hidden="1">{"NOPCAPEVA",#N/A,FALSE,"Nopat";"FCFCSTAR",#N/A,FALSE,"FCFVAL";"EVAVL",#N/A,FALSE,"EVAVAL";"LEASE",#N/A,FALSE,"OpLease"}</definedName>
    <definedName name="ers" localSheetId="3" hidden="1">{"NOPCAPEVA",#N/A,FALSE,"Nopat";"FCFCSTAR",#N/A,FALSE,"FCFVAL";"EVAVL",#N/A,FALSE,"EVAVAL";"LEASE",#N/A,FALSE,"OpLease"}</definedName>
    <definedName name="ers" localSheetId="0" hidden="1">{"NOPCAPEVA",#N/A,FALSE,"Nopat";"FCFCSTAR",#N/A,FALSE,"FCFVAL";"EVAVL",#N/A,FALSE,"EVAVAL";"LEASE",#N/A,FALSE,"OpLease"}</definedName>
    <definedName name="ers" localSheetId="1" hidden="1">{"NOPCAPEVA",#N/A,FALSE,"Nopat";"FCFCSTAR",#N/A,FALSE,"FCFVAL";"EVAVL",#N/A,FALSE,"EVAVAL";"LEASE",#N/A,FALSE,"OpLease"}</definedName>
    <definedName name="ers" hidden="1">{"NOPCAPEVA",#N/A,FALSE,"Nopat";"FCFCSTAR",#N/A,FALSE,"FCFVAL";"EVAVL",#N/A,FALSE,"EVAVAL";"LEASE",#N/A,FALSE,"OpLease"}</definedName>
    <definedName name="ESOP_DEBT" hidden="1">"ESOP_DEBT"</definedName>
    <definedName name="etet" localSheetId="2" hidden="1">{#N/A,#N/A,FALSE,"Calc";#N/A,#N/A,FALSE,"Sensitivity";#N/A,#N/A,FALSE,"LT Earn.Dil.";#N/A,#N/A,FALSE,"Dil. AVP"}</definedName>
    <definedName name="etet" localSheetId="4" hidden="1">{#N/A,#N/A,FALSE,"Calc";#N/A,#N/A,FALSE,"Sensitivity";#N/A,#N/A,FALSE,"LT Earn.Dil.";#N/A,#N/A,FALSE,"Dil. AVP"}</definedName>
    <definedName name="etet" localSheetId="3" hidden="1">{#N/A,#N/A,FALSE,"Calc";#N/A,#N/A,FALSE,"Sensitivity";#N/A,#N/A,FALSE,"LT Earn.Dil.";#N/A,#N/A,FALSE,"Dil. AVP"}</definedName>
    <definedName name="etet" localSheetId="0" hidden="1">{#N/A,#N/A,FALSE,"Calc";#N/A,#N/A,FALSE,"Sensitivity";#N/A,#N/A,FALSE,"LT Earn.Dil.";#N/A,#N/A,FALSE,"Dil. AVP"}</definedName>
    <definedName name="etet" localSheetId="1" hidden="1">{#N/A,#N/A,FALSE,"Calc";#N/A,#N/A,FALSE,"Sensitivity";#N/A,#N/A,FALSE,"LT Earn.Dil.";#N/A,#N/A,FALSE,"Dil. AVP"}</definedName>
    <definedName name="etet" hidden="1">{#N/A,#N/A,FALSE,"Calc";#N/A,#N/A,FALSE,"Sensitivity";#N/A,#N/A,FALSE,"LT Earn.Dil.";#N/A,#N/A,FALSE,"Dil. AVP"}</definedName>
    <definedName name="EV__ALLOWSTOPEXPAND__" hidden="1">1</definedName>
    <definedName name="EV__EXPOPTIONS__" hidden="1">0</definedName>
    <definedName name="EV__LASTREFTIME__" hidden="1">39154.3252893519</definedName>
    <definedName name="EV__MAXEXPCOLS__" hidden="1">100</definedName>
    <definedName name="EV__MAXEXPROWS__" hidden="1">1000</definedName>
    <definedName name="EV__MEMORYCVW__" hidden="1">0</definedName>
    <definedName name="EV__WBEVMODE__" hidden="1">1</definedName>
    <definedName name="EV__WBREFOPTIONS__" hidden="1">134217736</definedName>
    <definedName name="EV__WBVERSION__" hidden="1">0</definedName>
    <definedName name="EV_OVER_EMPLOYEE" hidden="1">"EV_OVER_EMPLOYEE"</definedName>
    <definedName name="EV_OVER_LTM_EBIT" hidden="1">"EV_OVER_LTM_EBIT"</definedName>
    <definedName name="EV_OVER_LTM_EBITDA" hidden="1">"EV_OVER_LTM_EBITDA"</definedName>
    <definedName name="EV_OVER_LTM_REVENUE" hidden="1">"EV_OVER_LTM_REVENUE"</definedName>
    <definedName name="EV_OVER_REVENUE_EST" hidden="1">"EV_OVER_REVENUE_EST"</definedName>
    <definedName name="EV_OVER_REVENUE_EST_1" hidden="1">"EV_OVER_REVENUE_EST_1"</definedName>
    <definedName name="ewa" localSheetId="2" hidden="1">{"NOPCAPEVA",#N/A,FALSE,"Nopat";"FCFCSTAR",#N/A,FALSE,"FCFVAL";"EVAVL",#N/A,FALSE,"EVAVAL";"LEASE",#N/A,FALSE,"OpLease"}</definedName>
    <definedName name="ewa" localSheetId="4" hidden="1">{"NOPCAPEVA",#N/A,FALSE,"Nopat";"FCFCSTAR",#N/A,FALSE,"FCFVAL";"EVAVL",#N/A,FALSE,"EVAVAL";"LEASE",#N/A,FALSE,"OpLease"}</definedName>
    <definedName name="ewa" localSheetId="3" hidden="1">{"NOPCAPEVA",#N/A,FALSE,"Nopat";"FCFCSTAR",#N/A,FALSE,"FCFVAL";"EVAVL",#N/A,FALSE,"EVAVAL";"LEASE",#N/A,FALSE,"OpLease"}</definedName>
    <definedName name="ewa" localSheetId="0" hidden="1">{"NOPCAPEVA",#N/A,FALSE,"Nopat";"FCFCSTAR",#N/A,FALSE,"FCFVAL";"EVAVL",#N/A,FALSE,"EVAVAL";"LEASE",#N/A,FALSE,"OpLease"}</definedName>
    <definedName name="ewa" localSheetId="1" hidden="1">{"NOPCAPEVA",#N/A,FALSE,"Nopat";"FCFCSTAR",#N/A,FALSE,"FCFVAL";"EVAVL",#N/A,FALSE,"EVAVAL";"LEASE",#N/A,FALSE,"OpLease"}</definedName>
    <definedName name="ewa" hidden="1">{"NOPCAPEVA",#N/A,FALSE,"Nopat";"FCFCSTAR",#N/A,FALSE,"FCFVAL";"EVAVL",#N/A,FALSE,"EVAVAL";"LEASE",#N/A,FALSE,"OpLease"}</definedName>
    <definedName name="ewrc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wrc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wrc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wrc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wrc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wrc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ws" localSheetId="2" hidden="1">{"AnnInc",#N/A,TRUE,"Inc";"QtrInc1",#N/A,TRUE,"Inc";"Balance",#N/A,TRUE,"Bal";"Cflow",#N/A,TRUE,"Cash"}</definedName>
    <definedName name="ews" localSheetId="4" hidden="1">{"AnnInc",#N/A,TRUE,"Inc";"QtrInc1",#N/A,TRUE,"Inc";"Balance",#N/A,TRUE,"Bal";"Cflow",#N/A,TRUE,"Cash"}</definedName>
    <definedName name="ews" localSheetId="3" hidden="1">{"AnnInc",#N/A,TRUE,"Inc";"QtrInc1",#N/A,TRUE,"Inc";"Balance",#N/A,TRUE,"Bal";"Cflow",#N/A,TRUE,"Cash"}</definedName>
    <definedName name="ews" localSheetId="0" hidden="1">{"AnnInc",#N/A,TRUE,"Inc";"QtrInc1",#N/A,TRUE,"Inc";"Balance",#N/A,TRUE,"Bal";"Cflow",#N/A,TRUE,"Cash"}</definedName>
    <definedName name="ews" localSheetId="1" hidden="1">{"AnnInc",#N/A,TRUE,"Inc";"QtrInc1",#N/A,TRUE,"Inc";"Balance",#N/A,TRUE,"Bal";"Cflow",#N/A,TRUE,"Cash"}</definedName>
    <definedName name="ews" hidden="1">{"AnnInc",#N/A,TRUE,"Inc";"QtrInc1",#N/A,TRUE,"Inc";"Balance",#N/A,TRUE,"Bal";"Cflow",#N/A,TRUE,"Cash"}</definedName>
    <definedName name="ewye" localSheetId="2" hidden="1">{"NOPCAPEVA",#N/A,FALSE,"Nopat";"FCFCSTAR",#N/A,FALSE,"FCFVAL";"EVAVL",#N/A,FALSE,"EVAVAL";"LEASE",#N/A,FALSE,"OpLease"}</definedName>
    <definedName name="ewye" localSheetId="4" hidden="1">{"NOPCAPEVA",#N/A,FALSE,"Nopat";"FCFCSTAR",#N/A,FALSE,"FCFVAL";"EVAVL",#N/A,FALSE,"EVAVAL";"LEASE",#N/A,FALSE,"OpLease"}</definedName>
    <definedName name="ewye" localSheetId="3" hidden="1">{"NOPCAPEVA",#N/A,FALSE,"Nopat";"FCFCSTAR",#N/A,FALSE,"FCFVAL";"EVAVL",#N/A,FALSE,"EVAVAL";"LEASE",#N/A,FALSE,"OpLease"}</definedName>
    <definedName name="ewye" localSheetId="0" hidden="1">{"NOPCAPEVA",#N/A,FALSE,"Nopat";"FCFCSTAR",#N/A,FALSE,"FCFVAL";"EVAVL",#N/A,FALSE,"EVAVAL";"LEASE",#N/A,FALSE,"OpLease"}</definedName>
    <definedName name="ewye" localSheetId="1" hidden="1">{"NOPCAPEVA",#N/A,FALSE,"Nopat";"FCFCSTAR",#N/A,FALSE,"FCFVAL";"EVAVL",#N/A,FALSE,"EVAVAL";"LEASE",#N/A,FALSE,"OpLease"}</definedName>
    <definedName name="ewye" hidden="1">{"NOPCAPEVA",#N/A,FALSE,"Nopat";"FCFCSTAR",#N/A,FALSE,"FCFVAL";"EVAVL",#N/A,FALSE,"EVAVAL";"LEASE",#N/A,FALSE,"OpLease"}</definedName>
    <definedName name="Excel_BuiltIn_Print_Titles_4_1">#REF!,#REF!</definedName>
    <definedName name="EXCHANGE" hidden="1">"EXCHANGE"</definedName>
    <definedName name="EXTRA_ITEMS" hidden="1">"EXTRA_ITEMS"</definedName>
    <definedName name="fas" localSheetId="2" hidden="1">{"NOPCAPEVA",#N/A,FALSE,"Nopat";"FCFCSTAR",#N/A,FALSE,"FCFVAL";"EVAVL",#N/A,FALSE,"EVAVAL";"LEASE",#N/A,FALSE,"OpLease"}</definedName>
    <definedName name="fas" localSheetId="4" hidden="1">{"NOPCAPEVA",#N/A,FALSE,"Nopat";"FCFCSTAR",#N/A,FALSE,"FCFVAL";"EVAVL",#N/A,FALSE,"EVAVAL";"LEASE",#N/A,FALSE,"OpLease"}</definedName>
    <definedName name="fas" localSheetId="3" hidden="1">{"NOPCAPEVA",#N/A,FALSE,"Nopat";"FCFCSTAR",#N/A,FALSE,"FCFVAL";"EVAVL",#N/A,FALSE,"EVAVAL";"LEASE",#N/A,FALSE,"OpLease"}</definedName>
    <definedName name="fas" localSheetId="0" hidden="1">{"NOPCAPEVA",#N/A,FALSE,"Nopat";"FCFCSTAR",#N/A,FALSE,"FCFVAL";"EVAVL",#N/A,FALSE,"EVAVAL";"LEASE",#N/A,FALSE,"OpLease"}</definedName>
    <definedName name="fas" localSheetId="1" hidden="1">{"NOPCAPEVA",#N/A,FALSE,"Nopat";"FCFCSTAR",#N/A,FALSE,"FCFVAL";"EVAVL",#N/A,FALSE,"EVAVAL";"LEASE",#N/A,FALSE,"OpLease"}</definedName>
    <definedName name="fas" hidden="1">{"NOPCAPEVA",#N/A,FALSE,"Nopat";"FCFCSTAR",#N/A,FALSE,"FCFVAL";"EVAVL",#N/A,FALSE,"EVAVAL";"LEASE",#N/A,FALSE,"OpLease"}</definedName>
    <definedName name="Fasanotti" localSheetId="2" hidden="1">{#N/A,#N/A,TRUE,"Main Issues";#N/A,#N/A,TRUE,"Income statement ($)"}</definedName>
    <definedName name="Fasanotti" localSheetId="4" hidden="1">{#N/A,#N/A,TRUE,"Main Issues";#N/A,#N/A,TRUE,"Income statement ($)"}</definedName>
    <definedName name="Fasanotti" localSheetId="3" hidden="1">{#N/A,#N/A,TRUE,"Main Issues";#N/A,#N/A,TRUE,"Income statement ($)"}</definedName>
    <definedName name="Fasanotti" localSheetId="0" hidden="1">{#N/A,#N/A,TRUE,"Main Issues";#N/A,#N/A,TRUE,"Income statement ($)"}</definedName>
    <definedName name="Fasanotti" localSheetId="1" hidden="1">{#N/A,#N/A,TRUE,"Main Issues";#N/A,#N/A,TRUE,"Income statement ($)"}</definedName>
    <definedName name="Fasanotti" hidden="1">{#N/A,#N/A,TRUE,"Main Issues";#N/A,#N/A,TRUE,"Income statement ($)"}</definedName>
    <definedName name="fbvc" localSheetId="2" hidden="1">{"NOPCAPEVA",#N/A,FALSE,"Nopat";"FCFCSTAR",#N/A,FALSE,"FCFVAL";"EVAVL",#N/A,FALSE,"EVAVAL";"LEASE",#N/A,FALSE,"OpLease"}</definedName>
    <definedName name="fbvc" localSheetId="4" hidden="1">{"NOPCAPEVA",#N/A,FALSE,"Nopat";"FCFCSTAR",#N/A,FALSE,"FCFVAL";"EVAVL",#N/A,FALSE,"EVAVAL";"LEASE",#N/A,FALSE,"OpLease"}</definedName>
    <definedName name="fbvc" localSheetId="3" hidden="1">{"NOPCAPEVA",#N/A,FALSE,"Nopat";"FCFCSTAR",#N/A,FALSE,"FCFVAL";"EVAVL",#N/A,FALSE,"EVAVAL";"LEASE",#N/A,FALSE,"OpLease"}</definedName>
    <definedName name="fbvc" localSheetId="0" hidden="1">{"NOPCAPEVA",#N/A,FALSE,"Nopat";"FCFCSTAR",#N/A,FALSE,"FCFVAL";"EVAVL",#N/A,FALSE,"EVAVAL";"LEASE",#N/A,FALSE,"OpLease"}</definedName>
    <definedName name="fbvc" localSheetId="1" hidden="1">{"NOPCAPEVA",#N/A,FALSE,"Nopat";"FCFCSTAR",#N/A,FALSE,"FCFVAL";"EVAVL",#N/A,FALSE,"EVAVAL";"LEASE",#N/A,FALSE,"OpLease"}</definedName>
    <definedName name="fbvc" hidden="1">{"NOPCAPEVA",#N/A,FALSE,"Nopat";"FCFCSTAR",#N/A,FALSE,"FCFVAL";"EVAVL",#N/A,FALSE,"EVAVAL";"LEASE",#N/A,FALSE,"OpLease"}</definedName>
    <definedName name="fdase" localSheetId="2" hidden="1">{"NOPCAPEVA",#N/A,FALSE,"Nopat";"FCFCSTAR",#N/A,FALSE,"FCFVAL";"EVAVL",#N/A,FALSE,"EVAVAL";"LEASE",#N/A,FALSE,"OpLease"}</definedName>
    <definedName name="fdase" localSheetId="4" hidden="1">{"NOPCAPEVA",#N/A,FALSE,"Nopat";"FCFCSTAR",#N/A,FALSE,"FCFVAL";"EVAVL",#N/A,FALSE,"EVAVAL";"LEASE",#N/A,FALSE,"OpLease"}</definedName>
    <definedName name="fdase" localSheetId="3" hidden="1">{"NOPCAPEVA",#N/A,FALSE,"Nopat";"FCFCSTAR",#N/A,FALSE,"FCFVAL";"EVAVL",#N/A,FALSE,"EVAVAL";"LEASE",#N/A,FALSE,"OpLease"}</definedName>
    <definedName name="fdase" localSheetId="0" hidden="1">{"NOPCAPEVA",#N/A,FALSE,"Nopat";"FCFCSTAR",#N/A,FALSE,"FCFVAL";"EVAVL",#N/A,FALSE,"EVAVAL";"LEASE",#N/A,FALSE,"OpLease"}</definedName>
    <definedName name="fdase" localSheetId="1" hidden="1">{"NOPCAPEVA",#N/A,FALSE,"Nopat";"FCFCSTAR",#N/A,FALSE,"FCFVAL";"EVAVL",#N/A,FALSE,"EVAVAL";"LEASE",#N/A,FALSE,"OpLease"}</definedName>
    <definedName name="fdase" hidden="1">{"NOPCAPEVA",#N/A,FALSE,"Nopat";"FCFCSTAR",#N/A,FALSE,"FCFVAL";"EVAVL",#N/A,FALSE,"EVAVAL";"LEASE",#N/A,FALSE,"OpLease"}</definedName>
    <definedName name="fdc" localSheetId="2" hidden="1">{"NOPCAPEVA",#N/A,FALSE,"Nopat";"FCFCSTAR",#N/A,FALSE,"FCFVAL";"EVAVL",#N/A,FALSE,"EVAVAL";"LEASE",#N/A,FALSE,"OpLease"}</definedName>
    <definedName name="fdc" localSheetId="4" hidden="1">{"NOPCAPEVA",#N/A,FALSE,"Nopat";"FCFCSTAR",#N/A,FALSE,"FCFVAL";"EVAVL",#N/A,FALSE,"EVAVAL";"LEASE",#N/A,FALSE,"OpLease"}</definedName>
    <definedName name="fdc" localSheetId="3" hidden="1">{"NOPCAPEVA",#N/A,FALSE,"Nopat";"FCFCSTAR",#N/A,FALSE,"FCFVAL";"EVAVL",#N/A,FALSE,"EVAVAL";"LEASE",#N/A,FALSE,"OpLease"}</definedName>
    <definedName name="fdc" localSheetId="0" hidden="1">{"NOPCAPEVA",#N/A,FALSE,"Nopat";"FCFCSTAR",#N/A,FALSE,"FCFVAL";"EVAVL",#N/A,FALSE,"EVAVAL";"LEASE",#N/A,FALSE,"OpLease"}</definedName>
    <definedName name="fdc" localSheetId="1" hidden="1">{"NOPCAPEVA",#N/A,FALSE,"Nopat";"FCFCSTAR",#N/A,FALSE,"FCFVAL";"EVAVL",#N/A,FALSE,"EVAVAL";"LEASE",#N/A,FALSE,"OpLease"}</definedName>
    <definedName name="fdc" hidden="1">{"NOPCAPEVA",#N/A,FALSE,"Nopat";"FCFCSTAR",#N/A,FALSE,"FCFVAL";"EVAVL",#N/A,FALSE,"EVAVAL";"LEASE",#N/A,FALSE,"OpLease"}</definedName>
    <definedName name="fdfsa" localSheetId="2" hidden="1">{#N/A,#N/A,FALSE,"Aging Summary";#N/A,#N/A,FALSE,"Ratio Analysis";#N/A,#N/A,FALSE,"Test 120 Day Accts";#N/A,#N/A,FALSE,"Tickmarks"}</definedName>
    <definedName name="fdfsa" localSheetId="4" hidden="1">{#N/A,#N/A,FALSE,"Aging Summary";#N/A,#N/A,FALSE,"Ratio Analysis";#N/A,#N/A,FALSE,"Test 120 Day Accts";#N/A,#N/A,FALSE,"Tickmarks"}</definedName>
    <definedName name="fdfsa" localSheetId="3" hidden="1">{#N/A,#N/A,FALSE,"Aging Summary";#N/A,#N/A,FALSE,"Ratio Analysis";#N/A,#N/A,FALSE,"Test 120 Day Accts";#N/A,#N/A,FALSE,"Tickmarks"}</definedName>
    <definedName name="fdfsa" localSheetId="0" hidden="1">{#N/A,#N/A,FALSE,"Aging Summary";#N/A,#N/A,FALSE,"Ratio Analysis";#N/A,#N/A,FALSE,"Test 120 Day Accts";#N/A,#N/A,FALSE,"Tickmarks"}</definedName>
    <definedName name="fdfsa" localSheetId="1" hidden="1">{#N/A,#N/A,FALSE,"Aging Summary";#N/A,#N/A,FALSE,"Ratio Analysis";#N/A,#N/A,FALSE,"Test 120 Day Accts";#N/A,#N/A,FALSE,"Tickmarks"}</definedName>
    <definedName name="fdfsa" hidden="1">{#N/A,#N/A,FALSE,"Aging Summary";#N/A,#N/A,FALSE,"Ratio Analysis";#N/A,#N/A,FALSE,"Test 120 Day Accts";#N/A,#N/A,FALSE,"Tickmarks"}</definedName>
    <definedName name="fdyhj" localSheetId="2" hidden="1">{"NOPCAPEVA",#N/A,FALSE,"Nopat";"FCFCSTAR",#N/A,FALSE,"FCFVAL";"EVAVL",#N/A,FALSE,"EVAVAL";"LEASE",#N/A,FALSE,"OpLease"}</definedName>
    <definedName name="fdyhj" localSheetId="4" hidden="1">{"NOPCAPEVA",#N/A,FALSE,"Nopat";"FCFCSTAR",#N/A,FALSE,"FCFVAL";"EVAVL",#N/A,FALSE,"EVAVAL";"LEASE",#N/A,FALSE,"OpLease"}</definedName>
    <definedName name="fdyhj" localSheetId="3" hidden="1">{"NOPCAPEVA",#N/A,FALSE,"Nopat";"FCFCSTAR",#N/A,FALSE,"FCFVAL";"EVAVL",#N/A,FALSE,"EVAVAL";"LEASE",#N/A,FALSE,"OpLease"}</definedName>
    <definedName name="fdyhj" localSheetId="0" hidden="1">{"NOPCAPEVA",#N/A,FALSE,"Nopat";"FCFCSTAR",#N/A,FALSE,"FCFVAL";"EVAVL",#N/A,FALSE,"EVAVAL";"LEASE",#N/A,FALSE,"OpLease"}</definedName>
    <definedName name="fdyhj" localSheetId="1" hidden="1">{"NOPCAPEVA",#N/A,FALSE,"Nopat";"FCFCSTAR",#N/A,FALSE,"FCFVAL";"EVAVL",#N/A,FALSE,"EVAVAL";"LEASE",#N/A,FALSE,"OpLease"}</definedName>
    <definedName name="fdyhj" hidden="1">{"NOPCAPEVA",#N/A,FALSE,"Nopat";"FCFCSTAR",#N/A,FALSE,"FCFVAL";"EVAVL",#N/A,FALSE,"EVAVAL";"LEASE",#N/A,FALSE,"OpLease"}</definedName>
    <definedName name="fee" localSheetId="2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fee" localSheetId="4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fee" localSheetId="3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fee" localSheetId="0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fee" localSheetId="1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fee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ff" hidden="1">#REF!</definedName>
    <definedName name="ffer" localSheetId="2" hidden="1">{"NOPCAPEVA",#N/A,FALSE,"Nopat";"FCFCSTAR",#N/A,FALSE,"FCFVAL";"EVAVL",#N/A,FALSE,"EVAVAL";"LEASE",#N/A,FALSE,"OpLease"}</definedName>
    <definedName name="ffer" localSheetId="4" hidden="1">{"NOPCAPEVA",#N/A,FALSE,"Nopat";"FCFCSTAR",#N/A,FALSE,"FCFVAL";"EVAVL",#N/A,FALSE,"EVAVAL";"LEASE",#N/A,FALSE,"OpLease"}</definedName>
    <definedName name="ffer" localSheetId="3" hidden="1">{"NOPCAPEVA",#N/A,FALSE,"Nopat";"FCFCSTAR",#N/A,FALSE,"FCFVAL";"EVAVL",#N/A,FALSE,"EVAVAL";"LEASE",#N/A,FALSE,"OpLease"}</definedName>
    <definedName name="ffer" localSheetId="0" hidden="1">{"NOPCAPEVA",#N/A,FALSE,"Nopat";"FCFCSTAR",#N/A,FALSE,"FCFVAL";"EVAVL",#N/A,FALSE,"EVAVAL";"LEASE",#N/A,FALSE,"OpLease"}</definedName>
    <definedName name="ffer" localSheetId="1" hidden="1">{"NOPCAPEVA",#N/A,FALSE,"Nopat";"FCFCSTAR",#N/A,FALSE,"FCFVAL";"EVAVL",#N/A,FALSE,"EVAVAL";"LEASE",#N/A,FALSE,"OpLease"}</definedName>
    <definedName name="ffer" hidden="1">{"NOPCAPEVA",#N/A,FALSE,"Nopat";"FCFCSTAR",#N/A,FALSE,"FCFVAL";"EVAVL",#N/A,FALSE,"EVAVAL";"LEASE",#N/A,FALSE,"OpLease"}</definedName>
    <definedName name="fffffffff" localSheetId="2" hidden="1">{#N/A,#N/A,TRUE,"Asmp";#N/A,#N/A,TRUE,"CF"}</definedName>
    <definedName name="fffffffff" localSheetId="4" hidden="1">{#N/A,#N/A,TRUE,"Asmp";#N/A,#N/A,TRUE,"CF"}</definedName>
    <definedName name="fffffffff" localSheetId="3" hidden="1">{#N/A,#N/A,TRUE,"Asmp";#N/A,#N/A,TRUE,"CF"}</definedName>
    <definedName name="fffffffff" localSheetId="0" hidden="1">{#N/A,#N/A,TRUE,"Asmp";#N/A,#N/A,TRUE,"CF"}</definedName>
    <definedName name="fffffffff" localSheetId="1" hidden="1">{#N/A,#N/A,TRUE,"Asmp";#N/A,#N/A,TRUE,"CF"}</definedName>
    <definedName name="fffffffff" hidden="1">{#N/A,#N/A,TRUE,"Asmp";#N/A,#N/A,TRUE,"CF"}</definedName>
    <definedName name="ffg" localSheetId="2" hidden="1">{#N/A,#N/A,TRUE,"Old - New P&amp;L";#N/A,#N/A,TRUE,"EBIT MMO - Total";#N/A,#N/A,TRUE,"MMO NE, CEE, ASIA, CAR";#N/A,#N/A,TRUE,"MMO LAT, MEA, AFR";#N/A,#N/A,TRUE,"NP growth";#N/A,#N/A,TRUE,"ER impact"}</definedName>
    <definedName name="ffg" localSheetId="4" hidden="1">{#N/A,#N/A,TRUE,"Old - New P&amp;L";#N/A,#N/A,TRUE,"EBIT MMO - Total";#N/A,#N/A,TRUE,"MMO NE, CEE, ASIA, CAR";#N/A,#N/A,TRUE,"MMO LAT, MEA, AFR";#N/A,#N/A,TRUE,"NP growth";#N/A,#N/A,TRUE,"ER impact"}</definedName>
    <definedName name="ffg" localSheetId="3" hidden="1">{#N/A,#N/A,TRUE,"Old - New P&amp;L";#N/A,#N/A,TRUE,"EBIT MMO - Total";#N/A,#N/A,TRUE,"MMO NE, CEE, ASIA, CAR";#N/A,#N/A,TRUE,"MMO LAT, MEA, AFR";#N/A,#N/A,TRUE,"NP growth";#N/A,#N/A,TRUE,"ER impact"}</definedName>
    <definedName name="ffg" localSheetId="0" hidden="1">{#N/A,#N/A,TRUE,"Old - New P&amp;L";#N/A,#N/A,TRUE,"EBIT MMO - Total";#N/A,#N/A,TRUE,"MMO NE, CEE, ASIA, CAR";#N/A,#N/A,TRUE,"MMO LAT, MEA, AFR";#N/A,#N/A,TRUE,"NP growth";#N/A,#N/A,TRUE,"ER impact"}</definedName>
    <definedName name="ffg" localSheetId="1" hidden="1">{#N/A,#N/A,TRUE,"Old - New P&amp;L";#N/A,#N/A,TRUE,"EBIT MMO - Total";#N/A,#N/A,TRUE,"MMO NE, CEE, ASIA, CAR";#N/A,#N/A,TRUE,"MMO LAT, MEA, AFR";#N/A,#N/A,TRUE,"NP growth";#N/A,#N/A,TRUE,"ER impact"}</definedName>
    <definedName name="ffg" hidden="1">{#N/A,#N/A,TRUE,"Old - New P&amp;L";#N/A,#N/A,TRUE,"EBIT MMO - Total";#N/A,#N/A,TRUE,"MMO NE, CEE, ASIA, CAR";#N/A,#N/A,TRUE,"MMO LAT, MEA, AFR";#N/A,#N/A,TRUE,"NP growth";#N/A,#N/A,TRUE,"ER impact"}</definedName>
    <definedName name="fgfd" localSheetId="2" hidden="1">#REF!</definedName>
    <definedName name="fgfd" localSheetId="4" hidden="1">#REF!</definedName>
    <definedName name="fgfd" localSheetId="3" hidden="1">#REF!</definedName>
    <definedName name="fgfd" localSheetId="0" hidden="1">#REF!</definedName>
    <definedName name="fgfd" localSheetId="1" hidden="1">#REF!</definedName>
    <definedName name="fgfd" hidden="1">#REF!</definedName>
    <definedName name="fgiju" localSheetId="2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fgiju" localSheetId="4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fgiju" localSheetId="3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fgiju" localSheetId="0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fgiju" localSheetId="1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fgiju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fgjgg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gg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gg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gg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gg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gg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hfgjhgfjh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hfgjhgfjh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hfgjhgfjh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hfgjhgfjh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hfgjhgfjh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hfgjhgfjh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hgfjhfgjhf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hgfjhfgjhf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hgfjhfgjhf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hgfjhfgjhf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hgfjhfgjhf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hgfjhfgjhf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sg" localSheetId="2" hidden="1">{"consolidated",#N/A,FALSE,"Sheet1";"cms",#N/A,FALSE,"Sheet1";"fse",#N/A,FALSE,"Sheet1"}</definedName>
    <definedName name="fgsg" localSheetId="4" hidden="1">{"consolidated",#N/A,FALSE,"Sheet1";"cms",#N/A,FALSE,"Sheet1";"fse",#N/A,FALSE,"Sheet1"}</definedName>
    <definedName name="fgsg" localSheetId="3" hidden="1">{"consolidated",#N/A,FALSE,"Sheet1";"cms",#N/A,FALSE,"Sheet1";"fse",#N/A,FALSE,"Sheet1"}</definedName>
    <definedName name="fgsg" localSheetId="0" hidden="1">{"consolidated",#N/A,FALSE,"Sheet1";"cms",#N/A,FALSE,"Sheet1";"fse",#N/A,FALSE,"Sheet1"}</definedName>
    <definedName name="fgsg" localSheetId="1" hidden="1">{"consolidated",#N/A,FALSE,"Sheet1";"cms",#N/A,FALSE,"Sheet1";"fse",#N/A,FALSE,"Sheet1"}</definedName>
    <definedName name="fgsg" hidden="1">{"consolidated",#N/A,FALSE,"Sheet1";"cms",#N/A,FALSE,"Sheet1";"fse",#N/A,FALSE,"Sheet1"}</definedName>
    <definedName name="FifthColumn" localSheetId="2" hidden="1">#REF!</definedName>
    <definedName name="FifthColumn" localSheetId="4" hidden="1">#REF!</definedName>
    <definedName name="FifthColumn" localSheetId="3" hidden="1">#REF!</definedName>
    <definedName name="FifthColumn" localSheetId="0" hidden="1">#REF!</definedName>
    <definedName name="FifthColumn" localSheetId="1" hidden="1">#REF!</definedName>
    <definedName name="FifthColumn" hidden="1">#REF!</definedName>
    <definedName name="FINANCING_CASH" hidden="1">"FINANCING_CASH"</definedName>
    <definedName name="FOREIGN_EXCHANGE" hidden="1">"FOREIGN_EXCHANGE"</definedName>
    <definedName name="fr4rd" localSheetId="2" hidden="1">{#N/A,#N/A,TRUE,"Main Issues";#N/A,#N/A,TRUE,"Income statement ($)"}</definedName>
    <definedName name="fr4rd" localSheetId="4" hidden="1">{#N/A,#N/A,TRUE,"Main Issues";#N/A,#N/A,TRUE,"Income statement ($)"}</definedName>
    <definedName name="fr4rd" localSheetId="3" hidden="1">{#N/A,#N/A,TRUE,"Main Issues";#N/A,#N/A,TRUE,"Income statement ($)"}</definedName>
    <definedName name="fr4rd" localSheetId="0" hidden="1">{#N/A,#N/A,TRUE,"Main Issues";#N/A,#N/A,TRUE,"Income statement ($)"}</definedName>
    <definedName name="fr4rd" localSheetId="1" hidden="1">{#N/A,#N/A,TRUE,"Main Issues";#N/A,#N/A,TRUE,"Income statement ($)"}</definedName>
    <definedName name="fr4rd" hidden="1">{#N/A,#N/A,TRUE,"Main Issues";#N/A,#N/A,TRUE,"Income statement ($)"}</definedName>
    <definedName name="freg" localSheetId="2" hidden="1">{"NOPCAPEVA",#N/A,FALSE,"Nopat";"FCFCSTAR",#N/A,FALSE,"FCFVAL";"EVAVL",#N/A,FALSE,"EVAVAL";"LEASE",#N/A,FALSE,"OpLease"}</definedName>
    <definedName name="freg" localSheetId="4" hidden="1">{"NOPCAPEVA",#N/A,FALSE,"Nopat";"FCFCSTAR",#N/A,FALSE,"FCFVAL";"EVAVL",#N/A,FALSE,"EVAVAL";"LEASE",#N/A,FALSE,"OpLease"}</definedName>
    <definedName name="freg" localSheetId="3" hidden="1">{"NOPCAPEVA",#N/A,FALSE,"Nopat";"FCFCSTAR",#N/A,FALSE,"FCFVAL";"EVAVL",#N/A,FALSE,"EVAVAL";"LEASE",#N/A,FALSE,"OpLease"}</definedName>
    <definedName name="freg" localSheetId="0" hidden="1">{"NOPCAPEVA",#N/A,FALSE,"Nopat";"FCFCSTAR",#N/A,FALSE,"FCFVAL";"EVAVL",#N/A,FALSE,"EVAVAL";"LEASE",#N/A,FALSE,"OpLease"}</definedName>
    <definedName name="freg" localSheetId="1" hidden="1">{"NOPCAPEVA",#N/A,FALSE,"Nopat";"FCFCSTAR",#N/A,FALSE,"FCFVAL";"EVAVL",#N/A,FALSE,"EVAVAL";"LEASE",#N/A,FALSE,"OpLease"}</definedName>
    <definedName name="freg" hidden="1">{"NOPCAPEVA",#N/A,FALSE,"Nopat";"FCFCSTAR",#N/A,FALSE,"FCFVAL";"EVAVL",#N/A,FALSE,"EVAVAL";"LEASE",#N/A,FALSE,"OpLease"}</definedName>
    <definedName name="fsa" localSheetId="2" hidden="1">{"AnnInc",#N/A,TRUE,"Inc";"QtrInc1",#N/A,TRUE,"Inc";"Balance",#N/A,TRUE,"Bal";"Cflow",#N/A,TRUE,"Cash"}</definedName>
    <definedName name="fsa" localSheetId="4" hidden="1">{"AnnInc",#N/A,TRUE,"Inc";"QtrInc1",#N/A,TRUE,"Inc";"Balance",#N/A,TRUE,"Bal";"Cflow",#N/A,TRUE,"Cash"}</definedName>
    <definedName name="fsa" localSheetId="3" hidden="1">{"AnnInc",#N/A,TRUE,"Inc";"QtrInc1",#N/A,TRUE,"Inc";"Balance",#N/A,TRUE,"Bal";"Cflow",#N/A,TRUE,"Cash"}</definedName>
    <definedName name="fsa" localSheetId="0" hidden="1">{"AnnInc",#N/A,TRUE,"Inc";"QtrInc1",#N/A,TRUE,"Inc";"Balance",#N/A,TRUE,"Bal";"Cflow",#N/A,TRUE,"Cash"}</definedName>
    <definedName name="fsa" localSheetId="1" hidden="1">{"AnnInc",#N/A,TRUE,"Inc";"QtrInc1",#N/A,TRUE,"Inc";"Balance",#N/A,TRUE,"Bal";"Cflow",#N/A,TRUE,"Cash"}</definedName>
    <definedName name="fsa" hidden="1">{"AnnInc",#N/A,TRUE,"Inc";"QtrInc1",#N/A,TRUE,"Inc";"Balance",#N/A,TRUE,"Bal";"Cflow",#N/A,TRUE,"Cash"}</definedName>
    <definedName name="FSForecastHeader" localSheetId="2" hidden="1">#REF!</definedName>
    <definedName name="FSForecastHeader" localSheetId="4" hidden="1">#REF!</definedName>
    <definedName name="FSForecastHeader" localSheetId="3" hidden="1">#REF!</definedName>
    <definedName name="FSForecastHeader" localSheetId="0" hidden="1">#REF!</definedName>
    <definedName name="FSForecastHeader" localSheetId="1" hidden="1">#REF!</definedName>
    <definedName name="FSForecastHeader" hidden="1">#REF!</definedName>
    <definedName name="fsfs" localSheetId="2" hidden="1">{#N/A,#N/A,FALSE,"Calc";#N/A,#N/A,FALSE,"Sensitivity";#N/A,#N/A,FALSE,"LT Earn.Dil.";#N/A,#N/A,FALSE,"Dil. AVP"}</definedName>
    <definedName name="fsfs" localSheetId="4" hidden="1">{#N/A,#N/A,FALSE,"Calc";#N/A,#N/A,FALSE,"Sensitivity";#N/A,#N/A,FALSE,"LT Earn.Dil.";#N/A,#N/A,FALSE,"Dil. AVP"}</definedName>
    <definedName name="fsfs" localSheetId="3" hidden="1">{#N/A,#N/A,FALSE,"Calc";#N/A,#N/A,FALSE,"Sensitivity";#N/A,#N/A,FALSE,"LT Earn.Dil.";#N/A,#N/A,FALSE,"Dil. AVP"}</definedName>
    <definedName name="fsfs" localSheetId="0" hidden="1">{#N/A,#N/A,FALSE,"Calc";#N/A,#N/A,FALSE,"Sensitivity";#N/A,#N/A,FALSE,"LT Earn.Dil.";#N/A,#N/A,FALSE,"Dil. AVP"}</definedName>
    <definedName name="fsfs" localSheetId="1" hidden="1">{#N/A,#N/A,FALSE,"Calc";#N/A,#N/A,FALSE,"Sensitivity";#N/A,#N/A,FALSE,"LT Earn.Dil.";#N/A,#N/A,FALSE,"Dil. AVP"}</definedName>
    <definedName name="fsfs" hidden="1">{#N/A,#N/A,FALSE,"Calc";#N/A,#N/A,FALSE,"Sensitivity";#N/A,#N/A,FALSE,"LT Earn.Dil.";#N/A,#N/A,FALSE,"Dil. AVP"}</definedName>
    <definedName name="FSHistoricHeader" localSheetId="2" hidden="1">#REF!</definedName>
    <definedName name="FSHistoricHeader" localSheetId="4" hidden="1">#REF!</definedName>
    <definedName name="FSHistoricHeader" localSheetId="3" hidden="1">#REF!</definedName>
    <definedName name="FSHistoricHeader" localSheetId="0" hidden="1">#REF!</definedName>
    <definedName name="FSHistoricHeader" localSheetId="1" hidden="1">#REF!</definedName>
    <definedName name="FSHistoricHeader" hidden="1">#REF!</definedName>
    <definedName name="FSStyle" localSheetId="2" hidden="1">#REF!</definedName>
    <definedName name="FSStyle" localSheetId="4" hidden="1">#REF!</definedName>
    <definedName name="FSStyle" localSheetId="3" hidden="1">#REF!</definedName>
    <definedName name="FSStyle" localSheetId="0" hidden="1">#REF!</definedName>
    <definedName name="FSStyle" localSheetId="1" hidden="1">#REF!</definedName>
    <definedName name="FSStyle" hidden="1">#REF!</definedName>
    <definedName name="Full_Print" hidden="1">#REF!</definedName>
    <definedName name="FWC_15f016e8_99af_4551_9b45_92a55e030673">#REF!</definedName>
    <definedName name="FWC_AktualizacjaNaleznosci">#REF!</definedName>
    <definedName name="FWC_DataKoniecOkresu_CY">#REF!</definedName>
    <definedName name="FWC_e05e04da_b8ed_465e_a149_152626d2c827">#REF!</definedName>
    <definedName name="FWC_EBITDA_skorygCY">#REF!</definedName>
    <definedName name="FWC_EBITDASkorygowana_CY">#REF!</definedName>
    <definedName name="FWC_EBITDASkorygowana_PY">#REF!</definedName>
    <definedName name="FWC_PrzychodyReklamoweCY">#REF!</definedName>
    <definedName name="FWC_PrzychodyTotal_CY">#REF!</definedName>
    <definedName name="FWC_PrzychodyTotal_PY">#REF!</definedName>
    <definedName name="FWC_SkorygowanaEBITDA2014">#REF!</definedName>
    <definedName name="FWC_SkorygowanaEBITDA2015">#REF!</definedName>
    <definedName name="FWC_wartośćfirmy_FS">#REF!</definedName>
    <definedName name="FWC_wartośćfirmy_NWM">#REF!</definedName>
    <definedName name="FWC_ZyskNCI">#REF!</definedName>
    <definedName name="FWT_a2691b24_12a3_4e0a_b6fb_e2a6be8a4d1d">#REF!</definedName>
    <definedName name="FWT_Segementy_CY">#REF!</definedName>
    <definedName name="FWT_Segmenty_PreviuosYear">#REF!</definedName>
    <definedName name="FWT_Segmenty_PY">#REF!</definedName>
    <definedName name="FWT_SegmentyPP">#REF!</definedName>
    <definedName name="FWT_StruktGrupyWstep">#REF!</definedName>
    <definedName name="FWT_strukturagrupy">#REF!</definedName>
    <definedName name="FY_DATE" hidden="1">"FY_DATE"</definedName>
    <definedName name="g" hidden="1">#REF!</definedName>
    <definedName name="ga" localSheetId="2" hidden="1">{"NOPCAPEVA",#N/A,FALSE,"Nopat";"FCFCSTAR",#N/A,FALSE,"FCFVAL";"EVAVL",#N/A,FALSE,"EVAVAL";"LEASE",#N/A,FALSE,"OpLease"}</definedName>
    <definedName name="ga" localSheetId="4" hidden="1">{"NOPCAPEVA",#N/A,FALSE,"Nopat";"FCFCSTAR",#N/A,FALSE,"FCFVAL";"EVAVL",#N/A,FALSE,"EVAVAL";"LEASE",#N/A,FALSE,"OpLease"}</definedName>
    <definedName name="ga" localSheetId="3" hidden="1">{"NOPCAPEVA",#N/A,FALSE,"Nopat";"FCFCSTAR",#N/A,FALSE,"FCFVAL";"EVAVL",#N/A,FALSE,"EVAVAL";"LEASE",#N/A,FALSE,"OpLease"}</definedName>
    <definedName name="ga" localSheetId="0" hidden="1">{"NOPCAPEVA",#N/A,FALSE,"Nopat";"FCFCSTAR",#N/A,FALSE,"FCFVAL";"EVAVL",#N/A,FALSE,"EVAVAL";"LEASE",#N/A,FALSE,"OpLease"}</definedName>
    <definedName name="ga" localSheetId="1" hidden="1">{"NOPCAPEVA",#N/A,FALSE,"Nopat";"FCFCSTAR",#N/A,FALSE,"FCFVAL";"EVAVL",#N/A,FALSE,"EVAVAL";"LEASE",#N/A,FALSE,"OpLease"}</definedName>
    <definedName name="ga" hidden="1">{"NOPCAPEVA",#N/A,FALSE,"Nopat";"FCFCSTAR",#N/A,FALSE,"FCFVAL";"EVAVL",#N/A,FALSE,"EVAVAL";"LEASE",#N/A,FALSE,"OpLease"}</definedName>
    <definedName name="gaa" localSheetId="2" hidden="1">{"AnnInc",#N/A,TRUE,"Inc";"QtrInc1",#N/A,TRUE,"Inc";"Balance",#N/A,TRUE,"Bal";"Cflow",#N/A,TRUE,"Cash"}</definedName>
    <definedName name="gaa" localSheetId="4" hidden="1">{"AnnInc",#N/A,TRUE,"Inc";"QtrInc1",#N/A,TRUE,"Inc";"Balance",#N/A,TRUE,"Bal";"Cflow",#N/A,TRUE,"Cash"}</definedName>
    <definedName name="gaa" localSheetId="3" hidden="1">{"AnnInc",#N/A,TRUE,"Inc";"QtrInc1",#N/A,TRUE,"Inc";"Balance",#N/A,TRUE,"Bal";"Cflow",#N/A,TRUE,"Cash"}</definedName>
    <definedName name="gaa" localSheetId="0" hidden="1">{"AnnInc",#N/A,TRUE,"Inc";"QtrInc1",#N/A,TRUE,"Inc";"Balance",#N/A,TRUE,"Bal";"Cflow",#N/A,TRUE,"Cash"}</definedName>
    <definedName name="gaa" localSheetId="1" hidden="1">{"AnnInc",#N/A,TRUE,"Inc";"QtrInc1",#N/A,TRUE,"Inc";"Balance",#N/A,TRUE,"Bal";"Cflow",#N/A,TRUE,"Cash"}</definedName>
    <definedName name="gaa" hidden="1">{"AnnInc",#N/A,TRUE,"Inc";"QtrInc1",#N/A,TRUE,"Inc";"Balance",#N/A,TRUE,"Bal";"Cflow",#N/A,TRUE,"Cash"}</definedName>
    <definedName name="GAIN_SALE_ASSETS" hidden="1">"GAIN_SALE_ASSETS"</definedName>
    <definedName name="gea" localSheetId="2" hidden="1">{"NOPCAPEVA",#N/A,FALSE,"Nopat";"FCFCSTAR",#N/A,FALSE,"FCFVAL";"EVAVL",#N/A,FALSE,"EVAVAL";"LEASE",#N/A,FALSE,"OpLease"}</definedName>
    <definedName name="gea" localSheetId="4" hidden="1">{"NOPCAPEVA",#N/A,FALSE,"Nopat";"FCFCSTAR",#N/A,FALSE,"FCFVAL";"EVAVL",#N/A,FALSE,"EVAVAL";"LEASE",#N/A,FALSE,"OpLease"}</definedName>
    <definedName name="gea" localSheetId="3" hidden="1">{"NOPCAPEVA",#N/A,FALSE,"Nopat";"FCFCSTAR",#N/A,FALSE,"FCFVAL";"EVAVL",#N/A,FALSE,"EVAVAL";"LEASE",#N/A,FALSE,"OpLease"}</definedName>
    <definedName name="gea" localSheetId="0" hidden="1">{"NOPCAPEVA",#N/A,FALSE,"Nopat";"FCFCSTAR",#N/A,FALSE,"FCFVAL";"EVAVL",#N/A,FALSE,"EVAVAL";"LEASE",#N/A,FALSE,"OpLease"}</definedName>
    <definedName name="gea" localSheetId="1" hidden="1">{"NOPCAPEVA",#N/A,FALSE,"Nopat";"FCFCSTAR",#N/A,FALSE,"FCFVAL";"EVAVL",#N/A,FALSE,"EVAVAL";"LEASE",#N/A,FALSE,"OpLease"}</definedName>
    <definedName name="gea" hidden="1">{"NOPCAPEVA",#N/A,FALSE,"Nopat";"FCFCSTAR",#N/A,FALSE,"FCFVAL";"EVAVL",#N/A,FALSE,"EVAVAL";"LEASE",#N/A,FALSE,"OpLease"}</definedName>
    <definedName name="geaeadd" localSheetId="2" hidden="1">{"AnnInc",#N/A,TRUE,"Inc";"QtrInc1",#N/A,TRUE,"Inc";"Balance",#N/A,TRUE,"Bal";"Cflow",#N/A,TRUE,"Cash"}</definedName>
    <definedName name="geaeadd" localSheetId="4" hidden="1">{"AnnInc",#N/A,TRUE,"Inc";"QtrInc1",#N/A,TRUE,"Inc";"Balance",#N/A,TRUE,"Bal";"Cflow",#N/A,TRUE,"Cash"}</definedName>
    <definedName name="geaeadd" localSheetId="3" hidden="1">{"AnnInc",#N/A,TRUE,"Inc";"QtrInc1",#N/A,TRUE,"Inc";"Balance",#N/A,TRUE,"Bal";"Cflow",#N/A,TRUE,"Cash"}</definedName>
    <definedName name="geaeadd" localSheetId="0" hidden="1">{"AnnInc",#N/A,TRUE,"Inc";"QtrInc1",#N/A,TRUE,"Inc";"Balance",#N/A,TRUE,"Bal";"Cflow",#N/A,TRUE,"Cash"}</definedName>
    <definedName name="geaeadd" localSheetId="1" hidden="1">{"AnnInc",#N/A,TRUE,"Inc";"QtrInc1",#N/A,TRUE,"Inc";"Balance",#N/A,TRUE,"Bal";"Cflow",#N/A,TRUE,"Cash"}</definedName>
    <definedName name="geaeadd" hidden="1">{"AnnInc",#N/A,TRUE,"Inc";"QtrInc1",#N/A,TRUE,"Inc";"Balance",#N/A,TRUE,"Bal";"Cflow",#N/A,TRUE,"Cash"}</definedName>
    <definedName name="geda" localSheetId="2" hidden="1">{"AnnInc",#N/A,TRUE,"Inc";"QtrInc1",#N/A,TRUE,"Inc";"Balance",#N/A,TRUE,"Bal";"Cflow",#N/A,TRUE,"Cash"}</definedName>
    <definedName name="geda" localSheetId="4" hidden="1">{"AnnInc",#N/A,TRUE,"Inc";"QtrInc1",#N/A,TRUE,"Inc";"Balance",#N/A,TRUE,"Bal";"Cflow",#N/A,TRUE,"Cash"}</definedName>
    <definedName name="geda" localSheetId="3" hidden="1">{"AnnInc",#N/A,TRUE,"Inc";"QtrInc1",#N/A,TRUE,"Inc";"Balance",#N/A,TRUE,"Bal";"Cflow",#N/A,TRUE,"Cash"}</definedName>
    <definedName name="geda" localSheetId="0" hidden="1">{"AnnInc",#N/A,TRUE,"Inc";"QtrInc1",#N/A,TRUE,"Inc";"Balance",#N/A,TRUE,"Bal";"Cflow",#N/A,TRUE,"Cash"}</definedName>
    <definedName name="geda" localSheetId="1" hidden="1">{"AnnInc",#N/A,TRUE,"Inc";"QtrInc1",#N/A,TRUE,"Inc";"Balance",#N/A,TRUE,"Bal";"Cflow",#N/A,TRUE,"Cash"}</definedName>
    <definedName name="geda" hidden="1">{"AnnInc",#N/A,TRUE,"Inc";"QtrInc1",#N/A,TRUE,"Inc";"Balance",#N/A,TRUE,"Bal";"Cflow",#N/A,TRUE,"Cash"}</definedName>
    <definedName name="geographical_summary" localSheetId="2" hidden="1">{#N/A,#N/A,TRUE,"Old - New P&amp;L";#N/A,#N/A,TRUE,"EBIT MMO - Total";#N/A,#N/A,TRUE,"MMO NE, CEE, ASIA, CAR";#N/A,#N/A,TRUE,"MMO LAT, MEA, AFR";#N/A,#N/A,TRUE,"NP growth";#N/A,#N/A,TRUE,"ER impact"}</definedName>
    <definedName name="geographical_summary" localSheetId="4" hidden="1">{#N/A,#N/A,TRUE,"Old - New P&amp;L";#N/A,#N/A,TRUE,"EBIT MMO - Total";#N/A,#N/A,TRUE,"MMO NE, CEE, ASIA, CAR";#N/A,#N/A,TRUE,"MMO LAT, MEA, AFR";#N/A,#N/A,TRUE,"NP growth";#N/A,#N/A,TRUE,"ER impact"}</definedName>
    <definedName name="geographical_summary" localSheetId="3" hidden="1">{#N/A,#N/A,TRUE,"Old - New P&amp;L";#N/A,#N/A,TRUE,"EBIT MMO - Total";#N/A,#N/A,TRUE,"MMO NE, CEE, ASIA, CAR";#N/A,#N/A,TRUE,"MMO LAT, MEA, AFR";#N/A,#N/A,TRUE,"NP growth";#N/A,#N/A,TRUE,"ER impact"}</definedName>
    <definedName name="geographical_summary" localSheetId="0" hidden="1">{#N/A,#N/A,TRUE,"Old - New P&amp;L";#N/A,#N/A,TRUE,"EBIT MMO - Total";#N/A,#N/A,TRUE,"MMO NE, CEE, ASIA, CAR";#N/A,#N/A,TRUE,"MMO LAT, MEA, AFR";#N/A,#N/A,TRUE,"NP growth";#N/A,#N/A,TRUE,"ER impact"}</definedName>
    <definedName name="geographical_summary" localSheetId="1" hidden="1">{#N/A,#N/A,TRUE,"Old - New P&amp;L";#N/A,#N/A,TRUE,"EBIT MMO - Total";#N/A,#N/A,TRUE,"MMO NE, CEE, ASIA, CAR";#N/A,#N/A,TRUE,"MMO LAT, MEA, AFR";#N/A,#N/A,TRUE,"NP growth";#N/A,#N/A,TRUE,"ER impact"}</definedName>
    <definedName name="geographical_summary" hidden="1">{#N/A,#N/A,TRUE,"Old - New P&amp;L";#N/A,#N/A,TRUE,"EBIT MMO - Total";#N/A,#N/A,TRUE,"MMO NE, CEE, ASIA, CAR";#N/A,#N/A,TRUE,"MMO LAT, MEA, AFR";#N/A,#N/A,TRUE,"NP growth";#N/A,#N/A,TRUE,"ER impact"}</definedName>
    <definedName name="gesaa" localSheetId="2" hidden="1">{"NOPCAPEVA",#N/A,FALSE,"Nopat";"FCFCSTAR",#N/A,FALSE,"FCFVAL";"EVAVL",#N/A,FALSE,"EVAVAL";"LEASE",#N/A,FALSE,"OpLease"}</definedName>
    <definedName name="gesaa" localSheetId="4" hidden="1">{"NOPCAPEVA",#N/A,FALSE,"Nopat";"FCFCSTAR",#N/A,FALSE,"FCFVAL";"EVAVL",#N/A,FALSE,"EVAVAL";"LEASE",#N/A,FALSE,"OpLease"}</definedName>
    <definedName name="gesaa" localSheetId="3" hidden="1">{"NOPCAPEVA",#N/A,FALSE,"Nopat";"FCFCSTAR",#N/A,FALSE,"FCFVAL";"EVAVL",#N/A,FALSE,"EVAVAL";"LEASE",#N/A,FALSE,"OpLease"}</definedName>
    <definedName name="gesaa" localSheetId="0" hidden="1">{"NOPCAPEVA",#N/A,FALSE,"Nopat";"FCFCSTAR",#N/A,FALSE,"FCFVAL";"EVAVL",#N/A,FALSE,"EVAVAL";"LEASE",#N/A,FALSE,"OpLease"}</definedName>
    <definedName name="gesaa" localSheetId="1" hidden="1">{"NOPCAPEVA",#N/A,FALSE,"Nopat";"FCFCSTAR",#N/A,FALSE,"FCFVAL";"EVAVL",#N/A,FALSE,"EVAVAL";"LEASE",#N/A,FALSE,"OpLease"}</definedName>
    <definedName name="gesaa" hidden="1">{"NOPCAPEVA",#N/A,FALSE,"Nopat";"FCFCSTAR",#N/A,FALSE,"FCFVAL";"EVAVL",#N/A,FALSE,"EVAVAL";"LEASE",#N/A,FALSE,"OpLease"}</definedName>
    <definedName name="gfae" localSheetId="2" hidden="1">{"NOPCAPEVA",#N/A,FALSE,"Nopat";"FCFCSTAR",#N/A,FALSE,"FCFVAL";"EVAVL",#N/A,FALSE,"EVAVAL";"LEASE",#N/A,FALSE,"OpLease"}</definedName>
    <definedName name="gfae" localSheetId="4" hidden="1">{"NOPCAPEVA",#N/A,FALSE,"Nopat";"FCFCSTAR",#N/A,FALSE,"FCFVAL";"EVAVL",#N/A,FALSE,"EVAVAL";"LEASE",#N/A,FALSE,"OpLease"}</definedName>
    <definedName name="gfae" localSheetId="3" hidden="1">{"NOPCAPEVA",#N/A,FALSE,"Nopat";"FCFCSTAR",#N/A,FALSE,"FCFVAL";"EVAVL",#N/A,FALSE,"EVAVAL";"LEASE",#N/A,FALSE,"OpLease"}</definedName>
    <definedName name="gfae" localSheetId="0" hidden="1">{"NOPCAPEVA",#N/A,FALSE,"Nopat";"FCFCSTAR",#N/A,FALSE,"FCFVAL";"EVAVL",#N/A,FALSE,"EVAVAL";"LEASE",#N/A,FALSE,"OpLease"}</definedName>
    <definedName name="gfae" localSheetId="1" hidden="1">{"NOPCAPEVA",#N/A,FALSE,"Nopat";"FCFCSTAR",#N/A,FALSE,"FCFVAL";"EVAVL",#N/A,FALSE,"EVAVAL";"LEASE",#N/A,FALSE,"OpLease"}</definedName>
    <definedName name="gfae" hidden="1">{"NOPCAPEVA",#N/A,FALSE,"Nopat";"FCFCSTAR",#N/A,FALSE,"FCFVAL";"EVAVL",#N/A,FALSE,"EVAVAL";"LEASE",#N/A,FALSE,"OpLease"}</definedName>
    <definedName name="gfs" localSheetId="2" hidden="1">{"NOPCAPEVA",#N/A,FALSE,"Nopat";"FCFCSTAR",#N/A,FALSE,"FCFVAL";"EVAVL",#N/A,FALSE,"EVAVAL";"LEASE",#N/A,FALSE,"OpLease"}</definedName>
    <definedName name="gfs" localSheetId="4" hidden="1">{"NOPCAPEVA",#N/A,FALSE,"Nopat";"FCFCSTAR",#N/A,FALSE,"FCFVAL";"EVAVL",#N/A,FALSE,"EVAVAL";"LEASE",#N/A,FALSE,"OpLease"}</definedName>
    <definedName name="gfs" localSheetId="3" hidden="1">{"NOPCAPEVA",#N/A,FALSE,"Nopat";"FCFCSTAR",#N/A,FALSE,"FCFVAL";"EVAVL",#N/A,FALSE,"EVAVAL";"LEASE",#N/A,FALSE,"OpLease"}</definedName>
    <definedName name="gfs" localSheetId="0" hidden="1">{"NOPCAPEVA",#N/A,FALSE,"Nopat";"FCFCSTAR",#N/A,FALSE,"FCFVAL";"EVAVL",#N/A,FALSE,"EVAVAL";"LEASE",#N/A,FALSE,"OpLease"}</definedName>
    <definedName name="gfs" localSheetId="1" hidden="1">{"NOPCAPEVA",#N/A,FALSE,"Nopat";"FCFCSTAR",#N/A,FALSE,"FCFVAL";"EVAVL",#N/A,FALSE,"EVAVAL";"LEASE",#N/A,FALSE,"OpLease"}</definedName>
    <definedName name="gfs" hidden="1">{"NOPCAPEVA",#N/A,FALSE,"Nopat";"FCFCSTAR",#N/A,FALSE,"FCFVAL";"EVAVL",#N/A,FALSE,"EVAVAL";"LEASE",#N/A,FALSE,"OpLease"}</definedName>
    <definedName name="ggg" localSheetId="2" hidden="1">{"uno",#N/A,FALSE,"Dist total";"COMENTARIO",#N/A,FALSE,"Ficha CODICE"}</definedName>
    <definedName name="ggg" localSheetId="4" hidden="1">{"uno",#N/A,FALSE,"Dist total";"COMENTARIO",#N/A,FALSE,"Ficha CODICE"}</definedName>
    <definedName name="ggg" localSheetId="3" hidden="1">{"uno",#N/A,FALSE,"Dist total";"COMENTARIO",#N/A,FALSE,"Ficha CODICE"}</definedName>
    <definedName name="ggg" localSheetId="0" hidden="1">{"uno",#N/A,FALSE,"Dist total";"COMENTARIO",#N/A,FALSE,"Ficha CODICE"}</definedName>
    <definedName name="ggg" localSheetId="1" hidden="1">{"uno",#N/A,FALSE,"Dist total";"COMENTARIO",#N/A,FALSE,"Ficha CODICE"}</definedName>
    <definedName name="ggg" hidden="1">{"uno",#N/A,FALSE,"Dist total";"COMENTARIO",#N/A,FALSE,"Ficha CODICE"}</definedName>
    <definedName name="gha" localSheetId="2" hidden="1">{"NOPCAPEVA",#N/A,FALSE,"Nopat";"FCFCSTAR",#N/A,FALSE,"FCFVAL";"EVAVL",#N/A,FALSE,"EVAVAL";"LEASE",#N/A,FALSE,"OpLease"}</definedName>
    <definedName name="gha" localSheetId="4" hidden="1">{"NOPCAPEVA",#N/A,FALSE,"Nopat";"FCFCSTAR",#N/A,FALSE,"FCFVAL";"EVAVL",#N/A,FALSE,"EVAVAL";"LEASE",#N/A,FALSE,"OpLease"}</definedName>
    <definedName name="gha" localSheetId="3" hidden="1">{"NOPCAPEVA",#N/A,FALSE,"Nopat";"FCFCSTAR",#N/A,FALSE,"FCFVAL";"EVAVL",#N/A,FALSE,"EVAVAL";"LEASE",#N/A,FALSE,"OpLease"}</definedName>
    <definedName name="gha" localSheetId="0" hidden="1">{"NOPCAPEVA",#N/A,FALSE,"Nopat";"FCFCSTAR",#N/A,FALSE,"FCFVAL";"EVAVL",#N/A,FALSE,"EVAVAL";"LEASE",#N/A,FALSE,"OpLease"}</definedName>
    <definedName name="gha" localSheetId="1" hidden="1">{"NOPCAPEVA",#N/A,FALSE,"Nopat";"FCFCSTAR",#N/A,FALSE,"FCFVAL";"EVAVL",#N/A,FALSE,"EVAVAL";"LEASE",#N/A,FALSE,"OpLease"}</definedName>
    <definedName name="gha" hidden="1">{"NOPCAPEVA",#N/A,FALSE,"Nopat";"FCFCSTAR",#N/A,FALSE,"FCFVAL";"EVAVL",#N/A,FALSE,"EVAVAL";"LEASE",#N/A,FALSE,"OpLease"}</definedName>
    <definedName name="GOODWILL_NET" hidden="1">"GOODWILL_NET"</definedName>
    <definedName name="grafico" localSheetId="2" hidden="1">{#N/A,#N/A,TRUE,"Main Issues";#N/A,#N/A,TRUE,"Income statement ($)"}</definedName>
    <definedName name="grafico" localSheetId="4" hidden="1">{#N/A,#N/A,TRUE,"Main Issues";#N/A,#N/A,TRUE,"Income statement ($)"}</definedName>
    <definedName name="grafico" localSheetId="3" hidden="1">{#N/A,#N/A,TRUE,"Main Issues";#N/A,#N/A,TRUE,"Income statement ($)"}</definedName>
    <definedName name="grafico" localSheetId="0" hidden="1">{#N/A,#N/A,TRUE,"Main Issues";#N/A,#N/A,TRUE,"Income statement ($)"}</definedName>
    <definedName name="grafico" localSheetId="1" hidden="1">{#N/A,#N/A,TRUE,"Main Issues";#N/A,#N/A,TRUE,"Income statement ($)"}</definedName>
    <definedName name="grafico" hidden="1">{#N/A,#N/A,TRUE,"Main Issues";#N/A,#N/A,TRUE,"Income statement ($)"}</definedName>
    <definedName name="graph_test" localSheetId="2" hidden="1">#REF!</definedName>
    <definedName name="graph_test" localSheetId="4" hidden="1">#REF!</definedName>
    <definedName name="graph_test" localSheetId="3" hidden="1">#REF!</definedName>
    <definedName name="graph_test" localSheetId="0" hidden="1">#REF!</definedName>
    <definedName name="graph_test" localSheetId="1" hidden="1">#REF!</definedName>
    <definedName name="graph_test" hidden="1">#REF!</definedName>
    <definedName name="graphtest2" localSheetId="2" hidden="1">#REF!</definedName>
    <definedName name="graphtest2" localSheetId="4" hidden="1">#REF!</definedName>
    <definedName name="graphtest2" localSheetId="3" hidden="1">#REF!</definedName>
    <definedName name="graphtest2" localSheetId="0" hidden="1">#REF!</definedName>
    <definedName name="graphtest2" localSheetId="1" hidden="1">#REF!</definedName>
    <definedName name="graphtest2" hidden="1">#REF!</definedName>
    <definedName name="graZ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graZ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graZ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graZ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graZ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graZ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grd" localSheetId="2" hidden="1">{"AnnInc",#N/A,TRUE,"Inc";"QtrInc1",#N/A,TRUE,"Inc";"Balance",#N/A,TRUE,"Bal";"Cflow",#N/A,TRUE,"Cash"}</definedName>
    <definedName name="grd" localSheetId="4" hidden="1">{"AnnInc",#N/A,TRUE,"Inc";"QtrInc1",#N/A,TRUE,"Inc";"Balance",#N/A,TRUE,"Bal";"Cflow",#N/A,TRUE,"Cash"}</definedName>
    <definedName name="grd" localSheetId="3" hidden="1">{"AnnInc",#N/A,TRUE,"Inc";"QtrInc1",#N/A,TRUE,"Inc";"Balance",#N/A,TRUE,"Bal";"Cflow",#N/A,TRUE,"Cash"}</definedName>
    <definedName name="grd" localSheetId="0" hidden="1">{"AnnInc",#N/A,TRUE,"Inc";"QtrInc1",#N/A,TRUE,"Inc";"Balance",#N/A,TRUE,"Bal";"Cflow",#N/A,TRUE,"Cash"}</definedName>
    <definedName name="grd" localSheetId="1" hidden="1">{"AnnInc",#N/A,TRUE,"Inc";"QtrInc1",#N/A,TRUE,"Inc";"Balance",#N/A,TRUE,"Bal";"Cflow",#N/A,TRUE,"Cash"}</definedName>
    <definedName name="grd" hidden="1">{"AnnInc",#N/A,TRUE,"Inc";"QtrInc1",#N/A,TRUE,"Inc";"Balance",#N/A,TRUE,"Bal";"Cflow",#N/A,TRUE,"Cash"}</definedName>
    <definedName name="greaedfd" localSheetId="2" hidden="1">{"AnnInc",#N/A,TRUE,"Inc";"QtrInc1",#N/A,TRUE,"Inc";"Balance",#N/A,TRUE,"Bal";"Cflow",#N/A,TRUE,"Cash"}</definedName>
    <definedName name="greaedfd" localSheetId="4" hidden="1">{"AnnInc",#N/A,TRUE,"Inc";"QtrInc1",#N/A,TRUE,"Inc";"Balance",#N/A,TRUE,"Bal";"Cflow",#N/A,TRUE,"Cash"}</definedName>
    <definedName name="greaedfd" localSheetId="3" hidden="1">{"AnnInc",#N/A,TRUE,"Inc";"QtrInc1",#N/A,TRUE,"Inc";"Balance",#N/A,TRUE,"Bal";"Cflow",#N/A,TRUE,"Cash"}</definedName>
    <definedName name="greaedfd" localSheetId="0" hidden="1">{"AnnInc",#N/A,TRUE,"Inc";"QtrInc1",#N/A,TRUE,"Inc";"Balance",#N/A,TRUE,"Bal";"Cflow",#N/A,TRUE,"Cash"}</definedName>
    <definedName name="greaedfd" localSheetId="1" hidden="1">{"AnnInc",#N/A,TRUE,"Inc";"QtrInc1",#N/A,TRUE,"Inc";"Balance",#N/A,TRUE,"Bal";"Cflow",#N/A,TRUE,"Cash"}</definedName>
    <definedName name="greaedfd" hidden="1">{"AnnInc",#N/A,TRUE,"Inc";"QtrInc1",#N/A,TRUE,"Inc";"Balance",#N/A,TRUE,"Bal";"Cflow",#N/A,TRUE,"Cash"}</definedName>
    <definedName name="GROSS_DIVID" hidden="1">"GROSS_DIVID"</definedName>
    <definedName name="GROSS_MARGIN" hidden="1">"GROSS_MARGIN"</definedName>
    <definedName name="GROSS_PROFIT" hidden="1">"GROSS_PROFIT"</definedName>
    <definedName name="GSP">#REF!</definedName>
    <definedName name="gye" localSheetId="2" hidden="1">{"AnnInc",#N/A,TRUE,"Inc";"QtrInc1",#N/A,TRUE,"Inc";"Balance",#N/A,TRUE,"Bal";"Cflow",#N/A,TRUE,"Cash"}</definedName>
    <definedName name="gye" localSheetId="4" hidden="1">{"AnnInc",#N/A,TRUE,"Inc";"QtrInc1",#N/A,TRUE,"Inc";"Balance",#N/A,TRUE,"Bal";"Cflow",#N/A,TRUE,"Cash"}</definedName>
    <definedName name="gye" localSheetId="3" hidden="1">{"AnnInc",#N/A,TRUE,"Inc";"QtrInc1",#N/A,TRUE,"Inc";"Balance",#N/A,TRUE,"Bal";"Cflow",#N/A,TRUE,"Cash"}</definedName>
    <definedName name="gye" localSheetId="0" hidden="1">{"AnnInc",#N/A,TRUE,"Inc";"QtrInc1",#N/A,TRUE,"Inc";"Balance",#N/A,TRUE,"Bal";"Cflow",#N/A,TRUE,"Cash"}</definedName>
    <definedName name="gye" localSheetId="1" hidden="1">{"AnnInc",#N/A,TRUE,"Inc";"QtrInc1",#N/A,TRUE,"Inc";"Balance",#N/A,TRUE,"Bal";"Cflow",#N/A,TRUE,"Cash"}</definedName>
    <definedName name="gye" hidden="1">{"AnnInc",#N/A,TRUE,"Inc";"QtrInc1",#N/A,TRUE,"Inc";"Balance",#N/A,TRUE,"Bal";"Cflow",#N/A,TRUE,"Cash"}</definedName>
    <definedName name="h" hidden="1">#REF!</definedName>
    <definedName name="H4C_M">#REF!,#REF!</definedName>
    <definedName name="hdee" localSheetId="2" hidden="1">{"AnnInc",#N/A,TRUE,"Inc";"QtrInc1",#N/A,TRUE,"Inc";"Balance",#N/A,TRUE,"Bal";"Cflow",#N/A,TRUE,"Cash"}</definedName>
    <definedName name="hdee" localSheetId="4" hidden="1">{"AnnInc",#N/A,TRUE,"Inc";"QtrInc1",#N/A,TRUE,"Inc";"Balance",#N/A,TRUE,"Bal";"Cflow",#N/A,TRUE,"Cash"}</definedName>
    <definedName name="hdee" localSheetId="3" hidden="1">{"AnnInc",#N/A,TRUE,"Inc";"QtrInc1",#N/A,TRUE,"Inc";"Balance",#N/A,TRUE,"Bal";"Cflow",#N/A,TRUE,"Cash"}</definedName>
    <definedName name="hdee" localSheetId="0" hidden="1">{"AnnInc",#N/A,TRUE,"Inc";"QtrInc1",#N/A,TRUE,"Inc";"Balance",#N/A,TRUE,"Bal";"Cflow",#N/A,TRUE,"Cash"}</definedName>
    <definedName name="hdee" localSheetId="1" hidden="1">{"AnnInc",#N/A,TRUE,"Inc";"QtrInc1",#N/A,TRUE,"Inc";"Balance",#N/A,TRUE,"Bal";"Cflow",#N/A,TRUE,"Cash"}</definedName>
    <definedName name="hdee" hidden="1">{"AnnInc",#N/A,TRUE,"Inc";"QtrInc1",#N/A,TRUE,"Inc";"Balance",#N/A,TRUE,"Bal";"Cflow",#N/A,TRUE,"Cash"}</definedName>
    <definedName name="hea" localSheetId="2" hidden="1">{"NOPCAPEVA",#N/A,FALSE,"Nopat";"FCFCSTAR",#N/A,FALSE,"FCFVAL";"EVAVL",#N/A,FALSE,"EVAVAL";"LEASE",#N/A,FALSE,"OpLease"}</definedName>
    <definedName name="hea" localSheetId="4" hidden="1">{"NOPCAPEVA",#N/A,FALSE,"Nopat";"FCFCSTAR",#N/A,FALSE,"FCFVAL";"EVAVL",#N/A,FALSE,"EVAVAL";"LEASE",#N/A,FALSE,"OpLease"}</definedName>
    <definedName name="hea" localSheetId="3" hidden="1">{"NOPCAPEVA",#N/A,FALSE,"Nopat";"FCFCSTAR",#N/A,FALSE,"FCFVAL";"EVAVL",#N/A,FALSE,"EVAVAL";"LEASE",#N/A,FALSE,"OpLease"}</definedName>
    <definedName name="hea" localSheetId="0" hidden="1">{"NOPCAPEVA",#N/A,FALSE,"Nopat";"FCFCSTAR",#N/A,FALSE,"FCFVAL";"EVAVL",#N/A,FALSE,"EVAVAL";"LEASE",#N/A,FALSE,"OpLease"}</definedName>
    <definedName name="hea" localSheetId="1" hidden="1">{"NOPCAPEVA",#N/A,FALSE,"Nopat";"FCFCSTAR",#N/A,FALSE,"FCFVAL";"EVAVL",#N/A,FALSE,"EVAVAL";"LEASE",#N/A,FALSE,"OpLease"}</definedName>
    <definedName name="hea" hidden="1">{"NOPCAPEVA",#N/A,FALSE,"Nopat";"FCFCSTAR",#N/A,FALSE,"FCFVAL";"EVAVL",#N/A,FALSE,"EVAVAL";"LEASE",#N/A,FALSE,"OpLease"}</definedName>
    <definedName name="Heineken_volume_May2006" localSheetId="2" hidden="1">{#N/A,#N/A,TRUE,"Old - New P&amp;L";#N/A,#N/A,TRUE,"EBIT MMO - Total";#N/A,#N/A,TRUE,"MMO NE, CEE, ASIA, CAR";#N/A,#N/A,TRUE,"MMO LAT, MEA, AFR";#N/A,#N/A,TRUE,"NP growth";#N/A,#N/A,TRUE,"ER impact"}</definedName>
    <definedName name="Heineken_volume_May2006" localSheetId="4" hidden="1">{#N/A,#N/A,TRUE,"Old - New P&amp;L";#N/A,#N/A,TRUE,"EBIT MMO - Total";#N/A,#N/A,TRUE,"MMO NE, CEE, ASIA, CAR";#N/A,#N/A,TRUE,"MMO LAT, MEA, AFR";#N/A,#N/A,TRUE,"NP growth";#N/A,#N/A,TRUE,"ER impact"}</definedName>
    <definedName name="Heineken_volume_May2006" localSheetId="3" hidden="1">{#N/A,#N/A,TRUE,"Old - New P&amp;L";#N/A,#N/A,TRUE,"EBIT MMO - Total";#N/A,#N/A,TRUE,"MMO NE, CEE, ASIA, CAR";#N/A,#N/A,TRUE,"MMO LAT, MEA, AFR";#N/A,#N/A,TRUE,"NP growth";#N/A,#N/A,TRUE,"ER impact"}</definedName>
    <definedName name="Heineken_volume_May2006" localSheetId="0" hidden="1">{#N/A,#N/A,TRUE,"Old - New P&amp;L";#N/A,#N/A,TRUE,"EBIT MMO - Total";#N/A,#N/A,TRUE,"MMO NE, CEE, ASIA, CAR";#N/A,#N/A,TRUE,"MMO LAT, MEA, AFR";#N/A,#N/A,TRUE,"NP growth";#N/A,#N/A,TRUE,"ER impact"}</definedName>
    <definedName name="Heineken_volume_May2006" localSheetId="1" hidden="1">{#N/A,#N/A,TRUE,"Old - New P&amp;L";#N/A,#N/A,TRUE,"EBIT MMO - Total";#N/A,#N/A,TRUE,"MMO NE, CEE, ASIA, CAR";#N/A,#N/A,TRUE,"MMO LAT, MEA, AFR";#N/A,#N/A,TRUE,"NP growth";#N/A,#N/A,TRUE,"ER impact"}</definedName>
    <definedName name="Heineken_volume_May2006" hidden="1">{#N/A,#N/A,TRUE,"Old - New P&amp;L";#N/A,#N/A,TRUE,"EBIT MMO - Total";#N/A,#N/A,TRUE,"MMO NE, CEE, ASIA, CAR";#N/A,#N/A,TRUE,"MMO LAT, MEA, AFR";#N/A,#N/A,TRUE,"NP growth";#N/A,#N/A,TRUE,"ER impact"}</definedName>
    <definedName name="Heineken_Volume_sheet" localSheetId="2" hidden="1">{#N/A,#N/A,TRUE,"Old - New P&amp;L";#N/A,#N/A,TRUE,"EBIT MMO - Total";#N/A,#N/A,TRUE,"MMO NE, CEE, ASIA, CAR";#N/A,#N/A,TRUE,"MMO LAT, MEA, AFR";#N/A,#N/A,TRUE,"NP growth";#N/A,#N/A,TRUE,"ER impact"}</definedName>
    <definedName name="Heineken_Volume_sheet" localSheetId="4" hidden="1">{#N/A,#N/A,TRUE,"Old - New P&amp;L";#N/A,#N/A,TRUE,"EBIT MMO - Total";#N/A,#N/A,TRUE,"MMO NE, CEE, ASIA, CAR";#N/A,#N/A,TRUE,"MMO LAT, MEA, AFR";#N/A,#N/A,TRUE,"NP growth";#N/A,#N/A,TRUE,"ER impact"}</definedName>
    <definedName name="Heineken_Volume_sheet" localSheetId="3" hidden="1">{#N/A,#N/A,TRUE,"Old - New P&amp;L";#N/A,#N/A,TRUE,"EBIT MMO - Total";#N/A,#N/A,TRUE,"MMO NE, CEE, ASIA, CAR";#N/A,#N/A,TRUE,"MMO LAT, MEA, AFR";#N/A,#N/A,TRUE,"NP growth";#N/A,#N/A,TRUE,"ER impact"}</definedName>
    <definedName name="Heineken_Volume_sheet" localSheetId="0" hidden="1">{#N/A,#N/A,TRUE,"Old - New P&amp;L";#N/A,#N/A,TRUE,"EBIT MMO - Total";#N/A,#N/A,TRUE,"MMO NE, CEE, ASIA, CAR";#N/A,#N/A,TRUE,"MMO LAT, MEA, AFR";#N/A,#N/A,TRUE,"NP growth";#N/A,#N/A,TRUE,"ER impact"}</definedName>
    <definedName name="Heineken_Volume_sheet" localSheetId="1" hidden="1">{#N/A,#N/A,TRUE,"Old - New P&amp;L";#N/A,#N/A,TRUE,"EBIT MMO - Total";#N/A,#N/A,TRUE,"MMO NE, CEE, ASIA, CAR";#N/A,#N/A,TRUE,"MMO LAT, MEA, AFR";#N/A,#N/A,TRUE,"NP growth";#N/A,#N/A,TRUE,"ER impact"}</definedName>
    <definedName name="Heineken_Volume_sheet" hidden="1">{#N/A,#N/A,TRUE,"Old - New P&amp;L";#N/A,#N/A,TRUE,"EBIT MMO - Total";#N/A,#N/A,TRUE,"MMO NE, CEE, ASIA, CAR";#N/A,#N/A,TRUE,"MMO LAT, MEA, AFR";#N/A,#N/A,TRUE,"NP growth";#N/A,#N/A,TRUE,"ER impact"}</definedName>
    <definedName name="hes" localSheetId="2" hidden="1">{"NOPCAPEVA",#N/A,FALSE,"Nopat";"FCFCSTAR",#N/A,FALSE,"FCFVAL";"EVAVL",#N/A,FALSE,"EVAVAL";"LEASE",#N/A,FALSE,"OpLease"}</definedName>
    <definedName name="hes" localSheetId="4" hidden="1">{"NOPCAPEVA",#N/A,FALSE,"Nopat";"FCFCSTAR",#N/A,FALSE,"FCFVAL";"EVAVL",#N/A,FALSE,"EVAVAL";"LEASE",#N/A,FALSE,"OpLease"}</definedName>
    <definedName name="hes" localSheetId="3" hidden="1">{"NOPCAPEVA",#N/A,FALSE,"Nopat";"FCFCSTAR",#N/A,FALSE,"FCFVAL";"EVAVL",#N/A,FALSE,"EVAVAL";"LEASE",#N/A,FALSE,"OpLease"}</definedName>
    <definedName name="hes" localSheetId="0" hidden="1">{"NOPCAPEVA",#N/A,FALSE,"Nopat";"FCFCSTAR",#N/A,FALSE,"FCFVAL";"EVAVL",#N/A,FALSE,"EVAVAL";"LEASE",#N/A,FALSE,"OpLease"}</definedName>
    <definedName name="hes" localSheetId="1" hidden="1">{"NOPCAPEVA",#N/A,FALSE,"Nopat";"FCFCSTAR",#N/A,FALSE,"FCFVAL";"EVAVL",#N/A,FALSE,"EVAVAL";"LEASE",#N/A,FALSE,"OpLease"}</definedName>
    <definedName name="hes" hidden="1">{"NOPCAPEVA",#N/A,FALSE,"Nopat";"FCFCSTAR",#N/A,FALSE,"FCFVAL";"EVAVL",#N/A,FALSE,"EVAVAL";"LEASE",#N/A,FALSE,"OpLease"}</definedName>
    <definedName name="hfea" localSheetId="2" hidden="1">{"NOPCAPEVA",#N/A,FALSE,"Nopat";"FCFCSTAR",#N/A,FALSE,"FCFVAL";"EVAVL",#N/A,FALSE,"EVAVAL";"LEASE",#N/A,FALSE,"OpLease"}</definedName>
    <definedName name="hfea" localSheetId="4" hidden="1">{"NOPCAPEVA",#N/A,FALSE,"Nopat";"FCFCSTAR",#N/A,FALSE,"FCFVAL";"EVAVL",#N/A,FALSE,"EVAVAL";"LEASE",#N/A,FALSE,"OpLease"}</definedName>
    <definedName name="hfea" localSheetId="3" hidden="1">{"NOPCAPEVA",#N/A,FALSE,"Nopat";"FCFCSTAR",#N/A,FALSE,"FCFVAL";"EVAVL",#N/A,FALSE,"EVAVAL";"LEASE",#N/A,FALSE,"OpLease"}</definedName>
    <definedName name="hfea" localSheetId="0" hidden="1">{"NOPCAPEVA",#N/A,FALSE,"Nopat";"FCFCSTAR",#N/A,FALSE,"FCFVAL";"EVAVL",#N/A,FALSE,"EVAVAL";"LEASE",#N/A,FALSE,"OpLease"}</definedName>
    <definedName name="hfea" localSheetId="1" hidden="1">{"NOPCAPEVA",#N/A,FALSE,"Nopat";"FCFCSTAR",#N/A,FALSE,"FCFVAL";"EVAVL",#N/A,FALSE,"EVAVAL";"LEASE",#N/A,FALSE,"OpLease"}</definedName>
    <definedName name="hfea" hidden="1">{"NOPCAPEVA",#N/A,FALSE,"Nopat";"FCFCSTAR",#N/A,FALSE,"FCFVAL";"EVAVL",#N/A,FALSE,"EVAVAL";"LEASE",#N/A,FALSE,"OpLease"}</definedName>
    <definedName name="hfgh" localSheetId="2" hidden="1">#REF!</definedName>
    <definedName name="hfgh" localSheetId="4" hidden="1">#REF!</definedName>
    <definedName name="hfgh" localSheetId="3" hidden="1">#REF!</definedName>
    <definedName name="hfgh" localSheetId="0" hidden="1">#REF!</definedName>
    <definedName name="hfgh" localSheetId="1" hidden="1">#REF!</definedName>
    <definedName name="hfgh" hidden="1">#REF!</definedName>
    <definedName name="hga" localSheetId="2" hidden="1">{"NOPCAPEVA",#N/A,FALSE,"Nopat";"FCFCSTAR",#N/A,FALSE,"FCFVAL";"EVAVL",#N/A,FALSE,"EVAVAL";"LEASE",#N/A,FALSE,"OpLease"}</definedName>
    <definedName name="hga" localSheetId="4" hidden="1">{"NOPCAPEVA",#N/A,FALSE,"Nopat";"FCFCSTAR",#N/A,FALSE,"FCFVAL";"EVAVL",#N/A,FALSE,"EVAVAL";"LEASE",#N/A,FALSE,"OpLease"}</definedName>
    <definedName name="hga" localSheetId="3" hidden="1">{"NOPCAPEVA",#N/A,FALSE,"Nopat";"FCFCSTAR",#N/A,FALSE,"FCFVAL";"EVAVL",#N/A,FALSE,"EVAVAL";"LEASE",#N/A,FALSE,"OpLease"}</definedName>
    <definedName name="hga" localSheetId="0" hidden="1">{"NOPCAPEVA",#N/A,FALSE,"Nopat";"FCFCSTAR",#N/A,FALSE,"FCFVAL";"EVAVL",#N/A,FALSE,"EVAVAL";"LEASE",#N/A,FALSE,"OpLease"}</definedName>
    <definedName name="hga" localSheetId="1" hidden="1">{"NOPCAPEVA",#N/A,FALSE,"Nopat";"FCFCSTAR",#N/A,FALSE,"FCFVAL";"EVAVL",#N/A,FALSE,"EVAVAL";"LEASE",#N/A,FALSE,"OpLease"}</definedName>
    <definedName name="hga" hidden="1">{"NOPCAPEVA",#N/A,FALSE,"Nopat";"FCFCSTAR",#N/A,FALSE,"FCFVAL";"EVAVL",#N/A,FALSE,"EVAVAL";"LEASE",#N/A,FALSE,"OpLease"}</definedName>
    <definedName name="hgf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hgf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hgf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hgf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hgf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hgf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hgfs" localSheetId="2" hidden="1">{"NOPCAPEVA",#N/A,FALSE,"Nopat";"FCFCSTAR",#N/A,FALSE,"FCFVAL";"EVAVL",#N/A,FALSE,"EVAVAL";"LEASE",#N/A,FALSE,"OpLease"}</definedName>
    <definedName name="hgfs" localSheetId="4" hidden="1">{"NOPCAPEVA",#N/A,FALSE,"Nopat";"FCFCSTAR",#N/A,FALSE,"FCFVAL";"EVAVL",#N/A,FALSE,"EVAVAL";"LEASE",#N/A,FALSE,"OpLease"}</definedName>
    <definedName name="hgfs" localSheetId="3" hidden="1">{"NOPCAPEVA",#N/A,FALSE,"Nopat";"FCFCSTAR",#N/A,FALSE,"FCFVAL";"EVAVL",#N/A,FALSE,"EVAVAL";"LEASE",#N/A,FALSE,"OpLease"}</definedName>
    <definedName name="hgfs" localSheetId="0" hidden="1">{"NOPCAPEVA",#N/A,FALSE,"Nopat";"FCFCSTAR",#N/A,FALSE,"FCFVAL";"EVAVL",#N/A,FALSE,"EVAVAL";"LEASE",#N/A,FALSE,"OpLease"}</definedName>
    <definedName name="hgfs" localSheetId="1" hidden="1">{"NOPCAPEVA",#N/A,FALSE,"Nopat";"FCFCSTAR",#N/A,FALSE,"FCFVAL";"EVAVL",#N/A,FALSE,"EVAVAL";"LEASE",#N/A,FALSE,"OpLease"}</definedName>
    <definedName name="hgfs" hidden="1">{"NOPCAPEVA",#N/A,FALSE,"Nopat";"FCFCSTAR",#N/A,FALSE,"FCFVAL";"EVAVL",#N/A,FALSE,"EVAVAL";"LEASE",#N/A,FALSE,"OpLease"}</definedName>
    <definedName name="hghghg" localSheetId="2" hidden="1">{#N/A,#N/A,TRUE,"Main Issues";#N/A,#N/A,TRUE,"Income statement ($)"}</definedName>
    <definedName name="hghghg" localSheetId="4" hidden="1">{#N/A,#N/A,TRUE,"Main Issues";#N/A,#N/A,TRUE,"Income statement ($)"}</definedName>
    <definedName name="hghghg" localSheetId="3" hidden="1">{#N/A,#N/A,TRUE,"Main Issues";#N/A,#N/A,TRUE,"Income statement ($)"}</definedName>
    <definedName name="hghghg" localSheetId="0" hidden="1">{#N/A,#N/A,TRUE,"Main Issues";#N/A,#N/A,TRUE,"Income statement ($)"}</definedName>
    <definedName name="hghghg" localSheetId="1" hidden="1">{#N/A,#N/A,TRUE,"Main Issues";#N/A,#N/A,TRUE,"Income statement ($)"}</definedName>
    <definedName name="hghghg" hidden="1">{#N/A,#N/A,TRUE,"Main Issues";#N/A,#N/A,TRUE,"Income statement ($)"}</definedName>
    <definedName name="hgr" localSheetId="2" hidden="1">{"NOPCAPEVA",#N/A,FALSE,"Nopat";"FCFCSTAR",#N/A,FALSE,"FCFVAL";"EVAVL",#N/A,FALSE,"EVAVAL";"LEASE",#N/A,FALSE,"OpLease"}</definedName>
    <definedName name="hgr" localSheetId="4" hidden="1">{"NOPCAPEVA",#N/A,FALSE,"Nopat";"FCFCSTAR",#N/A,FALSE,"FCFVAL";"EVAVL",#N/A,FALSE,"EVAVAL";"LEASE",#N/A,FALSE,"OpLease"}</definedName>
    <definedName name="hgr" localSheetId="3" hidden="1">{"NOPCAPEVA",#N/A,FALSE,"Nopat";"FCFCSTAR",#N/A,FALSE,"FCFVAL";"EVAVL",#N/A,FALSE,"EVAVAL";"LEASE",#N/A,FALSE,"OpLease"}</definedName>
    <definedName name="hgr" localSheetId="0" hidden="1">{"NOPCAPEVA",#N/A,FALSE,"Nopat";"FCFCSTAR",#N/A,FALSE,"FCFVAL";"EVAVL",#N/A,FALSE,"EVAVAL";"LEASE",#N/A,FALSE,"OpLease"}</definedName>
    <definedName name="hgr" localSheetId="1" hidden="1">{"NOPCAPEVA",#N/A,FALSE,"Nopat";"FCFCSTAR",#N/A,FALSE,"FCFVAL";"EVAVL",#N/A,FALSE,"EVAVAL";"LEASE",#N/A,FALSE,"OpLease"}</definedName>
    <definedName name="hgr" hidden="1">{"NOPCAPEVA",#N/A,FALSE,"Nopat";"FCFCSTAR",#N/A,FALSE,"FCFVAL";"EVAVL",#N/A,FALSE,"EVAVAL";"LEASE",#N/A,FALSE,"OpLease"}</definedName>
    <definedName name="hgre" localSheetId="2" hidden="1">{"AnnInc",#N/A,TRUE,"Inc";"QtrInc1",#N/A,TRUE,"Inc";"Balance",#N/A,TRUE,"Bal";"Cflow",#N/A,TRUE,"Cash"}</definedName>
    <definedName name="hgre" localSheetId="4" hidden="1">{"AnnInc",#N/A,TRUE,"Inc";"QtrInc1",#N/A,TRUE,"Inc";"Balance",#N/A,TRUE,"Bal";"Cflow",#N/A,TRUE,"Cash"}</definedName>
    <definedName name="hgre" localSheetId="3" hidden="1">{"AnnInc",#N/A,TRUE,"Inc";"QtrInc1",#N/A,TRUE,"Inc";"Balance",#N/A,TRUE,"Bal";"Cflow",#N/A,TRUE,"Cash"}</definedName>
    <definedName name="hgre" localSheetId="0" hidden="1">{"AnnInc",#N/A,TRUE,"Inc";"QtrInc1",#N/A,TRUE,"Inc";"Balance",#N/A,TRUE,"Bal";"Cflow",#N/A,TRUE,"Cash"}</definedName>
    <definedName name="hgre" localSheetId="1" hidden="1">{"AnnInc",#N/A,TRUE,"Inc";"QtrInc1",#N/A,TRUE,"Inc";"Balance",#N/A,TRUE,"Bal";"Cflow",#N/A,TRUE,"Cash"}</definedName>
    <definedName name="hgre" hidden="1">{"AnnInc",#N/A,TRUE,"Inc";"QtrInc1",#N/A,TRUE,"Inc";"Balance",#N/A,TRUE,"Bal";"Cflow",#N/A,TRUE,"Cash"}</definedName>
    <definedName name="hhh" localSheetId="2" hidden="1">{"uno",#N/A,FALSE,"Dist total";"COMENTARIO",#N/A,FALSE,"Ficha CODICE"}</definedName>
    <definedName name="hhh" localSheetId="4" hidden="1">{"uno",#N/A,FALSE,"Dist total";"COMENTARIO",#N/A,FALSE,"Ficha CODICE"}</definedName>
    <definedName name="hhh" localSheetId="3" hidden="1">{"uno",#N/A,FALSE,"Dist total";"COMENTARIO",#N/A,FALSE,"Ficha CODICE"}</definedName>
    <definedName name="hhh" localSheetId="0" hidden="1">{"uno",#N/A,FALSE,"Dist total";"COMENTARIO",#N/A,FALSE,"Ficha CODICE"}</definedName>
    <definedName name="hhh" localSheetId="1" hidden="1">{"uno",#N/A,FALSE,"Dist total";"COMENTARIO",#N/A,FALSE,"Ficha CODICE"}</definedName>
    <definedName name="hhh" hidden="1">{"uno",#N/A,FALSE,"Dist total";"COMENTARIO",#N/A,FALSE,"Ficha CODICE"}</definedName>
    <definedName name="hhhh" localSheetId="2" hidden="1">{"uno",#N/A,FALSE,"Dist total";"COMENTARIO",#N/A,FALSE,"Ficha CODICE"}</definedName>
    <definedName name="hhhh" localSheetId="4" hidden="1">{"uno",#N/A,FALSE,"Dist total";"COMENTARIO",#N/A,FALSE,"Ficha CODICE"}</definedName>
    <definedName name="hhhh" localSheetId="3" hidden="1">{"uno",#N/A,FALSE,"Dist total";"COMENTARIO",#N/A,FALSE,"Ficha CODICE"}</definedName>
    <definedName name="hhhh" localSheetId="0" hidden="1">{"uno",#N/A,FALSE,"Dist total";"COMENTARIO",#N/A,FALSE,"Ficha CODICE"}</definedName>
    <definedName name="hhhh" localSheetId="1" hidden="1">{"uno",#N/A,FALSE,"Dist total";"COMENTARIO",#N/A,FALSE,"Ficha CODICE"}</definedName>
    <definedName name="hhhh" hidden="1">{"uno",#N/A,FALSE,"Dist total";"COMENTARIO",#N/A,FALSE,"Ficha CODICE"}</definedName>
    <definedName name="hhhhhh" hidden="1">#REF!</definedName>
    <definedName name="hhhsdf" localSheetId="2" hidden="1">{"up stand alones",#N/A,FALSE,"Acquiror"}</definedName>
    <definedName name="hhhsdf" localSheetId="4" hidden="1">{"up stand alones",#N/A,FALSE,"Acquiror"}</definedName>
    <definedName name="hhhsdf" localSheetId="3" hidden="1">{"up stand alones",#N/A,FALSE,"Acquiror"}</definedName>
    <definedName name="hhhsdf" localSheetId="0" hidden="1">{"up stand alones",#N/A,FALSE,"Acquiror"}</definedName>
    <definedName name="hhhsdf" localSheetId="1" hidden="1">{"up stand alones",#N/A,FALSE,"Acquiror"}</definedName>
    <definedName name="hhhsdf" hidden="1">{"up stand alones",#N/A,FALSE,"Acquiror"}</definedName>
    <definedName name="HIGHPRICE" hidden="1">"HIGHPRICE"</definedName>
    <definedName name="hjkljh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hjkljh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hjkljh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hjkljh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hjkljh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hjkljh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hjlkjl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hjlkjl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hjlkjl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hjlkjl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hjlkjl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hjlkjl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hjtsf" localSheetId="2" hidden="1">{"NOPCAPEVA",#N/A,FALSE,"Nopat";"FCFCSTAR",#N/A,FALSE,"FCFVAL";"EVAVL",#N/A,FALSE,"EVAVAL";"LEASE",#N/A,FALSE,"OpLease"}</definedName>
    <definedName name="hjtsf" localSheetId="4" hidden="1">{"NOPCAPEVA",#N/A,FALSE,"Nopat";"FCFCSTAR",#N/A,FALSE,"FCFVAL";"EVAVL",#N/A,FALSE,"EVAVAL";"LEASE",#N/A,FALSE,"OpLease"}</definedName>
    <definedName name="hjtsf" localSheetId="3" hidden="1">{"NOPCAPEVA",#N/A,FALSE,"Nopat";"FCFCSTAR",#N/A,FALSE,"FCFVAL";"EVAVL",#N/A,FALSE,"EVAVAL";"LEASE",#N/A,FALSE,"OpLease"}</definedName>
    <definedName name="hjtsf" localSheetId="0" hidden="1">{"NOPCAPEVA",#N/A,FALSE,"Nopat";"FCFCSTAR",#N/A,FALSE,"FCFVAL";"EVAVL",#N/A,FALSE,"EVAVAL";"LEASE",#N/A,FALSE,"OpLease"}</definedName>
    <definedName name="hjtsf" localSheetId="1" hidden="1">{"NOPCAPEVA",#N/A,FALSE,"Nopat";"FCFCSTAR",#N/A,FALSE,"FCFVAL";"EVAVL",#N/A,FALSE,"EVAVAL";"LEASE",#N/A,FALSE,"OpLease"}</definedName>
    <definedName name="hjtsf" hidden="1">{"NOPCAPEVA",#N/A,FALSE,"Nopat";"FCFCSTAR",#N/A,FALSE,"FCFVAL";"EVAVL",#N/A,FALSE,"EVAVAL";"LEASE",#N/A,FALSE,"OpLease"}</definedName>
    <definedName name="hngdh" localSheetId="2" hidden="1">{"NOPCAPEVA",#N/A,FALSE,"Nopat";"FCFCSTAR",#N/A,FALSE,"FCFVAL";"EVAVL",#N/A,FALSE,"EVAVAL";"LEASE",#N/A,FALSE,"OpLease"}</definedName>
    <definedName name="hngdh" localSheetId="4" hidden="1">{"NOPCAPEVA",#N/A,FALSE,"Nopat";"FCFCSTAR",#N/A,FALSE,"FCFVAL";"EVAVL",#N/A,FALSE,"EVAVAL";"LEASE",#N/A,FALSE,"OpLease"}</definedName>
    <definedName name="hngdh" localSheetId="3" hidden="1">{"NOPCAPEVA",#N/A,FALSE,"Nopat";"FCFCSTAR",#N/A,FALSE,"FCFVAL";"EVAVL",#N/A,FALSE,"EVAVAL";"LEASE",#N/A,FALSE,"OpLease"}</definedName>
    <definedName name="hngdh" localSheetId="0" hidden="1">{"NOPCAPEVA",#N/A,FALSE,"Nopat";"FCFCSTAR",#N/A,FALSE,"FCFVAL";"EVAVL",#N/A,FALSE,"EVAVAL";"LEASE",#N/A,FALSE,"OpLease"}</definedName>
    <definedName name="hngdh" localSheetId="1" hidden="1">{"NOPCAPEVA",#N/A,FALSE,"Nopat";"FCFCSTAR",#N/A,FALSE,"FCFVAL";"EVAVL",#N/A,FALSE,"EVAVAL";"LEASE",#N/A,FALSE,"OpLease"}</definedName>
    <definedName name="hngdh" hidden="1">{"NOPCAPEVA",#N/A,FALSE,"Nopat";"FCFCSTAR",#N/A,FALSE,"FCFVAL";"EVAVL",#N/A,FALSE,"EVAVAL";"LEASE",#N/A,FALSE,"OpLease"}</definedName>
    <definedName name="hola" localSheetId="2" hidden="1">{"ANAR",#N/A,FALSE,"Dist total";"MARGEN",#N/A,FALSE,"Dist total";"COMENTARIO",#N/A,FALSE,"Ficha CODICE";"CONSEJO",#N/A,FALSE,"Dist p0";"uno",#N/A,FALSE,"Dist total"}</definedName>
    <definedName name="hola" localSheetId="4" hidden="1">{"ANAR",#N/A,FALSE,"Dist total";"MARGEN",#N/A,FALSE,"Dist total";"COMENTARIO",#N/A,FALSE,"Ficha CODICE";"CONSEJO",#N/A,FALSE,"Dist p0";"uno",#N/A,FALSE,"Dist total"}</definedName>
    <definedName name="hola" localSheetId="3" hidden="1">{"ANAR",#N/A,FALSE,"Dist total";"MARGEN",#N/A,FALSE,"Dist total";"COMENTARIO",#N/A,FALSE,"Ficha CODICE";"CONSEJO",#N/A,FALSE,"Dist p0";"uno",#N/A,FALSE,"Dist total"}</definedName>
    <definedName name="hola" localSheetId="0" hidden="1">{"ANAR",#N/A,FALSE,"Dist total";"MARGEN",#N/A,FALSE,"Dist total";"COMENTARIO",#N/A,FALSE,"Ficha CODICE";"CONSEJO",#N/A,FALSE,"Dist p0";"uno",#N/A,FALSE,"Dist total"}</definedName>
    <definedName name="hola" localSheetId="1" hidden="1">{"ANAR",#N/A,FALSE,"Dist total";"MARGEN",#N/A,FALSE,"Dist total";"COMENTARIO",#N/A,FALSE,"Ficha CODICE";"CONSEJO",#N/A,FALSE,"Dist p0";"uno",#N/A,FALSE,"Dist total"}</definedName>
    <definedName name="hola" hidden="1">{"ANAR",#N/A,FALSE,"Dist total";"MARGEN",#N/A,FALSE,"Dist total";"COMENTARIO",#N/A,FALSE,"Ficha CODICE";"CONSEJO",#N/A,FALSE,"Dist p0";"uno",#N/A,FALSE,"Dist total"}</definedName>
    <definedName name="hrd" localSheetId="2" hidden="1">{"NOPCAPEVA",#N/A,FALSE,"Nopat";"FCFCSTAR",#N/A,FALSE,"FCFVAL";"EVAVL",#N/A,FALSE,"EVAVAL";"LEASE",#N/A,FALSE,"OpLease"}</definedName>
    <definedName name="hrd" localSheetId="4" hidden="1">{"NOPCAPEVA",#N/A,FALSE,"Nopat";"FCFCSTAR",#N/A,FALSE,"FCFVAL";"EVAVL",#N/A,FALSE,"EVAVAL";"LEASE",#N/A,FALSE,"OpLease"}</definedName>
    <definedName name="hrd" localSheetId="3" hidden="1">{"NOPCAPEVA",#N/A,FALSE,"Nopat";"FCFCSTAR",#N/A,FALSE,"FCFVAL";"EVAVL",#N/A,FALSE,"EVAVAL";"LEASE",#N/A,FALSE,"OpLease"}</definedName>
    <definedName name="hrd" localSheetId="0" hidden="1">{"NOPCAPEVA",#N/A,FALSE,"Nopat";"FCFCSTAR",#N/A,FALSE,"FCFVAL";"EVAVL",#N/A,FALSE,"EVAVAL";"LEASE",#N/A,FALSE,"OpLease"}</definedName>
    <definedName name="hrd" localSheetId="1" hidden="1">{"NOPCAPEVA",#N/A,FALSE,"Nopat";"FCFCSTAR",#N/A,FALSE,"FCFVAL";"EVAVL",#N/A,FALSE,"EVAVAL";"LEASE",#N/A,FALSE,"OpLease"}</definedName>
    <definedName name="hrd" hidden="1">{"NOPCAPEVA",#N/A,FALSE,"Nopat";"FCFCSTAR",#N/A,FALSE,"FCFVAL";"EVAVL",#N/A,FALSE,"EVAVAL";"LEASE",#N/A,FALSE,"OpLease"}</definedName>
    <definedName name="hrea" localSheetId="2" hidden="1">{"NOPCAPEVA",#N/A,FALSE,"Nopat";"FCFCSTAR",#N/A,FALSE,"FCFVAL";"EVAVL",#N/A,FALSE,"EVAVAL";"LEASE",#N/A,FALSE,"OpLease"}</definedName>
    <definedName name="hrea" localSheetId="4" hidden="1">{"NOPCAPEVA",#N/A,FALSE,"Nopat";"FCFCSTAR",#N/A,FALSE,"FCFVAL";"EVAVL",#N/A,FALSE,"EVAVAL";"LEASE",#N/A,FALSE,"OpLease"}</definedName>
    <definedName name="hrea" localSheetId="3" hidden="1">{"NOPCAPEVA",#N/A,FALSE,"Nopat";"FCFCSTAR",#N/A,FALSE,"FCFVAL";"EVAVL",#N/A,FALSE,"EVAVAL";"LEASE",#N/A,FALSE,"OpLease"}</definedName>
    <definedName name="hrea" localSheetId="0" hidden="1">{"NOPCAPEVA",#N/A,FALSE,"Nopat";"FCFCSTAR",#N/A,FALSE,"FCFVAL";"EVAVL",#N/A,FALSE,"EVAVAL";"LEASE",#N/A,FALSE,"OpLease"}</definedName>
    <definedName name="hrea" localSheetId="1" hidden="1">{"NOPCAPEVA",#N/A,FALSE,"Nopat";"FCFCSTAR",#N/A,FALSE,"FCFVAL";"EVAVL",#N/A,FALSE,"EVAVAL";"LEASE",#N/A,FALSE,"OpLease"}</definedName>
    <definedName name="hrea" hidden="1">{"NOPCAPEVA",#N/A,FALSE,"Nopat";"FCFCSTAR",#N/A,FALSE,"FCFVAL";"EVAVL",#N/A,FALSE,"EVAVAL";"LEASE",#N/A,FALSE,"OpLease"}</definedName>
    <definedName name="htd" localSheetId="2" hidden="1">{"NOPCAPEVA",#N/A,FALSE,"Nopat";"FCFCSTAR",#N/A,FALSE,"FCFVAL";"EVAVL",#N/A,FALSE,"EVAVAL";"LEASE",#N/A,FALSE,"OpLease"}</definedName>
    <definedName name="htd" localSheetId="4" hidden="1">{"NOPCAPEVA",#N/A,FALSE,"Nopat";"FCFCSTAR",#N/A,FALSE,"FCFVAL";"EVAVL",#N/A,FALSE,"EVAVAL";"LEASE",#N/A,FALSE,"OpLease"}</definedName>
    <definedName name="htd" localSheetId="3" hidden="1">{"NOPCAPEVA",#N/A,FALSE,"Nopat";"FCFCSTAR",#N/A,FALSE,"FCFVAL";"EVAVL",#N/A,FALSE,"EVAVAL";"LEASE",#N/A,FALSE,"OpLease"}</definedName>
    <definedName name="htd" localSheetId="0" hidden="1">{"NOPCAPEVA",#N/A,FALSE,"Nopat";"FCFCSTAR",#N/A,FALSE,"FCFVAL";"EVAVL",#N/A,FALSE,"EVAVAL";"LEASE",#N/A,FALSE,"OpLease"}</definedName>
    <definedName name="htd" localSheetId="1" hidden="1">{"NOPCAPEVA",#N/A,FALSE,"Nopat";"FCFCSTAR",#N/A,FALSE,"FCFVAL";"EVAVL",#N/A,FALSE,"EVAVAL";"LEASE",#N/A,FALSE,"OpLease"}</definedName>
    <definedName name="htd" hidden="1">{"NOPCAPEVA",#N/A,FALSE,"Nopat";"FCFCSTAR",#N/A,FALSE,"FCFVAL";"EVAVL",#N/A,FALSE,"EVAVAL";"LEASE",#N/A,FALSE,"OpLease"}</definedName>
    <definedName name="HTML_CodePage" hidden="1">1252</definedName>
    <definedName name="HTML_Control" localSheetId="2" hidden="1">{"'PAT list'!$C$1:$AA$32"}</definedName>
    <definedName name="HTML_Control" localSheetId="4" hidden="1">{"'PAT list'!$C$1:$AA$32"}</definedName>
    <definedName name="HTML_Control" localSheetId="3" hidden="1">{"'PAT list'!$C$1:$AA$32"}</definedName>
    <definedName name="HTML_Control" localSheetId="0" hidden="1">{"'PAT list'!$C$1:$AA$32"}</definedName>
    <definedName name="HTML_Control" localSheetId="1" hidden="1">{"'PAT list'!$C$1:$AA$32"}</definedName>
    <definedName name="HTML_Control" hidden="1">{"'PAT list'!$C$1:$AA$32"}</definedName>
    <definedName name="HTML_Description" hidden="1">""</definedName>
    <definedName name="HTML_Email" hidden="1">""</definedName>
    <definedName name="HTML_Header" hidden="1">"PAT list"</definedName>
    <definedName name="HTML_LastUpdate" hidden="1">"3/8/99"</definedName>
    <definedName name="HTML_LineAfter" hidden="1">FALSE</definedName>
    <definedName name="HTML_LineBefore" hidden="1">FALSE</definedName>
    <definedName name="HTML_Name" hidden="1">"Tracey J. Morrell"</definedName>
    <definedName name="HTML_OBDlg2" hidden="1">TRUE</definedName>
    <definedName name="HTML_OBDlg4" hidden="1">TRUE</definedName>
    <definedName name="HTML_OS" hidden="1">0</definedName>
    <definedName name="HTML_PathFile" hidden="1">"C:\My Documents\PAT\PAT1marHTML.htm"</definedName>
    <definedName name="HTML_Title" hidden="1">"Pat 1 Mar"</definedName>
    <definedName name="htr" localSheetId="2" hidden="1">{"NOPCAPEVA",#N/A,FALSE,"Nopat";"FCFCSTAR",#N/A,FALSE,"FCFVAL";"EVAVL",#N/A,FALSE,"EVAVAL";"LEASE",#N/A,FALSE,"OpLease"}</definedName>
    <definedName name="htr" localSheetId="4" hidden="1">{"NOPCAPEVA",#N/A,FALSE,"Nopat";"FCFCSTAR",#N/A,FALSE,"FCFVAL";"EVAVL",#N/A,FALSE,"EVAVAL";"LEASE",#N/A,FALSE,"OpLease"}</definedName>
    <definedName name="htr" localSheetId="3" hidden="1">{"NOPCAPEVA",#N/A,FALSE,"Nopat";"FCFCSTAR",#N/A,FALSE,"FCFVAL";"EVAVL",#N/A,FALSE,"EVAVAL";"LEASE",#N/A,FALSE,"OpLease"}</definedName>
    <definedName name="htr" localSheetId="0" hidden="1">{"NOPCAPEVA",#N/A,FALSE,"Nopat";"FCFCSTAR",#N/A,FALSE,"FCFVAL";"EVAVL",#N/A,FALSE,"EVAVAL";"LEASE",#N/A,FALSE,"OpLease"}</definedName>
    <definedName name="htr" localSheetId="1" hidden="1">{"NOPCAPEVA",#N/A,FALSE,"Nopat";"FCFCSTAR",#N/A,FALSE,"FCFVAL";"EVAVL",#N/A,FALSE,"EVAVAL";"LEASE",#N/A,FALSE,"OpLease"}</definedName>
    <definedName name="htr" hidden="1">{"NOPCAPEVA",#N/A,FALSE,"Nopat";"FCFCSTAR",#N/A,FALSE,"FCFVAL";"EVAVL",#N/A,FALSE,"EVAVAL";"LEASE",#N/A,FALSE,"OpLease"}</definedName>
    <definedName name="hyrt" localSheetId="2" hidden="1">{"NOPCAPEVA",#N/A,FALSE,"Nopat";"FCFCSTAR",#N/A,FALSE,"FCFVAL";"EVAVL",#N/A,FALSE,"EVAVAL";"LEASE",#N/A,FALSE,"OpLease"}</definedName>
    <definedName name="hyrt" localSheetId="4" hidden="1">{"NOPCAPEVA",#N/A,FALSE,"Nopat";"FCFCSTAR",#N/A,FALSE,"FCFVAL";"EVAVL",#N/A,FALSE,"EVAVAL";"LEASE",#N/A,FALSE,"OpLease"}</definedName>
    <definedName name="hyrt" localSheetId="3" hidden="1">{"NOPCAPEVA",#N/A,FALSE,"Nopat";"FCFCSTAR",#N/A,FALSE,"FCFVAL";"EVAVL",#N/A,FALSE,"EVAVAL";"LEASE",#N/A,FALSE,"OpLease"}</definedName>
    <definedName name="hyrt" localSheetId="0" hidden="1">{"NOPCAPEVA",#N/A,FALSE,"Nopat";"FCFCSTAR",#N/A,FALSE,"FCFVAL";"EVAVL",#N/A,FALSE,"EVAVAL";"LEASE",#N/A,FALSE,"OpLease"}</definedName>
    <definedName name="hyrt" localSheetId="1" hidden="1">{"NOPCAPEVA",#N/A,FALSE,"Nopat";"FCFCSTAR",#N/A,FALSE,"FCFVAL";"EVAVL",#N/A,FALSE,"EVAVAL";"LEASE",#N/A,FALSE,"OpLease"}</definedName>
    <definedName name="hyrt" hidden="1">{"NOPCAPEVA",#N/A,FALSE,"Nopat";"FCFCSTAR",#N/A,FALSE,"FCFVAL";"EVAVL",#N/A,FALSE,"EVAVAL";"LEASE",#N/A,FALSE,"OpLease"}</definedName>
    <definedName name="hytes" localSheetId="2" hidden="1">{"NOPCAPEVA",#N/A,FALSE,"Nopat";"FCFCSTAR",#N/A,FALSE,"FCFVAL";"EVAVL",#N/A,FALSE,"EVAVAL";"LEASE",#N/A,FALSE,"OpLease"}</definedName>
    <definedName name="hytes" localSheetId="4" hidden="1">{"NOPCAPEVA",#N/A,FALSE,"Nopat";"FCFCSTAR",#N/A,FALSE,"FCFVAL";"EVAVL",#N/A,FALSE,"EVAVAL";"LEASE",#N/A,FALSE,"OpLease"}</definedName>
    <definedName name="hytes" localSheetId="3" hidden="1">{"NOPCAPEVA",#N/A,FALSE,"Nopat";"FCFCSTAR",#N/A,FALSE,"FCFVAL";"EVAVL",#N/A,FALSE,"EVAVAL";"LEASE",#N/A,FALSE,"OpLease"}</definedName>
    <definedName name="hytes" localSheetId="0" hidden="1">{"NOPCAPEVA",#N/A,FALSE,"Nopat";"FCFCSTAR",#N/A,FALSE,"FCFVAL";"EVAVL",#N/A,FALSE,"EVAVAL";"LEASE",#N/A,FALSE,"OpLease"}</definedName>
    <definedName name="hytes" localSheetId="1" hidden="1">{"NOPCAPEVA",#N/A,FALSE,"Nopat";"FCFCSTAR",#N/A,FALSE,"FCFVAL";"EVAVL",#N/A,FALSE,"EVAVAL";"LEASE",#N/A,FALSE,"OpLease"}</definedName>
    <definedName name="hytes" hidden="1">{"NOPCAPEVA",#N/A,FALSE,"Nopat";"FCFCSTAR",#N/A,FALSE,"FCFVAL";"EVAVL",#N/A,FALSE,"EVAVAL";"LEASE",#N/A,FALSE,"OpLease"}</definedName>
    <definedName name="i" localSheetId="2" hidden="1">{"uno",#N/A,FALSE,"Dist total";"COMENTARIO",#N/A,FALSE,"Ficha CODICE"}</definedName>
    <definedName name="i" localSheetId="4" hidden="1">{"uno",#N/A,FALSE,"Dist total";"COMENTARIO",#N/A,FALSE,"Ficha CODICE"}</definedName>
    <definedName name="i" localSheetId="3" hidden="1">{"uno",#N/A,FALSE,"Dist total";"COMENTARIO",#N/A,FALSE,"Ficha CODICE"}</definedName>
    <definedName name="i" localSheetId="0" hidden="1">{"uno",#N/A,FALSE,"Dist total";"COMENTARIO",#N/A,FALSE,"Ficha CODICE"}</definedName>
    <definedName name="i" localSheetId="1" hidden="1">{"uno",#N/A,FALSE,"Dist total";"COMENTARIO",#N/A,FALSE,"Ficha CODICE"}</definedName>
    <definedName name="i" hidden="1">{"uno",#N/A,FALSE,"Dist total";"COMENTARIO",#N/A,FALSE,"Ficha CODICE"}</definedName>
    <definedName name="iiiii" localSheetId="2" hidden="1">{#N/A,#N/A,FALSE,"Calc";#N/A,#N/A,FALSE,"Sensitivity";#N/A,#N/A,FALSE,"LT Earn.Dil.";#N/A,#N/A,FALSE,"Dil. AVP"}</definedName>
    <definedName name="iiiii" localSheetId="4" hidden="1">{#N/A,#N/A,FALSE,"Calc";#N/A,#N/A,FALSE,"Sensitivity";#N/A,#N/A,FALSE,"LT Earn.Dil.";#N/A,#N/A,FALSE,"Dil. AVP"}</definedName>
    <definedName name="iiiii" localSheetId="3" hidden="1">{#N/A,#N/A,FALSE,"Calc";#N/A,#N/A,FALSE,"Sensitivity";#N/A,#N/A,FALSE,"LT Earn.Dil.";#N/A,#N/A,FALSE,"Dil. AVP"}</definedName>
    <definedName name="iiiii" localSheetId="0" hidden="1">{#N/A,#N/A,FALSE,"Calc";#N/A,#N/A,FALSE,"Sensitivity";#N/A,#N/A,FALSE,"LT Earn.Dil.";#N/A,#N/A,FALSE,"Dil. AVP"}</definedName>
    <definedName name="iiiii" localSheetId="1" hidden="1">{#N/A,#N/A,FALSE,"Calc";#N/A,#N/A,FALSE,"Sensitivity";#N/A,#N/A,FALSE,"LT Earn.Dil.";#N/A,#N/A,FALSE,"Dil. AVP"}</definedName>
    <definedName name="iiiii" hidden="1">{#N/A,#N/A,FALSE,"Calc";#N/A,#N/A,FALSE,"Sensitivity";#N/A,#N/A,FALSE,"LT Earn.Dil.";#N/A,#N/A,FALSE,"Dil. AVP"}</definedName>
    <definedName name="ikghjf" localSheetId="2" hidden="1">{"NOPCAPEVA",#N/A,FALSE,"Nopat";"FCFCSTAR",#N/A,FALSE,"FCFVAL";"EVAVL",#N/A,FALSE,"EVAVAL";"LEASE",#N/A,FALSE,"OpLease"}</definedName>
    <definedName name="ikghjf" localSheetId="4" hidden="1">{"NOPCAPEVA",#N/A,FALSE,"Nopat";"FCFCSTAR",#N/A,FALSE,"FCFVAL";"EVAVL",#N/A,FALSE,"EVAVAL";"LEASE",#N/A,FALSE,"OpLease"}</definedName>
    <definedName name="ikghjf" localSheetId="3" hidden="1">{"NOPCAPEVA",#N/A,FALSE,"Nopat";"FCFCSTAR",#N/A,FALSE,"FCFVAL";"EVAVL",#N/A,FALSE,"EVAVAL";"LEASE",#N/A,FALSE,"OpLease"}</definedName>
    <definedName name="ikghjf" localSheetId="0" hidden="1">{"NOPCAPEVA",#N/A,FALSE,"Nopat";"FCFCSTAR",#N/A,FALSE,"FCFVAL";"EVAVL",#N/A,FALSE,"EVAVAL";"LEASE",#N/A,FALSE,"OpLease"}</definedName>
    <definedName name="ikghjf" localSheetId="1" hidden="1">{"NOPCAPEVA",#N/A,FALSE,"Nopat";"FCFCSTAR",#N/A,FALSE,"FCFVAL";"EVAVL",#N/A,FALSE,"EVAVAL";"LEASE",#N/A,FALSE,"OpLease"}</definedName>
    <definedName name="ikghjf" hidden="1">{"NOPCAPEVA",#N/A,FALSE,"Nopat";"FCFCSTAR",#N/A,FALSE,"FCFVAL";"EVAVL",#N/A,FALSE,"EVAVAL";"LEASE",#N/A,FALSE,"OpLease"}</definedName>
    <definedName name="ikut" localSheetId="2" hidden="1">{"NOPCAPEVA",#N/A,FALSE,"Nopat";"FCFCSTAR",#N/A,FALSE,"FCFVAL";"EVAVL",#N/A,FALSE,"EVAVAL";"LEASE",#N/A,FALSE,"OpLease"}</definedName>
    <definedName name="ikut" localSheetId="4" hidden="1">{"NOPCAPEVA",#N/A,FALSE,"Nopat";"FCFCSTAR",#N/A,FALSE,"FCFVAL";"EVAVL",#N/A,FALSE,"EVAVAL";"LEASE",#N/A,FALSE,"OpLease"}</definedName>
    <definedName name="ikut" localSheetId="3" hidden="1">{"NOPCAPEVA",#N/A,FALSE,"Nopat";"FCFCSTAR",#N/A,FALSE,"FCFVAL";"EVAVL",#N/A,FALSE,"EVAVAL";"LEASE",#N/A,FALSE,"OpLease"}</definedName>
    <definedName name="ikut" localSheetId="0" hidden="1">{"NOPCAPEVA",#N/A,FALSE,"Nopat";"FCFCSTAR",#N/A,FALSE,"FCFVAL";"EVAVL",#N/A,FALSE,"EVAVAL";"LEASE",#N/A,FALSE,"OpLease"}</definedName>
    <definedName name="ikut" localSheetId="1" hidden="1">{"NOPCAPEVA",#N/A,FALSE,"Nopat";"FCFCSTAR",#N/A,FALSE,"FCFVAL";"EVAVL",#N/A,FALSE,"EVAVAL";"LEASE",#N/A,FALSE,"OpLease"}</definedName>
    <definedName name="ikut" hidden="1">{"NOPCAPEVA",#N/A,FALSE,"Nopat";"FCFCSTAR",#N/A,FALSE,"FCFVAL";"EVAVL",#N/A,FALSE,"EVAVAL";"LEASE",#N/A,FALSE,"OpLease"}</definedName>
    <definedName name="INC_AFTER_TAX" hidden="1">"INC_AFTER_TAX"</definedName>
    <definedName name="INC_AVAIL_EXCL" hidden="1">"INC_AVAIL_EXCL"</definedName>
    <definedName name="INC_AVAIL_INCL" hidden="1">"INC_AVAIL_INCL"</definedName>
    <definedName name="INC_BEFORE_TAX" hidden="1">"INC_BEFORE_TAX"</definedName>
    <definedName name="INC_TAX" hidden="1">"INC_TAX"</definedName>
    <definedName name="INC_TAX_EXCL" hidden="1">"INC_TAX_EXCL"</definedName>
    <definedName name="InCurrency">#REF!</definedName>
    <definedName name="INDX_1">#REF!</definedName>
    <definedName name="INDX_10">#REF!</definedName>
    <definedName name="INDX_2">#REF!</definedName>
    <definedName name="INDX_4">#REF!</definedName>
    <definedName name="INDX_6">#REF!</definedName>
    <definedName name="INDX_7">#REF!</definedName>
    <definedName name="INTANGIBLES_NET" hidden="1">"INTANGIBLES_NET"</definedName>
    <definedName name="INTEREST_EXP_NET" hidden="1">"INTEREST_EXP_NET"</definedName>
    <definedName name="INTEREST_EXP_NON" hidden="1">"INTEREST_EXP_NON"</definedName>
    <definedName name="INTEREST_EXP_SUPPL" hidden="1">"INTEREST_EXP_SUPPL"</definedName>
    <definedName name="INTEREST_INC" hidden="1">"INTEREST_INC"</definedName>
    <definedName name="INTEREST_INC_10K" hidden="1">"INTEREST_INC_10K"</definedName>
    <definedName name="INTEREST_INC_10Q" hidden="1">"INTEREST_INC_10Q"</definedName>
    <definedName name="INTEREST_INC_10Q1" hidden="1">"INTEREST_INC_10Q1"</definedName>
    <definedName name="INTEREST_INC_NON" hidden="1">"INTEREST_INC_NON"</definedName>
    <definedName name="Inv">#REF!</definedName>
    <definedName name="io" localSheetId="2" hidden="1">{"NOPCAPEVA",#N/A,FALSE,"Nopat";"FCFCSTAR",#N/A,FALSE,"FCFVAL";"EVAVL",#N/A,FALSE,"EVAVAL";"LEASE",#N/A,FALSE,"OpLease"}</definedName>
    <definedName name="io" localSheetId="4" hidden="1">{"NOPCAPEVA",#N/A,FALSE,"Nopat";"FCFCSTAR",#N/A,FALSE,"FCFVAL";"EVAVL",#N/A,FALSE,"EVAVAL";"LEASE",#N/A,FALSE,"OpLease"}</definedName>
    <definedName name="io" localSheetId="3" hidden="1">{"NOPCAPEVA",#N/A,FALSE,"Nopat";"FCFCSTAR",#N/A,FALSE,"FCFVAL";"EVAVL",#N/A,FALSE,"EVAVAL";"LEASE",#N/A,FALSE,"OpLease"}</definedName>
    <definedName name="io" localSheetId="0" hidden="1">{"NOPCAPEVA",#N/A,FALSE,"Nopat";"FCFCSTAR",#N/A,FALSE,"FCFVAL";"EVAVL",#N/A,FALSE,"EVAVAL";"LEASE",#N/A,FALSE,"OpLease"}</definedName>
    <definedName name="io" localSheetId="1" hidden="1">{"NOPCAPEVA",#N/A,FALSE,"Nopat";"FCFCSTAR",#N/A,FALSE,"FCFVAL";"EVAVL",#N/A,FALSE,"EVAVAL";"LEASE",#N/A,FALSE,"OpLease"}</definedName>
    <definedName name="io" hidden="1">{"NOPCAPEVA",#N/A,FALSE,"Nopat";"FCFCSTAR",#N/A,FALSE,"FCFVAL";"EVAVL",#N/A,FALSE,"EVAVAL";"LEASE",#N/A,FALSE,"OpLease"}</definedName>
    <definedName name="ipo" localSheetId="2" hidden="1">{"'MBU CUR MONTH (isg_sr)'!$A$1:$O$41"}</definedName>
    <definedName name="ipo" localSheetId="4" hidden="1">{"'MBU CUR MONTH (isg_sr)'!$A$1:$O$41"}</definedName>
    <definedName name="ipo" localSheetId="3" hidden="1">{"'MBU CUR MONTH (isg_sr)'!$A$1:$O$41"}</definedName>
    <definedName name="ipo" localSheetId="0" hidden="1">{"'MBU CUR MONTH (isg_sr)'!$A$1:$O$41"}</definedName>
    <definedName name="ipo" localSheetId="1" hidden="1">{"'MBU CUR MONTH (isg_sr)'!$A$1:$O$41"}</definedName>
    <definedName name="ipo" hidden="1">{"'MBU CUR MONTH (isg_sr)'!$A$1:$O$41"}</definedName>
    <definedName name="IQ_1_4_CONSTRUCTION_GROSS_LOANS_FFIEC" hidden="1">"c13402"</definedName>
    <definedName name="IQ_1_4_CONSTRUCTION_LL_REC_DOM_FFIEC" hidden="1">"c12899"</definedName>
    <definedName name="IQ_1_4_CONSTRUCTION_LOAN_COMMITMENTS_UNUSED_FFIEC" hidden="1">"c13244"</definedName>
    <definedName name="IQ_1_4_CONSTRUCTION_LOANS_DUE_30_89_FFIEC" hidden="1">"c13257"</definedName>
    <definedName name="IQ_1_4_CONSTRUCTION_LOANS_DUE_90_FFIEC" hidden="1">"c13285"</definedName>
    <definedName name="IQ_1_4_CONSTRUCTION_LOANS_NON_ACCRUAL_FFIEC" hidden="1">"c13311"</definedName>
    <definedName name="IQ_1_4_CONSTRUCTION_RISK_BASED_FFIEC" hidden="1">"c13423"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RES_DOM_FFIEC" hidden="1">"c15269"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BS_AVAIL_SALE_FFIEC" hidden="1">"c12802"</definedName>
    <definedName name="IQ_ABS_FFIEC" hidden="1">"c12788"</definedName>
    <definedName name="IQ_ABS_INVEST_SECURITIES_FFIEC" hidden="1">"c13461"</definedName>
    <definedName name="IQ_ABS_PERIOD_EST" hidden="1">"c16122"</definedName>
    <definedName name="IQ_ACCEPTANCES_OTHER_FOREIGN_BANKS_LL_REC_FFIEC" hidden="1">"c15293"</definedName>
    <definedName name="IQ_ACCEPTANCES_OTHER_US_BANKS_LL_REC_FFIEC" hidden="1">"c15292"</definedName>
    <definedName name="IQ_ACCOUNT_CHANGE" hidden="1">"c1449"</definedName>
    <definedName name="IQ_ACCOUNT_CODE_INTEREST_PENALTIES" hidden="1">"c15741"</definedName>
    <definedName name="IQ_ACCOUNTING_FFIEC" hidden="1">"c13054"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RUED_INTEREST_RECEIVABLE_FFIEC" hidden="1">"c12842"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_WIRELESS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COST_SUB" hidden="1">"c15807"</definedName>
    <definedName name="IQ_ACQUISITION_RE_ASSETS" hidden="1">"c1628"</definedName>
    <definedName name="IQ_AD" hidden="1">"c7"</definedName>
    <definedName name="IQ_ADD_PAID_IN" hidden="1">"c1344"</definedName>
    <definedName name="IQ_ADD_TAX_POSITIONS_CURRENT_YR" hidden="1">"c15733"</definedName>
    <definedName name="IQ_ADD_TAX_POSITIONS_PRIOR_YRS" hidden="1">"c15735"</definedName>
    <definedName name="IQ_ADDIN" hidden="1">"AUTO"</definedName>
    <definedName name="IQ_ADDITIONAL_NON_INT_INC_FDIC" hidden="1">"c6574"</definedName>
    <definedName name="IQ_ADDITIONS_NON_ACCRUAL_ASSET_DURING_QTR_FFIEC" hidden="1">"c15349"</definedName>
    <definedName name="IQ_ADJ_AVG_BANK_ASSETS" hidden="1">"c2671"</definedName>
    <definedName name="IQ_ADJUSTABLE_RATE_LOANS_FDIC" hidden="1">"c6375"</definedName>
    <definedName name="IQ_ADMIN_RATIO" hidden="1">"c2784"</definedName>
    <definedName name="IQ_ADVERTISING" hidden="1">"c2246"</definedName>
    <definedName name="IQ_ADVERTISING_MARKETING" hidden="1">"c1566"</definedName>
    <definedName name="IQ_ADVERTISING_MARKETING_EXPENSES_FFIEC" hidden="1">"c13048"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FFO_DILUTED" hidden="1">"c16188"</definedName>
    <definedName name="IQ_AFS_INVEST_SECURITIES_FFIEC" hidden="1">"c13456"</definedName>
    <definedName name="IQ_AFS_SECURITIES_TIER_1_FFIEC" hidden="1">"c13343"</definedName>
    <definedName name="IQ_AFTER_TAX_INCOME_FDIC" hidden="1">"c6583"</definedName>
    <definedName name="IQ_AG_PROD_FARM_LOANS_DOM_QUARTERLY_AVG_FFIEC" hidden="1">"c15477"</definedName>
    <definedName name="IQ_AGENCY_INVEST_SECURITIES_FFIEC" hidden="1">"c13458"</definedName>
    <definedName name="IQ_AGRICULTURAL_GROSS_LOANS_FFIEC" hidden="1">"c13413"</definedName>
    <definedName name="IQ_AGRICULTURAL_LOANS_FOREIGN_FFIEC" hidden="1">"c13481"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GRICULTURAL_RISK_BASED_FFIEC" hidden="1">"c13434"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_OTHER_DEPOSITS_FOREIGN_DEP_FFIEC" hidden="1">"c15347"</definedName>
    <definedName name="IQ_ALL_OTHER_INVEST_UNCONSOL_SUBS_FFIEC" hidden="1">"c15275"</definedName>
    <definedName name="IQ_ALL_OTHER_LEASES_CHARGE_OFFS_FFIEC" hidden="1">"c13185"</definedName>
    <definedName name="IQ_ALL_OTHER_LEASES_RECOV_FFIEC" hidden="1">"c13207"</definedName>
    <definedName name="IQ_ALL_OTHER_LOANS_CHARGE_OFFS_FFIEC" hidden="1">"c13183"</definedName>
    <definedName name="IQ_ALL_OTHER_LOANS_RECOV_FFIEC" hidden="1">"c13205"</definedName>
    <definedName name="IQ_ALL_OTHER_TRADING_LIABILITIES_DOM_FFIEC" hidden="1">"c12942"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_LL_LOSSES_FFIEC" hidden="1">"c12810"</definedName>
    <definedName name="IQ_ALLOWABLE_T2_CAPITAL_FFIEC" hidden="1">"c13150"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CREDIT_LOSSES_OFF_BS_FFIEC" hidden="1">"c12871"</definedName>
    <definedName name="IQ_ALLOWANCE_LL_LOSSES_T2_FFIEC" hidden="1">"c13146"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_IMPAIRMENT_OTHER_INTANGIBLE_ASSETS_FFIEC" hidden="1">"c13026"</definedName>
    <definedName name="IQ_AMORT_EXPENSE_FDIC" hidden="1">"c6677"</definedName>
    <definedName name="IQ_AMORTIZATION" hidden="1">"c1591"</definedName>
    <definedName name="IQ_AMORTIZED_COST_FDIC" hidden="1">"c6426"</definedName>
    <definedName name="IQ_AMOUNT_FINANCIAL_LOC_CONVEYED_FFIEC" hidden="1">"c13250"</definedName>
    <definedName name="IQ_AMOUNT_PERFORMANCE_LOC_CONVEYED_FFIEC" hidden="1">"c13252"</definedName>
    <definedName name="IQ_ANNU_DISTRIBUTION_UNIT" hidden="1">"c3004"</definedName>
    <definedName name="IQ_ANNUAL_DIVIDEND" hidden="1">"c229"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NNUITY_SALES_FEES_COMMISSIONS_FFIEC" hidden="1">"c13007"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RPU_ANALOG_CABLE" hidden="1">"c2864"</definedName>
    <definedName name="IQ_ARPU_BASIC_CABLE" hidden="1">"c2866"</definedName>
    <definedName name="IQ_ARPU_BBAND" hidden="1">"c2867"</definedName>
    <definedName name="IQ_ARPU_DIG_CABLE" hidden="1">"c2865"</definedName>
    <definedName name="IQ_ARPU_PHONE" hidden="1">"c2868"</definedName>
    <definedName name="IQ_ARPU_POSTPAID_WIRELESS" hidden="1">"c15758"</definedName>
    <definedName name="IQ_ARPU_PREPAID_WIRELESS" hidden="1">"c15759"</definedName>
    <definedName name="IQ_ARPU_RETAIL_WIRELESS" hidden="1">"c15760"</definedName>
    <definedName name="IQ_ARPU_SATELLITE" hidden="1">"c15790"</definedName>
    <definedName name="IQ_ARPU_TOTAL" hidden="1">"c2869"</definedName>
    <definedName name="IQ_ARPU_WHOLESALE_WIRELESS" hidden="1">"c15761"</definedName>
    <definedName name="IQ_ARPU_WIRELESS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REPRICE_ASSETS_TOT_FFIEC" hidden="1">"c13454"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IGNED_RESERVES_COAL" hidden="1">"c15912"</definedName>
    <definedName name="IQ_ASSIGNED_RESERVES_TO_TOTAL_RESERVES_COAL" hidden="1">"c15955"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LOSSES" hidden="1">"c15870"</definedName>
    <definedName name="IQ_ASSUMED_PC_EARNED" hidden="1">"c2746"</definedName>
    <definedName name="IQ_ASSUMED_PREMIUMS_EARNED_GROSS_PREMIUMS_EARNED" hidden="1">"c15886"</definedName>
    <definedName name="IQ_ASSUMED_PREMIUMS_WRITTEN_GROSS_PREMIUMS_WRITTEN" hidden="1">"c15884"</definedName>
    <definedName name="IQ_ASSUMED_WRITTEN" hidden="1">"c2725"</definedName>
    <definedName name="IQ_ATM_FEES_FFIEC" hidden="1">"c13042"</definedName>
    <definedName name="IQ_ATM_INTERCHANGE_EXPENSES_FFIEC" hidden="1">"c13056"</definedName>
    <definedName name="IQ_AUDITOR_NAME" hidden="1">"c1539"</definedName>
    <definedName name="IQ_AUDITOR_OPINION" hidden="1">"c1540"</definedName>
    <definedName name="IQ_AUTO_LOANS_TOTAL_LOANS" hidden="1">"c15713"</definedName>
    <definedName name="IQ_AUTO_WRITTEN" hidden="1">"c62"</definedName>
    <definedName name="IQ_AVAIL_FOR_SALE_FAIR_VALUE_TOT_FFIEC" hidden="1">"c15399"</definedName>
    <definedName name="IQ_AVAIL_FOR_SALE_LEVEL_1_FFIEC" hidden="1">"c15421"</definedName>
    <definedName name="IQ_AVAIL_FOR_SALE_LEVEL_2_FFIEC" hidden="1">"c15434"</definedName>
    <definedName name="IQ_AVAIL_FOR_SALE_LEVEL_3_FFIEC" hidden="1">"c15447"</definedName>
    <definedName name="IQ_AVAILABLE_FOR_SALE_FDIC" hidden="1">"c6409"</definedName>
    <definedName name="IQ_AVAILABLE_SALE_SEC_FFIEC" hidden="1">"c12791"</definedName>
    <definedName name="IQ_AVERAGE_ASSETS_FDIC" hidden="1">"c6362"</definedName>
    <definedName name="IQ_AVERAGE_ASSETS_QUART_FDIC" hidden="1">"c6363"</definedName>
    <definedName name="IQ_AVERAGE_DEPOSITS" hidden="1">"c15256"</definedName>
    <definedName name="IQ_AVERAGE_EARNING_ASSETS_FDIC" hidden="1">"c6748"</definedName>
    <definedName name="IQ_AVERAGE_EQUITY_FDIC" hidden="1">"c6749"</definedName>
    <definedName name="IQ_AVERAGE_INTEREST_BEARING_DEPOSITS" hidden="1">"c15254"</definedName>
    <definedName name="IQ_AVERAGE_LOANS_FDIC" hidden="1">"c6750"</definedName>
    <definedName name="IQ_AVERAGE_LOANS_HFI" hidden="1">"c15251"</definedName>
    <definedName name="IQ_AVERAGE_LOANS_HFS" hidden="1">"c15252"</definedName>
    <definedName name="IQ_AVERAGE_NON_INTEREST_BEARING_DEPOSITS" hidden="1">"c15255"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INV_HOMEBUILDING" hidden="1">"c15812"</definedName>
    <definedName name="IQ_AVG_INV_HOMES" hidden="1">"c15810"</definedName>
    <definedName name="IQ_AVG_INV_LAND_LOTS" hidden="1">"c15811"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V" hidden="1">"c84"</definedName>
    <definedName name="IQ_AVG_TOTAL_ASSETS_LEVERAGE_CAPITAL_FFIEC" hidden="1">"c13159"</definedName>
    <definedName name="IQ_AVG_TOTAL_ASSETS_LEVERAGE_RATIO_FFIEC" hidden="1">"c13154"</definedName>
    <definedName name="IQ_AVG_VOLUME" hidden="1">"c1346"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LOAN_LIST" hidden="1">"c13507"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ING_FEES_OPERATING_INC_FFIEC" hidden="1">"c13386"</definedName>
    <definedName name="IQ_BANKS_FOREIGN_COUNTRIES_NON_TRANS_ACCTS_FFIEC" hidden="1">"c15326"</definedName>
    <definedName name="IQ_BANKS_FOREIGN_COUNTRIES_TOTAL_DEPOSITS_FDIC" hidden="1">"c6475"</definedName>
    <definedName name="IQ_BANKS_FOREIGN_COUNTRIES_TRANS_ACCTS_FFIEC" hidden="1">"c15318"</definedName>
    <definedName name="IQ_BASE_RENT" hidden="1">"c16017"</definedName>
    <definedName name="IQ_BASE_RENT_OPERATING_LEASE_EXPIRING_AFTER_FIVE" hidden="1">"c16107"</definedName>
    <definedName name="IQ_BASE_RENT_OPERATING_LEASE_EXPIRING_CY" hidden="1">"c16101"</definedName>
    <definedName name="IQ_BASE_RENT_OPERATING_LEASE_EXPIRING_CY1" hidden="1">"c16102"</definedName>
    <definedName name="IQ_BASE_RENT_OPERATING_LEASE_EXPIRING_CY2" hidden="1">"c16103"</definedName>
    <definedName name="IQ_BASE_RENT_OPERATING_LEASE_EXPIRING_CY3" hidden="1">"c16104"</definedName>
    <definedName name="IQ_BASE_RENT_OPERATING_LEASE_EXPIRING_CY4" hidden="1">"c16105"</definedName>
    <definedName name="IQ_BASE_RENT_OPERATING_LEASE_EXPIRING_NEXT_FIVE" hidden="1">"c16106"</definedName>
    <definedName name="IQ_BASE_RENT_OPERATING_LEASE_EXPIRING_TOTAL" hidden="1">"c16108"</definedName>
    <definedName name="IQ_BASE_RENT_RENTAL_REVENUE" hidden="1">"c16062"</definedName>
    <definedName name="IQ_BASIC_EPS_EXCL" hidden="1">"c85"</definedName>
    <definedName name="IQ_BASIC_EPS_INCL" hidden="1">"c86"</definedName>
    <definedName name="IQ_BASIC_NAV_SHARES" hidden="1">"c16012"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IZ_SEG_ASSETS" hidden="1">"c90"</definedName>
    <definedName name="IQ_BIZ_SEG_EBT" hidden="1">"c91"</definedName>
    <definedName name="IQ_BIZ_SEG_GP" hidden="1">"c92"</definedName>
    <definedName name="IQ_BIZ_SEG_NI" hidden="1">"c93"</definedName>
    <definedName name="IQ_BIZ_SEG_OPER_INC" hidden="1">"c94"</definedName>
    <definedName name="IQ_BIZ_SEG_REV" hidden="1">"c95"</definedName>
    <definedName name="IQ_BOARD_MEMBER" hidden="1">"c96"</definedName>
    <definedName name="IQ_BOARD_MEMBER_ALL_OTHER_COMP" hidden="1">"c18992"</definedName>
    <definedName name="IQ_BOARD_MEMBER_ANNUAL_CASH_COMP" hidden="1">"c18993"</definedName>
    <definedName name="IQ_BOARD_MEMBER_AS_REPORTED_COMP" hidden="1">"c18997"</definedName>
    <definedName name="IQ_BOARD_MEMBER_AS_REPORTED_DIRECTOR_COMP" hidden="1">"c19009"</definedName>
    <definedName name="IQ_BOARD_MEMBER_ASSISTANT_EMAIL" hidden="1">"c15179"</definedName>
    <definedName name="IQ_BOARD_MEMBER_ASSISTANT_FAX" hidden="1">"c15181"</definedName>
    <definedName name="IQ_BOARD_MEMBER_ASSISTANT_NAME" hidden="1">"c15178"</definedName>
    <definedName name="IQ_BOARD_MEMBER_ASSISTANT_PHONE" hidden="1">"c15180"</definedName>
    <definedName name="IQ_BOARD_MEMBER_BACKGROUND" hidden="1">"c2101"</definedName>
    <definedName name="IQ_BOARD_MEMBER_BONUS" hidden="1">"c18988"</definedName>
    <definedName name="IQ_BOARD_MEMBER_CALCULATED_COMP" hidden="1">"c18995"</definedName>
    <definedName name="IQ_BOARD_MEMBER_CHANGE_PENSION" hidden="1">"c19010"</definedName>
    <definedName name="IQ_BOARD_MEMBER_DIRECT_FAX" hidden="1">"c15176"</definedName>
    <definedName name="IQ_BOARD_MEMBER_DIRECT_PHONE" hidden="1">"c15175"</definedName>
    <definedName name="IQ_BOARD_MEMBER_DIRECTOR_BONUS" hidden="1">"c19004"</definedName>
    <definedName name="IQ_BOARD_MEMBER_DIRECTOR_CHANGE_PENSION" hidden="1">"c19005"</definedName>
    <definedName name="IQ_BOARD_MEMBER_DIRECTOR_FEE" hidden="1">"c19001"</definedName>
    <definedName name="IQ_BOARD_MEMBER_DIRECTOR_NON_EQUITY_COMP" hidden="1">"c19006"</definedName>
    <definedName name="IQ_BOARD_MEMBER_DIRECTOR_OPTION_AWARDS" hidden="1">"c19002"</definedName>
    <definedName name="IQ_BOARD_MEMBER_DIRECTOR_OTHER" hidden="1">"c19003"</definedName>
    <definedName name="IQ_BOARD_MEMBER_DIRECTOR_STOCK_AWARDS" hidden="1">"c19007"</definedName>
    <definedName name="IQ_BOARD_MEMBER_DIRECTOR_STOCK_GRANTS" hidden="1">"c19034"</definedName>
    <definedName name="IQ_BOARD_MEMBER_DIRECTOR_STOCK_OPTIONS" hidden="1">"c19008"</definedName>
    <definedName name="IQ_BOARD_MEMBER_EMAIL" hidden="1">"c15177"</definedName>
    <definedName name="IQ_BOARD_MEMBER_EQUITY_INCENTIVE" hidden="1">"c19030"</definedName>
    <definedName name="IQ_BOARD_MEMBER_EST_PAYMENTS_CHANGE_CONTROL" hidden="1">"c18999"</definedName>
    <definedName name="IQ_BOARD_MEMBER_EST_PAYMENTS_TERMINATION" hidden="1">"c19011"</definedName>
    <definedName name="IQ_BOARD_MEMBER_EXERCISABLE_OPTIONS" hidden="1">"c19014"</definedName>
    <definedName name="IQ_BOARD_MEMBER_EXERCISABLE_VALUES" hidden="1">"c19015"</definedName>
    <definedName name="IQ_BOARD_MEMBER_EXERCISED_OPTIONS" hidden="1">"c19012"</definedName>
    <definedName name="IQ_BOARD_MEMBER_EXERCISED_VALUES" hidden="1">"c19013"</definedName>
    <definedName name="IQ_BOARD_MEMBER_LT_INCENTIVE" hidden="1">"c18991"</definedName>
    <definedName name="IQ_BOARD_MEMBER_MAIN_FAX" hidden="1">"c15174"</definedName>
    <definedName name="IQ_BOARD_MEMBER_MAIN_PHONE" hidden="1">"c15173"</definedName>
    <definedName name="IQ_BOARD_MEMBER_MARKET_VALUE_SHARES_NOT_VESTED" hidden="1">"c19029"</definedName>
    <definedName name="IQ_BOARD_MEMBER_NON_EQUITY_INCENTIVE" hidden="1">"c19000"</definedName>
    <definedName name="IQ_BOARD_MEMBER_NUM_SHARED_NOT_VESTED" hidden="1">"c19028"</definedName>
    <definedName name="IQ_BOARD_MEMBER_NUM_SHARES_ACQUIRED" hidden="1">"c19026"</definedName>
    <definedName name="IQ_BOARD_MEMBER_OFFICE_ADDRESS" hidden="1">"c15172"</definedName>
    <definedName name="IQ_BOARD_MEMBER_OPTION_AWARDS" hidden="1">"c18996"</definedName>
    <definedName name="IQ_BOARD_MEMBER_OPTION_MARKET_PRICE" hidden="1">"c19025"</definedName>
    <definedName name="IQ_BOARD_MEMBER_OPTION_PRICE" hidden="1">"c19024"</definedName>
    <definedName name="IQ_BOARD_MEMBER_OTHER_ANNUAL_COMP" hidden="1">"c18989"</definedName>
    <definedName name="IQ_BOARD_MEMBER_OTHER_COMP" hidden="1">"c18998"</definedName>
    <definedName name="IQ_BOARD_MEMBER_RESTRICTED_STOCK_COMP" hidden="1">"c18990"</definedName>
    <definedName name="IQ_BOARD_MEMBER_SALARY" hidden="1">"c18987"</definedName>
    <definedName name="IQ_BOARD_MEMBER_ST_COMP" hidden="1">"c18994"</definedName>
    <definedName name="IQ_BOARD_MEMBER_TITLE" hidden="1">"c97"</definedName>
    <definedName name="IQ_BOARD_MEMBER_TOTAL_NUM_STOCK_AWARDS" hidden="1">"c19033"</definedName>
    <definedName name="IQ_BOARD_MEMBER_TOTAL_OPTIONS" hidden="1">"c19022"</definedName>
    <definedName name="IQ_BOARD_MEMBER_TOTAL_STOCK_VALUE" hidden="1">"c19032"</definedName>
    <definedName name="IQ_BOARD_MEMBER_TOTAL_VALUE_OPTIONS" hidden="1">"c19023"</definedName>
    <definedName name="IQ_BOARD_MEMBER_UNCLASSIFIED_OPTIONS" hidden="1">"c19018"</definedName>
    <definedName name="IQ_BOARD_MEMBER_UNCLASSIFIED_OPTIONS_VALUE" hidden="1">"c19019"</definedName>
    <definedName name="IQ_BOARD_MEMBER_UNEARNED_STOCK_VALUE" hidden="1">"c19031"</definedName>
    <definedName name="IQ_BOARD_MEMBER_UNEXERCISABLE_OPTIONS" hidden="1">"c19016"</definedName>
    <definedName name="IQ_BOARD_MEMBER_UNEXERCISABLE_VALUES" hidden="1">"c19017"</definedName>
    <definedName name="IQ_BOARD_MEMBER_UNEXERCISED_UNEARNED_OPTIONS" hidden="1">"c19020"</definedName>
    <definedName name="IQ_BOARD_MEMBER_UNEXERCISED_UNEARNED_OPTIONS_VALUE" hidden="1">"c19021"</definedName>
    <definedName name="IQ_BOARD_MEMBER_VALUE_VESTING" hidden="1">"c19027"</definedName>
    <definedName name="IQ_BOND_LIST" hidden="1">"c13505"</definedName>
    <definedName name="IQ_BONDRATING_FITCH" hidden="1">"c223"</definedName>
    <definedName name="IQ_BONDRATING_FITCH_DATE" hidden="1">"c241"</definedName>
    <definedName name="IQ_BONDRATING_SP" hidden="1">"c224"</definedName>
    <definedName name="IQ_BONDRATING_SP_DATE" hidden="1">"c242"</definedName>
    <definedName name="IQ_BOOK_VALUE" hidden="1">"c68"</definedName>
    <definedName name="IQ_BORROWED_MONEY_QUARTERLY_AVG_FFIEC" hidden="1">"c13091"</definedName>
    <definedName name="IQ_BORROWINGS_LESS_1YR_ASSETS_TOT_FFIEC" hidden="1">"c13450"</definedName>
    <definedName name="IQ_BR_FILING_DATE" hidden="1">"c16223"</definedName>
    <definedName name="IQ_BR_FILING_TYPE" hidden="1">"c16224"</definedName>
    <definedName name="IQ_BR_PLAN_APPROVE_DATE" hidden="1">"c16226"</definedName>
    <definedName name="IQ_BR_PLAN_CONFIRM" hidden="1">"c16225"</definedName>
    <definedName name="IQ_BROK_COMISSION" hidden="1">"c98"</definedName>
    <definedName name="IQ_BROKER_DEPOSIT_LESS_THAN_100000_1_YR_MORE_FFIEC" hidden="1">"c15308"</definedName>
    <definedName name="IQ_BROKER_DEPOSIT_LESS_THAN_100000_FFIEC" hidden="1">"c15306"</definedName>
    <definedName name="IQ_BROKER_DEPOSIT_MORE_THAN_100000_1_YR_LESS_FFIEC" hidden="1">"c15310"</definedName>
    <definedName name="IQ_BROKER_DEPOSIT_MORE_THAN_100000_1_YR_MORE_FFIEC" hidden="1">"c15311"</definedName>
    <definedName name="IQ_BROKER_DEPOSIT_MORE_THAN_100000_FFIEC" hidden="1">"c15309"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ILDINGS" hidden="1">"c99"</definedName>
    <definedName name="IQ_BUS_SEG_DESCRIPTION" hidden="1">"c15589"</definedName>
    <definedName name="IQ_BUS_SEG_DESCRIPTION_ABS" hidden="1">"c15577"</definedName>
    <definedName name="IQ_BUS_SEG_NAIC" hidden="1">"c15588"</definedName>
    <definedName name="IQ_BUS_SEG_NAIC_ABS" hidden="1">"c15576"</definedName>
    <definedName name="IQ_BUS_SEG_PRIMARY_GIC" hidden="1">"c15584"</definedName>
    <definedName name="IQ_BUS_SEG_PRIMARY_GIC_ABS" hidden="1">"c15572"</definedName>
    <definedName name="IQ_BUS_SEG_PRIMARY_SIC" hidden="1">"c15586"</definedName>
    <definedName name="IQ_BUS_SEG_PRIMARY_SIC_ABS" hidden="1">"c15574"</definedName>
    <definedName name="IQ_BUS_SEG_SECONDARY_GIC" hidden="1">"c15585"</definedName>
    <definedName name="IQ_BUS_SEG_SECONDARY_GIC_ABS" hidden="1">"c15573"</definedName>
    <definedName name="IQ_BUS_SEG_SECONDARY_SIC" hidden="1">"c15587"</definedName>
    <definedName name="IQ_BUS_SEG_SECONDARY_SIC_ABS" hidden="1">"c15575"</definedName>
    <definedName name="IQ_BUSINESS_COMBINATIONS_FFIEC" hidden="1">"c12967"</definedName>
    <definedName name="IQ_BUSINESS_DESCRIPTION" hidden="1">"c322"</definedName>
    <definedName name="IQ_BV_ACT_OR_EST_REUT" hidden="1">"c5471"</definedName>
    <definedName name="IQ_BV_EST_REUT" hidden="1">"c5403"</definedName>
    <definedName name="IQ_BV_HIGH_EST_REUT" hidden="1">"c5405"</definedName>
    <definedName name="IQ_BV_LOW_EST_REUT" hidden="1">"c5406"</definedName>
    <definedName name="IQ_BV_MEDIAN_EST_REUT" hidden="1">"c5404"</definedName>
    <definedName name="IQ_BV_NUM_EST_REUT" hidden="1">"c5407"</definedName>
    <definedName name="IQ_BV_OVER_SHARES" hidden="1">"c1349"</definedName>
    <definedName name="IQ_BV_SHARE" hidden="1">"c100"</definedName>
    <definedName name="IQ_BV_SHARE_ACT_OR_EST_REUT" hidden="1">"c5477"</definedName>
    <definedName name="IQ_BV_SHARE_EST_REUT" hidden="1">"c5439"</definedName>
    <definedName name="IQ_BV_SHARE_HIGH_EST_REUT" hidden="1">"c5441"</definedName>
    <definedName name="IQ_BV_SHARE_LOW_EST_REUT" hidden="1">"c5442"</definedName>
    <definedName name="IQ_BV_SHARE_MEDIAN_EST_REUT" hidden="1">"c5440"</definedName>
    <definedName name="IQ_BV_SHARE_NUM_EST_REUT" hidden="1">"c5443"</definedName>
    <definedName name="IQ_BV_SHARE_STDDEV_EST_REUT" hidden="1">"c5444"</definedName>
    <definedName name="IQ_BV_STDDEV_EST_REUT" hidden="1">"c5408"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BUS_PHONE" hidden="1">"c15773"</definedName>
    <definedName name="IQ_CABLE_SUBS_DIG" hidden="1">"c2856"</definedName>
    <definedName name="IQ_CABLE_SUBS_LONG_DIST_PHONE" hidden="1">"c15775"</definedName>
    <definedName name="IQ_CABLE_SUBS_NON_VIDEO" hidden="1">"c2860"</definedName>
    <definedName name="IQ_CABLE_SUBS_PHONE" hidden="1">"c2859"</definedName>
    <definedName name="IQ_CABLE_SUBS_RES_PHONE" hidden="1">"c15772"</definedName>
    <definedName name="IQ_CABLE_SUBS_SATELITE" hidden="1">"c15771"</definedName>
    <definedName name="IQ_CABLE_SUBS_TOTAL" hidden="1">"c2862"</definedName>
    <definedName name="IQ_CABLE_SUBS_WHOLE_PHONE" hidden="1">"c15774"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_REUT" hidden="1">"c6800"</definedName>
    <definedName name="IQ_CAL_Y" hidden="1">"c102"</definedName>
    <definedName name="IQ_CAL_Y_EST_REUT" hidden="1">"c6801"</definedName>
    <definedName name="IQ_CAP_INVEST_CABLE" hidden="1">"c15794"</definedName>
    <definedName name="IQ_CAP_INVEST_COMMERCIAL" hidden="1">"c15800"</definedName>
    <definedName name="IQ_CAP_INVEST_CUST_PREMISE_EQUIP" hidden="1">"c15795"</definedName>
    <definedName name="IQ_CAP_INVEST_LINE_EXTENSIONS" hidden="1">"c15797"</definedName>
    <definedName name="IQ_CAP_INVEST_SCALABLE_INFRASTRUCTURE" hidden="1">"c15796"</definedName>
    <definedName name="IQ_CAP_INVEST_SUPPORT" hidden="1">"c15799"</definedName>
    <definedName name="IQ_CAP_INVEST_UPGRADE_REBUILD" hidden="1">"c15798"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ACT_OR_EST_REUT" hidden="1">"c5474"</definedName>
    <definedName name="IQ_CAPEX_BNK" hidden="1">"c110"</definedName>
    <definedName name="IQ_CAPEX_BR" hidden="1">"c111"</definedName>
    <definedName name="IQ_CAPEX_EST_REUT" hidden="1">"c3969"</definedName>
    <definedName name="IQ_CAPEX_FIN" hidden="1">"c112"</definedName>
    <definedName name="IQ_CAPEX_HIGH_EST_REUT" hidden="1">"c3971"</definedName>
    <definedName name="IQ_CAPEX_INS" hidden="1">"c113"</definedName>
    <definedName name="IQ_CAPEX_LOW_EST_REUT" hidden="1">"c3972"</definedName>
    <definedName name="IQ_CAPEX_MEDIAN_EST_REUT" hidden="1">"c3970"</definedName>
    <definedName name="IQ_CAPEX_NUM_EST_REUT" hidden="1">"c3973"</definedName>
    <definedName name="IQ_CAPEX_PCT_REV" hidden="1">"c19144"</definedName>
    <definedName name="IQ_CAPEX_STDDEV_EST_REUT" hidden="1">"c3974"</definedName>
    <definedName name="IQ_CAPEX_UTI" hidden="1">"c114"</definedName>
    <definedName name="IQ_CAPITAL_ALLOCATION_ADJUSTMENT_FOREIGN_FFIEC" hidden="1">"c15389"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UNDER_MANAGE" hidden="1">"c18929"</definedName>
    <definedName name="IQ_CAPITAL_UNDER_MANAGE_CURRENCY" hidden="1">"c19171"</definedName>
    <definedName name="IQ_CAPITAL_UNDER_MANAGE_DATE" hidden="1">"c18930"</definedName>
    <definedName name="IQ_CAPITALIZED_INTEREST" hidden="1">"c2076"</definedName>
    <definedName name="IQ_CASH" hidden="1">"c1458"</definedName>
    <definedName name="IQ_CASH_ACQUIRE_CF" hidden="1">"c1630"</definedName>
    <definedName name="IQ_CASH_BALANCES_DUE_FFIEC" hidden="1">"c12773"</definedName>
    <definedName name="IQ_CASH_BANKS_FOREIGN_COUNTRIES_DOM_FFIEC" hidden="1">"c15289"</definedName>
    <definedName name="IQ_CASH_COLLECTION_UNPOSTED_DEBITS_CURRENCY_FFIEC" hidden="1">"c15279"</definedName>
    <definedName name="IQ_CASH_COLLECTION_UNPOSTED_DEBITS_DOM_FFIEC" hidden="1">"c15286"</definedName>
    <definedName name="IQ_CASH_CONVERSION" hidden="1">"c117"</definedName>
    <definedName name="IQ_CASH_COST_PER_SUB" hidden="1">"c15763"</definedName>
    <definedName name="IQ_CASH_DEPOSITORY_INSTIT_US_DOM_FFIEC" hidden="1">"c15288"</definedName>
    <definedName name="IQ_CASH_DIVIDENDS_NET_INCOME_FDIC" hidden="1">"c6738"</definedName>
    <definedName name="IQ_CASH_DUE_BANKS" hidden="1">"c1351"</definedName>
    <definedName name="IQ_CASH_DUE_OTHER_FED_RESERVE_BANKS_DOM_FFIEC" hidden="1">"c15290"</definedName>
    <definedName name="IQ_CASH_DUE_OTHER_FED_RESERVE_BANKS_FFIEC" hidden="1">"c15284"</definedName>
    <definedName name="IQ_CASH_DUE_US_BRANCH_FOREIGN_BANK_FFIEC" hidden="1">"c15280"</definedName>
    <definedName name="IQ_CASH_EQUIV" hidden="1">"c118"</definedName>
    <definedName name="IQ_CASH_FINAN" hidden="1">"c119"</definedName>
    <definedName name="IQ_CASH_FOREIGN_BRANCH_OTHER_US_BANKS_FFIEC" hidden="1">"c15282"</definedName>
    <definedName name="IQ_CASH_IN_PROCESS_FDIC" hidden="1">"c6386"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OPER_EST" hidden="1">"c4163"</definedName>
    <definedName name="IQ_CASH_OPER_HIGH_EST" hidden="1">"c4166"</definedName>
    <definedName name="IQ_CASH_OPER_LOW_EST" hidden="1">"c4244"</definedName>
    <definedName name="IQ_CASH_OPER_MEDIAN_EST" hidden="1">"c4245"</definedName>
    <definedName name="IQ_CASH_OPER_NUM_EST" hidden="1">"c4246"</definedName>
    <definedName name="IQ_CASH_OPER_STDDEV_EST" hidden="1">"c4247"</definedName>
    <definedName name="IQ_CASH_OTHER_BANKS_FOREIGN_COUNTRIES_FFIEC" hidden="1">"c15283"</definedName>
    <definedName name="IQ_CASH_OTHER_US_COMM_BANK_DEP_INSTIT_FFIEC" hidden="1">"c15281"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RUCTURED_PRODUCTS_AVAIL_SALE_FFIEC" hidden="1">"c15263"</definedName>
    <definedName name="IQ_CASH_STRUCTURED_PRODUCTS_FFIEC" hidden="1">"c15260"</definedName>
    <definedName name="IQ_CASH_TAXES" hidden="1">"c125"</definedName>
    <definedName name="IQ_CATASTROPHIC_LOSS_RATIO" hidden="1">"c15881"</definedName>
    <definedName name="IQ_CCE_FDIC" hidden="1">"c6296"</definedName>
    <definedName name="IQ_CDS_COUPON" hidden="1">"c15234"</definedName>
    <definedName name="IQ_CDS_DERIVATIVES_BENEFICIARY_FFIEC" hidden="1">"c13119"</definedName>
    <definedName name="IQ_CDS_DERIVATIVES_GUARANTOR_FFIEC" hidden="1">"c13112"</definedName>
    <definedName name="IQ_CDS_LIST" hidden="1">"c13510"</definedName>
    <definedName name="IQ_CDS_LOAN_LIST" hidden="1">"c13518"</definedName>
    <definedName name="IQ_CDS_NEXT_SERIES_ID" hidden="1">"c15231"</definedName>
    <definedName name="IQ_CDS_PREV_SERIES_ID" hidden="1">"c15232"</definedName>
    <definedName name="IQ_CDS_PRICE_TYPE" hidden="1">"c15233"</definedName>
    <definedName name="IQ_CDS_SENIOR_LIST" hidden="1">"c13508"</definedName>
    <definedName name="IQ_CDS_SUB_LIST" hidden="1">"c13509"</definedName>
    <definedName name="IQ_CEDED_AH_EARNED" hidden="1">"c2743"</definedName>
    <definedName name="IQ_CEDED_CLAIM_ADJ_EXP_RESERVE_BOP" hidden="1">"c15875"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LOSSES" hidden="1">"c15872"</definedName>
    <definedName name="IQ_CEDED_PC_EARNED" hidden="1">"c2748"</definedName>
    <definedName name="IQ_CEDED_PREMIUMS_EARNED_GROSS_PREMIUMS_EARNED" hidden="1">"c15887"</definedName>
    <definedName name="IQ_CEDED_PREMIUMS_WRITTEN_GROSS_PREMIUMS_WRITTEN" hidden="1">"c15885"</definedName>
    <definedName name="IQ_CEDED_WRITTEN" hidden="1">"c2727"</definedName>
    <definedName name="IQ_CEO_ID" hidden="1">"c15210"</definedName>
    <definedName name="IQ_CEO_NAME" hidden="1">"c15209"</definedName>
    <definedName name="IQ_CERTIFIED_OFFICIAL_CHECKS_TRANS_ACCTS_FFIEC" hidden="1">"c15320"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FO_ID" hidden="1">"c15212"</definedName>
    <definedName name="IQ_CFO_NAME" hidden="1">"c15211"</definedName>
    <definedName name="IQ_CFPS_ACT_OR_EST_REUT" hidden="1">"c5463"</definedName>
    <definedName name="IQ_CFPS_EST_REUT" hidden="1">"c3844"</definedName>
    <definedName name="IQ_CFPS_HIGH_EST_REUT" hidden="1">"c3846"</definedName>
    <definedName name="IQ_CFPS_LOW_EST_REUT" hidden="1">"c3847"</definedName>
    <definedName name="IQ_CFPS_MEDIAN_EST_REUT" hidden="1">"c3845"</definedName>
    <definedName name="IQ_CFPS_NUM_EST_REUT" hidden="1">"c3848"</definedName>
    <definedName name="IQ_CFPS_STDDEV_EST_REUT" hidden="1">"c3849"</definedName>
    <definedName name="IQ_CHAIRMAN_ID" hidden="1">"c15218"</definedName>
    <definedName name="IQ_CHAIRMAN_NAME" hidden="1">"c15217"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F_TAX_TOTAL" hidden="1">"c15557"</definedName>
    <definedName name="IQ_CHANGE_DEPOSIT_ACCT" hidden="1">"c148"</definedName>
    <definedName name="IQ_CHANGE_FAIR_VALUE_FINANCIAL_LIAB_T1_FFIEC" hidden="1">"c13138"</definedName>
    <definedName name="IQ_CHANGE_FAIR_VALUE_OPTIONS_FFIEC" hidden="1">"c13045"</definedName>
    <definedName name="IQ_CHANGE_INC_TAX" hidden="1">"c149"</definedName>
    <definedName name="IQ_CHANGE_INS_RES_LIAB" hidden="1">"c150"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HANGE_INVENTORY" hidden="1">"c151"</definedName>
    <definedName name="IQ_CHANGE_NET_WORKING_CAPITAL" hidden="1">"c1909"</definedName>
    <definedName name="IQ_CHANGE_OTHER_NET_OPER_ASSETS_BR" hidden="1">"c3595"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UNRECOG_TAX_BENEFIT_1_YR_MAX" hidden="1">"c15747"</definedName>
    <definedName name="IQ_CHANGE_UNRECOG_TAX_BENEFIT_1_YR_MIN" hidden="1">"c15746"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URN_BASIC_CABLE" hidden="1">"c2871"</definedName>
    <definedName name="IQ_CHURN_BBAND" hidden="1">"c2872"</definedName>
    <definedName name="IQ_CHURN_DIG_CABLE" hidden="1">"c2870"</definedName>
    <definedName name="IQ_CHURN_PHONE" hidden="1">"c2873"</definedName>
    <definedName name="IQ_CHURN_POSTPAID_WIRELESS" hidden="1">"c2121"</definedName>
    <definedName name="IQ_CHURN_PREPAID_WIRELESS" hidden="1">"c2120"</definedName>
    <definedName name="IQ_CHURN_SATELLITE" hidden="1">"c15791"</definedName>
    <definedName name="IQ_CHURN_TOTAL" hidden="1">"c2874"</definedName>
    <definedName name="IQ_CHURN_TOTAL_WIRELESS" hidden="1">"c2122"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IMS_ADJUSTMENT_EXP_PC_FFIEC" hidden="1">"c13100"</definedName>
    <definedName name="IQ_CLASS_MARKETCAP" hidden="1">"c13512"</definedName>
    <definedName name="IQ_CLASS_SHARESOUTSTANDING" hidden="1">"c13513"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D_END_1_4_FIRST_LIENS_TRADING_DOM_FFIEC" hidden="1">"c12928"</definedName>
    <definedName name="IQ_CLOSED_END_1_4_JR_LIENS_LL_REC_DOM_FFIEC" hidden="1">"c12904"</definedName>
    <definedName name="IQ_CLOSED_END_1_4_JUNIOR_LIENS_TRADING_DOM_FFIEC" hidden="1">"c12929"</definedName>
    <definedName name="IQ_CLOSED_END_SEC_1_4_1ST_LIENS_CHARGE_OFFS_FFIEC" hidden="1">"c13169"</definedName>
    <definedName name="IQ_CLOSED_END_SEC_1_4_1ST_LIENS_DUE_30_89_FFIEC" hidden="1">"c13261"</definedName>
    <definedName name="IQ_CLOSED_END_SEC_1_4_1ST_LIENS_DUE_90_FFIEC" hidden="1">"c13289"</definedName>
    <definedName name="IQ_CLOSED_END_SEC_1_4_1ST_LIENS_NON_ACCRUAL_FFIEC" hidden="1">"c13315"</definedName>
    <definedName name="IQ_CLOSED_END_SEC_1_4_1ST_LIENS_RECOV_FFIEC" hidden="1">"c13191"</definedName>
    <definedName name="IQ_CLOSED_END_SEC_1_4_JR_LIENS_CHARGE_OFFS_FFIEC" hidden="1">"c13170"</definedName>
    <definedName name="IQ_CLOSED_END_SEC_1_4_JR_LIENS_DUE_30_89_FFIEC" hidden="1">"c13262"</definedName>
    <definedName name="IQ_CLOSED_END_SEC_1_4_JR_LIENS_DUE_90_FFIEC" hidden="1">"c13290"</definedName>
    <definedName name="IQ_CLOSED_END_SEC_1_4_JR_LIENS_NON_ACCRUAL_FFIEC" hidden="1">"c13316"</definedName>
    <definedName name="IQ_CLOSED_END_SEC_1_4_JR_LIENS_RECOV_FFIEC" hidden="1">"c13192"</definedName>
    <definedName name="IQ_CLOSED_END_SEC_1_4_RESIDENT_CHARGE_OFFS_FFIEC" hidden="1">"c15397"</definedName>
    <definedName name="IQ_CLOSED_END_SEC_1_4_RESIDENT_DUE_30_89_FFIEC" hidden="1">"c15413"</definedName>
    <definedName name="IQ_CLOSED_END_SEC_1_4_RESIDENT_DUE_90_FFIEC" hidden="1">"c15417"</definedName>
    <definedName name="IQ_CLOSED_END_SEC_1_4_RESIDENT_NON_ACCRUAL_FFIEC" hidden="1">"c15460"</definedName>
    <definedName name="IQ_CLOSED_END_SEC_1_4_RESIDENT_RECOV_FFIEC" hidden="1">"c15398"</definedName>
    <definedName name="IQ_CLOSED_END_SECURED_1_4_FIRST_LIENS_LL_REC_DOM_FFIEC" hidden="1">"c12903"</definedName>
    <definedName name="IQ_CLOSED_LOANS_GROSS_LOANS_FFIEC" hidden="1">"c13399"</definedName>
    <definedName name="IQ_CLOSED_LOANS_RISK_BASED_FFIEC" hidden="1">"c13420"</definedName>
    <definedName name="IQ_CLOSEPRICE" hidden="1">"c174"</definedName>
    <definedName name="IQ_CLOSEPRICE_ADJ" hidden="1">"c2115"</definedName>
    <definedName name="IQ_CMBS_ISSUED_AVAIL_SALE_FFIEC" hidden="1">"c12800"</definedName>
    <definedName name="IQ_CMBS_ISSUED_FFIEC" hidden="1">"c12786"</definedName>
    <definedName name="IQ_CMO_FDIC" hidden="1">"c6406"</definedName>
    <definedName name="IQ_CO_INVESTORS" hidden="1">"c18910"</definedName>
    <definedName name="IQ_CO_INVESTORS_ID" hidden="1">"c18911"</definedName>
    <definedName name="IQ_CO_INVESTORS_INVESTMENT" hidden="1">"c19113"</definedName>
    <definedName name="IQ_CO_INVESTORS_NUM_INVESTMENTS" hidden="1">"c19170"</definedName>
    <definedName name="IQ_COAL_SALES_TO_OPERATING_REVENUE_COAL" hidden="1">"c15954"</definedName>
    <definedName name="IQ_COGS" hidden="1">"c175"</definedName>
    <definedName name="IQ_COLLECTION_DOMESTIC_FDIC" hidden="1">"c6387"</definedName>
    <definedName name="IQ_COM_TARGET_PRICE" hidden="1">"c13606"</definedName>
    <definedName name="IQ_COM_TARGET_PRICE_CIQ" hidden="1">"c13599"</definedName>
    <definedName name="IQ_COM_TARGET_PRICE_HIGH" hidden="1">"c13607"</definedName>
    <definedName name="IQ_COM_TARGET_PRICE_HIGH_CIQ" hidden="1">"c13600"</definedName>
    <definedName name="IQ_COM_TARGET_PRICE_LOW" hidden="1">"c13608"</definedName>
    <definedName name="IQ_COM_TARGET_PRICE_LOW_CIQ" hidden="1">"c13601"</definedName>
    <definedName name="IQ_COM_TARGET_PRICE_MEDIAN" hidden="1">"c13609"</definedName>
    <definedName name="IQ_COM_TARGET_PRICE_MEDIAN_CIQ" hidden="1">"c13602"</definedName>
    <definedName name="IQ_COM_TARGET_PRICE_NUM" hidden="1">"c13604"</definedName>
    <definedName name="IQ_COM_TARGET_PRICE_NUM_CIQ" hidden="1">"c13597"</definedName>
    <definedName name="IQ_COM_TARGET_PRICE_STDDEV" hidden="1">"c13605"</definedName>
    <definedName name="IQ_COM_TARGET_PRICE_STDDEV_CIQ" hidden="1">"c13598"</definedName>
    <definedName name="IQ_COMBINED_RATIO" hidden="1">"c176"</definedName>
    <definedName name="IQ_COMM_BANKS_OTHER_DEP_INST_US_TRANS_ACCTS_FFIEC" hidden="1">"c15317"</definedName>
    <definedName name="IQ_COMM_BANKS_OTHER_INST_US_NON_TRANS_ACCTS_FFIEC" hidden="1">"c15325"</definedName>
    <definedName name="IQ_COMM_INDUSTRIAL_LL_REC_FFIEC" hidden="1">"c18880"</definedName>
    <definedName name="IQ_COMM_INDUSTRIAL_LOANS_FFIEC" hidden="1">"c12821"</definedName>
    <definedName name="IQ_COMM_INDUSTRIAL_NON_US_LL_REC_FFIEC" hidden="1">"c12888"</definedName>
    <definedName name="IQ_COMM_INDUSTRIAL_US_LL_REC_FFIEC" hidden="1">"c12887"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DOM_QUARTERLY_AVG_FFIEC" hidden="1">"c15478"</definedName>
    <definedName name="IQ_COMMERCIAL_INDUSTRIAL_GROSS_LOANS_FFIEC" hidden="1">"c13410"</definedName>
    <definedName name="IQ_COMMERCIAL_INDUSTRIAL_LOANS_DUE_30_89_FFIEC" hidden="1">"c13271"</definedName>
    <definedName name="IQ_COMMERCIAL_INDUSTRIAL_LOANS_DUE_90_FFIEC" hidden="1">"c13297"</definedName>
    <definedName name="IQ_COMMERCIAL_INDUSTRIAL_LOANS_LL_REC_DOM_FFIEC" hidden="1">"c12910"</definedName>
    <definedName name="IQ_COMMERCIAL_INDUSTRIAL_LOANS_NET_FDIC" hidden="1">"c6317"</definedName>
    <definedName name="IQ_COMMERCIAL_INDUSTRIAL_LOANS_NON_ACCRUAL_FFIEC" hidden="1">"c13323"</definedName>
    <definedName name="IQ_COMMERCIAL_INDUSTRIAL_NET_CHARGE_OFFS_FDIC" hidden="1">"c6636"</definedName>
    <definedName name="IQ_COMMERCIAL_INDUSTRIAL_NON_US_CHARGE_OFFS_FFIEC" hidden="1">"c13179"</definedName>
    <definedName name="IQ_COMMERCIAL_INDUSTRIAL_NON_US_DUE_30_89_FFIEC" hidden="1">"c15415"</definedName>
    <definedName name="IQ_COMMERCIAL_INDUSTRIAL_NON_US_DUE_90_FFIEC" hidden="1">"c15419"</definedName>
    <definedName name="IQ_COMMERCIAL_INDUSTRIAL_NON_US_NON_ACCRUAL_FFIEC" hidden="1">"c15464"</definedName>
    <definedName name="IQ_COMMERCIAL_INDUSTRIAL_NON_US_RECOV_FFIEC" hidden="1">"c13201"</definedName>
    <definedName name="IQ_COMMERCIAL_INDUSTRIAL_RECOVERIES_FDIC" hidden="1">"c6617"</definedName>
    <definedName name="IQ_COMMERCIAL_INDUSTRIAL_RISK_BASED_FFIEC" hidden="1">"c13431"</definedName>
    <definedName name="IQ_COMMERCIAL_INDUSTRIAL_TOTAL_LOANS_FOREIGN_FDIC" hidden="1">"c6451"</definedName>
    <definedName name="IQ_COMMERCIAL_INDUSTRIAL_TRADING_DOM_FFIEC" hidden="1">"c12932"</definedName>
    <definedName name="IQ_COMMERCIAL_INDUSTRIAL_US_CHARGE_OFFS_FFIEC" hidden="1">"c13178"</definedName>
    <definedName name="IQ_COMMERCIAL_INDUSTRIAL_US_DUE_30_89_FFIEC" hidden="1">"c15414"</definedName>
    <definedName name="IQ_COMMERCIAL_INDUSTRIAL_US_DUE_90_FFIEC" hidden="1">"c15418"</definedName>
    <definedName name="IQ_COMMERCIAL_INDUSTRIAL_US_NON_ACCRUAL_FFIEC" hidden="1">"c15463"</definedName>
    <definedName name="IQ_COMMERCIAL_INDUSTRIAL_US_RECOV_FFIEC" hidden="1">"c13200"</definedName>
    <definedName name="IQ_COMMERCIAL_INVEST_CABLE_INVEST" hidden="1">"c15806"</definedName>
    <definedName name="IQ_COMMERCIAL_LOANS_TOTAL_LOANS" hidden="1">"c15709"</definedName>
    <definedName name="IQ_COMMERCIAL_MORT" hidden="1">"c179"</definedName>
    <definedName name="IQ_COMMERCIAL_OTHER_LOC_FFIEC" hidden="1">"c13253"</definedName>
    <definedName name="IQ_COMMERCIAL_PAPER_ASSETS_TOT_FFIEC" hidden="1">"c13449"</definedName>
    <definedName name="IQ_COMMERCIAL_PAPER_FFIEC" hidden="1">"c12863"</definedName>
    <definedName name="IQ_COMMERCIAL_RE_CONSTRUCTION_LAND_DEV_FDIC" hidden="1">"c6526"</definedName>
    <definedName name="IQ_COMMERCIAL_RE_GROSS_LOANS_FFIEC" hidden="1">"c13400"</definedName>
    <definedName name="IQ_COMMERCIAL_RE_LOANS_FDIC" hidden="1">"c6312"</definedName>
    <definedName name="IQ_COMMERCIAL_RE_LOANS_TOTAL_LOANS" hidden="1">"c15710"</definedName>
    <definedName name="IQ_COMMERCIAL_RE_RISK_BASED_FFIEC" hidden="1">"c13421"</definedName>
    <definedName name="IQ_COMMISS_FEES" hidden="1">"c180"</definedName>
    <definedName name="IQ_COMMISSION_DEF" hidden="1">"c181"</definedName>
    <definedName name="IQ_COMMITMENTS_BUY_SEC_OTHER_OFF_BS_FFIEC" hidden="1">"c13128"</definedName>
    <definedName name="IQ_COMMITMENTS_COMMERCIAL_RE_UNUSED_FFIEC" hidden="1">"c13243"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ITMENTS_SELL_SEC_OTHER_OFF_BS_FFIEC" hidden="1">"c13129"</definedName>
    <definedName name="IQ_COMMODITY_EXPOSURE_FFIEC" hidden="1">"c13061"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MON_STOCK_FFIEC" hidden="1">"c12876"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ICKER_NO_EXCH" hidden="1">"c15490"</definedName>
    <definedName name="IQ_COMPANY_TYPE" hidden="1">"c2096"</definedName>
    <definedName name="IQ_COMPANY_WEBSITE" hidden="1">"c220"</definedName>
    <definedName name="IQ_COMPANY_ZIP" hidden="1">"c221"</definedName>
    <definedName name="IQ_CONSOLIDATED_ASSETS_QUARTERLY_AVG_FFIEC" hidden="1">"c13087"</definedName>
    <definedName name="IQ_CONSOLIDATED_NI_FOREIGN_FFIEC" hidden="1">"c15396"</definedName>
    <definedName name="IQ_CONST_LAND_DEVELOP_OTHER_DOM_CHARGE_OFFS_FFIEC" hidden="1">"c13628"</definedName>
    <definedName name="IQ_CONST_LAND_DEVELOP_OTHER_DOM_RECOV_FFIEC" hidden="1">"c13632"</definedName>
    <definedName name="IQ_CONSTITUENTS" hidden="1">"c19169"</definedName>
    <definedName name="IQ_CONSTRUCTION_DEV_LOANS_FDIC" hidden="1">"c6313"</definedName>
    <definedName name="IQ_CONSTRUCTION_LAND_DEV_DOM_FFIEC" hidden="1">"c15267"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L_REC_DOM_FFIEC" hidden="1">"c12900"</definedName>
    <definedName name="IQ_CONSTRUCTION_LOANS" hidden="1">"c222"</definedName>
    <definedName name="IQ_CONSTRUCTION_LOANS_DOM_DUE_30_89_FFIEC" hidden="1">"c13256"</definedName>
    <definedName name="IQ_CONSTRUCTION_LOANS_DOM_DUE_90_FFIEC" hidden="1">"c13284"</definedName>
    <definedName name="IQ_CONSTRUCTION_LOANS_DOM_NON_ACCRUAL_FFIEC" hidden="1">"c13310"</definedName>
    <definedName name="IQ_CONSTRUCTION_LOANS_GROSS_LOANS_FFIEC" hidden="1">"c13401"</definedName>
    <definedName name="IQ_CONSTRUCTION_LOANS_TOTAL_LOANS" hidden="1">"c15711"</definedName>
    <definedName name="IQ_CONSTRUCTION_RISK_BASED_FFIEC" hidden="1">"c13422"</definedName>
    <definedName name="IQ_CONSULTING_FFIEC" hidden="1">"c13055"</definedName>
    <definedName name="IQ_CONSUMER_LEASES_LL_REC_FFIEC" hidden="1">"c12895"</definedName>
    <definedName name="IQ_CONSUMER_LOANS" hidden="1">"c223"</definedName>
    <definedName name="IQ_CONSUMER_LOANS_LL_REC_DOM_FFIEC" hidden="1">"c12911"</definedName>
    <definedName name="IQ_CONSUMER_LOANS_TOTAL_LOANS" hidden="1">"c15712"</definedName>
    <definedName name="IQ_CONTINGENT_LIABILITIES" hidden="1">"c18873"</definedName>
    <definedName name="IQ_CONTRACT_OBLIGATION_AFTER_FIVE" hidden="1">"c15691"</definedName>
    <definedName name="IQ_CONTRACT_OBLIGATION_CY" hidden="1">"c15685"</definedName>
    <definedName name="IQ_CONTRACT_OBLIGATION_CY1" hidden="1">"c15686"</definedName>
    <definedName name="IQ_CONTRACT_OBLIGATION_CY2" hidden="1">"c15687"</definedName>
    <definedName name="IQ_CONTRACT_OBLIGATION_CY3" hidden="1">"c15688"</definedName>
    <definedName name="IQ_CONTRACT_OBLIGATION_CY4" hidden="1">"c15689"</definedName>
    <definedName name="IQ_CONTRACT_OBLIGATION_NEXT_FIVE" hidden="1">"c15690"</definedName>
    <definedName name="IQ_CONTRACT_OBLIGATION_TOTAL" hidden="1">"c15692"</definedName>
    <definedName name="IQ_CONTRACTS_OTHER_COMMODITIES_EQUITIES._FDIC" hidden="1">"c6522"</definedName>
    <definedName name="IQ_CONTRACTS_OTHER_COMMODITIES_EQUITIES_FDIC" hidden="1">"c6522"</definedName>
    <definedName name="IQ_CONV_PARITY" hidden="1">"c16197"</definedName>
    <definedName name="IQ_CONV_PRICE_ISSUE" hidden="1">"c16195"</definedName>
    <definedName name="IQ_CONV_PRICE_PREM_ISSUE" hidden="1">"c16196"</definedName>
    <definedName name="IQ_CONV_PRICE_PREMIUM" hidden="1">"c16198"</definedName>
    <definedName name="IQ_CONV_PT_PREMIUM" hidden="1">"c16199"</definedName>
    <definedName name="IQ_CONV_PT_PREMIUM_PCT" hidden="1">"c16200"</definedName>
    <definedName name="IQ_CONV_RATE" hidden="1">"c2192"</definedName>
    <definedName name="IQ_CONVERSION_COMMON_FFIEC" hidden="1">"c12964"</definedName>
    <definedName name="IQ_CONVERSION_PREF_FFIEC" hidden="1">"c12962"</definedName>
    <definedName name="IQ_CONVERT" hidden="1">"c2536"</definedName>
    <definedName name="IQ_CONVERT_DEBT" hidden="1">"c224"</definedName>
    <definedName name="IQ_CONVERT_PCT" hidden="1">"c2537"</definedName>
    <definedName name="IQ_CONVEYED_TO_OTHERS_FDIC" hidden="1">"c6534"</definedName>
    <definedName name="IQ_COO_ID" hidden="1">"c15222"</definedName>
    <definedName name="IQ_COO_NAME" hidden="1">"c15221"</definedName>
    <definedName name="IQ_CORE_CAPITAL_RATIO_FDIC" hidden="1">"c6745"</definedName>
    <definedName name="IQ_CORE_DEPOSITS_ASSETS_TOT_FFIEC" hidden="1">"c13442"</definedName>
    <definedName name="IQ_CORE_TIER_ONE_CAPITAL" hidden="1">"c15244"</definedName>
    <definedName name="IQ_CORE_TIER_ONE_CAPITAL_RATIO" hidden="1">"c15240"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ST_BORROWED_FUNDS_FFIEC" hidden="1">"c13492"</definedName>
    <definedName name="IQ_COST_BORROWING" hidden="1">"c2936"</definedName>
    <definedName name="IQ_COST_BORROWINGS" hidden="1">"c225"</definedName>
    <definedName name="IQ_COST_FOREIGN_DEPOSITS_FFIEC" hidden="1">"c13490"</definedName>
    <definedName name="IQ_COST_FUNDS" hidden="1">"c15726"</definedName>
    <definedName name="IQ_COST_FUNDS_PURCHASED_FFIEC" hidden="1">"c13491"</definedName>
    <definedName name="IQ_COST_INT_DEPOSITS_FFIEC" hidden="1">"c13489"</definedName>
    <definedName name="IQ_COST_OF_FUNDING_ASSETS_FDIC" hidden="1">"c6725"</definedName>
    <definedName name="IQ_COST_REV" hidden="1">"c226"</definedName>
    <definedName name="IQ_COST_REVENUE" hidden="1">"c1359"</definedName>
    <definedName name="IQ_COST_SALES_COAL" hidden="1">"c15933"</definedName>
    <definedName name="IQ_COST_SALES_PER_UNIT_SOLD_COAL" hidden="1">"c15944"</definedName>
    <definedName name="IQ_COST_SALES_TO_SALES_COAL" hidden="1">"c15951"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AGE_RATIO" hidden="1">"c15243"</definedName>
    <definedName name="IQ_COVERED_POPS" hidden="1">"c2124"</definedName>
    <definedName name="IQ_COVERED_WIRELESS_POPS" hidden="1">"c2124"</definedName>
    <definedName name="IQ_CP" hidden="1">"c2495"</definedName>
    <definedName name="IQ_CP_PCT" hidden="1">"c2496"</definedName>
    <definedName name="IQ_CREDIT_CARD_CHARGE_OFFS_FDIC" hidden="1">"c6652"</definedName>
    <definedName name="IQ_CREDIT_CARD_FEE" hidden="1">"c231"</definedName>
    <definedName name="IQ_CREDIT_CARD_FEE_BNK" hidden="1">"c231"</definedName>
    <definedName name="IQ_CREDIT_CARD_FEE_FIN" hidden="1">"c1583"</definedName>
    <definedName name="IQ_CREDIT_CARD_GROSS_LOANS_FFIEC" hidden="1">"c13412"</definedName>
    <definedName name="IQ_CREDIT_CARD_INTERCHANGE_FEES_FFIEC" hidden="1">"c13046"</definedName>
    <definedName name="IQ_CREDIT_CARD_LINES_FDIC" hidden="1">"c6525"</definedName>
    <definedName name="IQ_CREDIT_CARD_LINES_UNUSED_FFIEC" hidden="1">"c13242"</definedName>
    <definedName name="IQ_CREDIT_CARD_LOANS_CHARGE_OFFS_FFIEC" hidden="1">"c13180"</definedName>
    <definedName name="IQ_CREDIT_CARD_LOANS_DOM_QUARTERLY_AVG_FFIEC" hidden="1">"c15480"</definedName>
    <definedName name="IQ_CREDIT_CARD_LOANS_DUE_30_89_FFIEC" hidden="1">"c13272"</definedName>
    <definedName name="IQ_CREDIT_CARD_LOANS_DUE_90_FFIEC" hidden="1">"c13298"</definedName>
    <definedName name="IQ_CREDIT_CARD_LOANS_FDIC" hidden="1">"c6319"</definedName>
    <definedName name="IQ_CREDIT_CARD_LOANS_NON_ACCRUAL_FFIEC" hidden="1">"c13324"</definedName>
    <definedName name="IQ_CREDIT_CARD_LOANS_RECOV_FFIEC" hidden="1">"c13202"</definedName>
    <definedName name="IQ_CREDIT_CARD_NET_CHARGE_OFFS_FDIC" hidden="1">"c6654"</definedName>
    <definedName name="IQ_CREDIT_CARD_RECOVERIES_FDIC" hidden="1">"c6653"</definedName>
    <definedName name="IQ_CREDIT_CARD_RISK_BASED_FFIEC" hidden="1">"c13433"</definedName>
    <definedName name="IQ_CREDIT_CARDS_CONSUMER_LOANS_FFIEC" hidden="1">"c12822"</definedName>
    <definedName name="IQ_CREDIT_CARDS_LL_REC_FFIEC" hidden="1">"c12889"</definedName>
    <definedName name="IQ_CREDIT_CARDS_LOANS_TRADING_DOM_FFIEC" hidden="1">"c12933"</definedName>
    <definedName name="IQ_CREDIT_EXPOSURE_FFIEC" hidden="1">"c13062"</definedName>
    <definedName name="IQ_CREDIT_LOSS_CF" hidden="1">"c232"</definedName>
    <definedName name="IQ_CREDIT_LOSS_PROVISION_NET_CHARGE_OFFS_FDIC" hidden="1">"c6734"</definedName>
    <definedName name="IQ_CREDIT_LOSSES_DERIVATIVES_FFIEC" hidden="1">"c13068"</definedName>
    <definedName name="IQ_CREDIT_OPTIONS_DERIVATIVES_BENEFICIARY_FFIEC" hidden="1">"c13121"</definedName>
    <definedName name="IQ_CREDIT_OPTIONS_DERIVATIVES_GUARANTOR_FFIEC" hidden="1">"c13114"</definedName>
    <definedName name="IQ_CUMULATIVE_PREFERREDS_T2_FFIEC" hidden="1">"c13145"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URR_DOMESTIC_TAXES" hidden="1">"c2074"</definedName>
    <definedName name="IQ_CURR_FOREIGN_TAXES" hidden="1">"c2075"</definedName>
    <definedName name="IQ_CURR_TAXES" hidden="1">"c19141"</definedName>
    <definedName name="IQ_CURRENCY_COIN_DOM_FFIEC" hidden="1">"c15287"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PORT_PCT" hidden="1">"c2541"</definedName>
    <definedName name="IQ_CURRENT_RATIO" hidden="1">"c246"</definedName>
    <definedName name="IQ_CUST_PREMISE_EQUIP_CABLE_INVEST" hidden="1">"c15801"</definedName>
    <definedName name="IQ_CUSTOMER_LIAB_ACCEPTANCES_OUT_FFIEC" hidden="1">"c12835"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TA_PROCESSING_EXP_FFIEC" hidden="1">"c13047"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1_5_INVEST_SECURITIES_FFIEC" hidden="1">"c13465"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BT_LESS_1YR_INVEST_SECURITIES_FFIEC" hidden="1">"c13464"</definedName>
    <definedName name="IQ_DEBT_MATURING_MORE_THAN_ONE_YEAR_FFIEC" hidden="1">"c13164"</definedName>
    <definedName name="IQ_DEBT_MATURING_WITHIN_ONE_YEAR_FFIEC" hidden="1">"c13163"</definedName>
    <definedName name="IQ_DEBT_SEC_OVER_5YR_INVEST_SECURITIES_FFIEC" hidden="1">"c13466"</definedName>
    <definedName name="IQ_DEBT_SECURITIES_FOREIGN_FFIEC" hidden="1">"c13484"</definedName>
    <definedName name="IQ_DEBT_SECURITIES_OTHER_ASSETS_DUE_30_89_FFIEC" hidden="1">"c13279"</definedName>
    <definedName name="IQ_DEBT_SECURITIES_OTHER_ASSETS_DUE_90_FFIEC" hidden="1">"c13305"</definedName>
    <definedName name="IQ_DEBT_SECURITIES_OTHER_ASSETS_NON_ACCRUAL_FFIEC" hidden="1">"c13331"</definedName>
    <definedName name="IQ_DECREASE_INT_EXPENSE_FFIEC" hidden="1">"c13064"</definedName>
    <definedName name="IQ_DEDUCTIONS_TOTAL_RISK_BASED_CAPITAL_FFIEC" hidden="1">"c13152"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AULT_DATE" hidden="1">"c16220"</definedName>
    <definedName name="IQ_DEFAULT_TYPE" hidden="1">"c16219"</definedName>
    <definedName name="IQ_DEFERRED_CONTINGENT_RENT" hidden="1">"c16181"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_ASSETS_FFIEC" hidden="1">"c12843"</definedName>
    <definedName name="IQ_DEFERRED_TAX_ASSETS_T1_FFIEC" hidden="1">"c13141"</definedName>
    <definedName name="IQ_DEFERRED_TAX_LIAB_FFIEC" hidden="1">"c12870"</definedName>
    <definedName name="IQ_DEFERRED_TAX_NAV" hidden="1">"c16003"</definedName>
    <definedName name="IQ_DEFERRED_TAX_NNAV" hidden="1">"c16008"</definedName>
    <definedName name="IQ_DEFERRED_TAXES" hidden="1">"c1356"</definedName>
    <definedName name="IQ_DEFERRED_TAXES_TOTAL" hidden="1">"c19142"</definedName>
    <definedName name="IQ_DELIVERED_HOMES_NEW_ORDERS" hidden="1">"c15821"</definedName>
    <definedName name="IQ_DELIVERED_HOMES_PRICE_NEW_ORDER_PRICE" hidden="1">"c15822"</definedName>
    <definedName name="IQ_DEMAND_DEP" hidden="1">"c320"</definedName>
    <definedName name="IQ_DEMAND_DEPOSITS_COMMERCIAL_BANK_SUBS_FFIEC" hidden="1">"c12945"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_ACCEPTANCES_LL_REC_DOM_FFIEC" hidden="1">"c12908"</definedName>
    <definedName name="IQ_DEPOSITORY_INST_GROSS_LOANS_FFIEC" hidden="1">"c13409"</definedName>
    <definedName name="IQ_DEPOSITORY_INST_RISK_BASED_FFIEC" hidden="1">"c13430"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100K_MORE_ASSETS_TOT_FFIEC" hidden="1">"c13444"</definedName>
    <definedName name="IQ_DEPOSITS_DOM_FFIEC" hidden="1">"c12850"</definedName>
    <definedName name="IQ_DEPOSITS_FAIR_VALUE_TOT_FFIEC" hidden="1">"c13213"</definedName>
    <definedName name="IQ_DEPOSITS_FIN" hidden="1">"c321"</definedName>
    <definedName name="IQ_DEPOSITS_FOREIGN_BANKS_FOREIGN_AGENCIES_FFIEC" hidden="1">"c15344"</definedName>
    <definedName name="IQ_DEPOSITS_FOREIGN_FFIEC" hidden="1">"c12853"</definedName>
    <definedName name="IQ_DEPOSITS_HELD_DOMESTIC_FDIC" hidden="1">"c6340"</definedName>
    <definedName name="IQ_DEPOSITS_HELD_FOREIGN_FDIC" hidden="1">"c6341"</definedName>
    <definedName name="IQ_DEPOSITS_LESS_100K_COMMERCIAL_BANK_SUBS_FFIEC" hidden="1">"c12948"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LEVEL_1_FFIEC" hidden="1">"c13221"</definedName>
    <definedName name="IQ_DEPOSITS_LEVEL_2_FFIEC" hidden="1">"c13229"</definedName>
    <definedName name="IQ_DEPOSITS_LEVEL_3_FFIEC" hidden="1">"c13237"</definedName>
    <definedName name="IQ_DEPOSITS_MORE_100K_COMMERCIAL_BANK_SUBS_FFIEC" hidden="1">"c12949"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_ASSETS_FAIR_VALUE_TOT_FFIEC" hidden="1">"c15403"</definedName>
    <definedName name="IQ_DERIVATIVE_ASSETS_LEVEL_1_FFIEC" hidden="1">"c15425"</definedName>
    <definedName name="IQ_DERIVATIVE_ASSETS_LEVEL_2_FFIEC" hidden="1">"c15438"</definedName>
    <definedName name="IQ_DERIVATIVE_ASSETS_LEVEL_3_FFIEC" hidden="1">"c15451"</definedName>
    <definedName name="IQ_DERIVATIVE_LIABILITIES_FAIR_VALUE_TOT_FFIEC" hidden="1">"c15407"</definedName>
    <definedName name="IQ_DERIVATIVE_LIABILITIES_LEVEL_1_FFIEC" hidden="1">"c15429"</definedName>
    <definedName name="IQ_DERIVATIVE_LIABILITIES_LEVEL_2_FFIEC" hidden="1">"c15442"</definedName>
    <definedName name="IQ_DERIVATIVE_LIABILITIES_LEVEL_3_FFIEC" hidden="1">"c15455"</definedName>
    <definedName name="IQ_DERIVATIVES_FDIC" hidden="1">"c6523"</definedName>
    <definedName name="IQ_DERIVATIVES_NEGATIVE_FAIR_VALUE_DOM_FFIEC" hidden="1">"c12943"</definedName>
    <definedName name="IQ_DERIVATIVES_NEGATIVE_VALUE_FFIEC" hidden="1">"c12861"</definedName>
    <definedName name="IQ_DERIVATIVES_POS_FAIR_VALUE_FFIEC" hidden="1">"c12827"</definedName>
    <definedName name="IQ_DERIVATIVES_POSITIVE_FAIR_VALUE_TRADING_DOM_FFIEC" hidden="1">"c12938"</definedName>
    <definedName name="IQ_DESCRIPTION_LONG" hidden="1">"c1520"</definedName>
    <definedName name="IQ_DEVELOP_LAND" hidden="1">"c323"</definedName>
    <definedName name="IQ_DEVELOPMENT_EXPENSE" hidden="1">"c16040"</definedName>
    <definedName name="IQ_DEVELOPMENT_REVENUE" hidden="1">"c16024"</definedName>
    <definedName name="IQ_DIFF_LASTCLOSE_TARGET_PRICE" hidden="1">"c1854"</definedName>
    <definedName name="IQ_DIFF_LASTCLOSE_TARGET_PRICE_REUT" hidden="1">"c5436"</definedName>
    <definedName name="IQ_DIG_SUB_BASIC_SUB" hidden="1">"c16202"</definedName>
    <definedName name="IQ_DIG_SUB_VIDEO_SUB" hidden="1">"c15788"</definedName>
    <definedName name="IQ_DIGITAL_SUB_TOTAL_HOMES_PASSED" hidden="1">"c15769"</definedName>
    <definedName name="IQ_DIGITAL_VIDEO_PENETRATION" hidden="1">"c15768"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LUTED_EPRA_NAV" hidden="1">"c16005"</definedName>
    <definedName name="IQ_DILUTED_EPRA_NAV_SHARE_RE" hidden="1">"c16014"</definedName>
    <definedName name="IQ_DILUTED_EPRA_NNAV" hidden="1">"c16010"</definedName>
    <definedName name="IQ_DILUTED_EPRA_NNAV_SHARE_RE" hidden="1">"c16015"</definedName>
    <definedName name="IQ_DILUTED_NAV_RE" hidden="1">"c15998"</definedName>
    <definedName name="IQ_DILUTED_NAV_SHARE_RE" hidden="1">"c16013"</definedName>
    <definedName name="IQ_DILUTED_NAV_SHARES" hidden="1">"c16016"</definedName>
    <definedName name="IQ_DILUTION_EFFECT_NAV" hidden="1">"c15997"</definedName>
    <definedName name="IQ_DIRECT_AH_EARNED" hidden="1">"c2740"</definedName>
    <definedName name="IQ_DIRECT_EARNED" hidden="1">"c2730"</definedName>
    <definedName name="IQ_DIRECT_INDIRECT_RE_VENTURES_FFIEC" hidden="1">"c15266"</definedName>
    <definedName name="IQ_DIRECT_INDIRECT_RE_VENTURES_UNCONSOL_FFIEC" hidden="1">"c15274"</definedName>
    <definedName name="IQ_DIRECT_LIFE_EARNED" hidden="1">"c2735"</definedName>
    <definedName name="IQ_DIRECT_LIFE_IN_FORCE" hidden="1">"c2765"</definedName>
    <definedName name="IQ_DIRECT_LOSSES" hidden="1">"c15869"</definedName>
    <definedName name="IQ_DIRECT_PC_EARNED" hidden="1">"c2745"</definedName>
    <definedName name="IQ_DIRECT_WRITTEN" hidden="1">"c2724"</definedName>
    <definedName name="IQ_DIRECTORS_FEES_FFIEC" hidden="1">"c13049"</definedName>
    <definedName name="IQ_DISALLOWED_DEFERRED_TAX_ASSETS_FFIEC" hidden="1">"c13157"</definedName>
    <definedName name="IQ_DISALLOWED_GOODWILL_INTANGIBLE_ASSETS_FFIEC" hidden="1">"c13155"</definedName>
    <definedName name="IQ_DISALLOWED_GOODWILL_INTANGIBLES_T1_FFIEC" hidden="1">"c13137"</definedName>
    <definedName name="IQ_DISALLOWED_SERVICING_ASSETS_FFIEC" hidden="1">"c13156"</definedName>
    <definedName name="IQ_DISALLOWED_SERVICING_ASSETS_T1_FFIEC" hidden="1">"c13140"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CRETIONARY_CAPEX" hidden="1">"c16183"</definedName>
    <definedName name="IQ_DISTR_EXCESS_EARN" hidden="1">"c329"</definedName>
    <definedName name="IQ_DISTRIBUTABLE_CASH" hidden="1">"c3002"</definedName>
    <definedName name="IQ_DISTRIBUTABLE_CASH_EST_CIQ" hidden="1">"c4802"</definedName>
    <definedName name="IQ_DISTRIBUTABLE_CASH_HIGH_EST_CIQ" hidden="1">"c4805"</definedName>
    <definedName name="IQ_DISTRIBUTABLE_CASH_LOW_EST_CIQ" hidden="1">"c4806"</definedName>
    <definedName name="IQ_DISTRIBUTABLE_CASH_MEDIAN_EST_CIQ" hidden="1">"c4807"</definedName>
    <definedName name="IQ_DISTRIBUTABLE_CASH_NUM_EST_CIQ" hidden="1">"c4808"</definedName>
    <definedName name="IQ_DISTRIBUTABLE_CASH_PAYOUT" hidden="1">"c3005"</definedName>
    <definedName name="IQ_DISTRIBUTABLE_CASH_PER_SHARE_DILUTED" hidden="1">"c16191"</definedName>
    <definedName name="IQ_DISTRIBUTABLE_CASH_SHARE" hidden="1">"c3003"</definedName>
    <definedName name="IQ_DISTRIBUTABLE_CASH_SHARE_EST_CIQ" hidden="1">"c4810"</definedName>
    <definedName name="IQ_DISTRIBUTABLE_CASH_SHARE_HIGH_EST_CIQ" hidden="1">"c4813"</definedName>
    <definedName name="IQ_DISTRIBUTABLE_CASH_SHARE_LOW_EST_CIQ" hidden="1">"c4814"</definedName>
    <definedName name="IQ_DISTRIBUTABLE_CASH_SHARE_MEDIAN_EST_CIQ" hidden="1">"c4815"</definedName>
    <definedName name="IQ_DISTRIBUTABLE_CASH_SHARE_NUM_EST_CIQ" hidden="1">"c4816"</definedName>
    <definedName name="IQ_DISTRIBUTABLE_CASH_SHARE_STDDEV_EST_CIQ" hidden="1">"c4817"</definedName>
    <definedName name="IQ_DISTRIBUTABLE_CASH_SHARES_BASIC" hidden="1">"c16189"</definedName>
    <definedName name="IQ_DISTRIBUTABLE_CASH_SHARES_DILUTED" hidden="1">"c16190"</definedName>
    <definedName name="IQ_DISTRIBUTABLE_CASH_STDDEV_EST_CIQ" hidden="1">"c4819"</definedName>
    <definedName name="IQ_DIV_AMOUNT" hidden="1">"c3041"</definedName>
    <definedName name="IQ_DIV_PAYMENT_DATE" hidden="1">"c2106"</definedName>
    <definedName name="IQ_DIV_RECORD_DATE" hidden="1">"c2105"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IVIDENDS_DECLARED_COMMON_FDIC" hidden="1">"c6659"</definedName>
    <definedName name="IQ_DIVIDENDS_DECLARED_COMMON_FFIEC" hidden="1">"c12969"</definedName>
    <definedName name="IQ_DIVIDENDS_DECLARED_PREFERRED_FDIC" hidden="1">"c6658"</definedName>
    <definedName name="IQ_DIVIDENDS_DECLARED_PREFERRED_FFIEC" hidden="1">"c12968"</definedName>
    <definedName name="IQ_DIVIDENDS_FDIC" hidden="1">"c6660"</definedName>
    <definedName name="IQ_DIVIDENDS_NET_INCOME_FFIEC" hidden="1">"c13349"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PS_ACT_OR_EST_REUT" hidden="1">"c5464"</definedName>
    <definedName name="IQ_DPS_EST_BOTTOM_UP_REUT" hidden="1">"c5501"</definedName>
    <definedName name="IQ_DPS_EST_REUT" hidden="1">"c3851"</definedName>
    <definedName name="IQ_DPS_HIGH_EST_REUT" hidden="1">"c3853"</definedName>
    <definedName name="IQ_DPS_LOW_EST_REUT" hidden="1">"c3854"</definedName>
    <definedName name="IQ_DPS_MEDIAN_EST_REUT" hidden="1">"c3852"</definedName>
    <definedName name="IQ_DPS_NUM_EST_REUT" hidden="1">"c3855"</definedName>
    <definedName name="IQ_DPS_STDDEV_EST_REUT" hidden="1">"c3856"</definedName>
    <definedName name="IQ_EARNING_ASSET_INT_BEAR_LIABILITIES" hidden="1">"c15703"</definedName>
    <definedName name="IQ_EARNING_ASSET_YIELD" hidden="1">"c343"</definedName>
    <definedName name="IQ_EARNING_ASSETS_AVG_ASSETS_FFIEC" hidden="1">"c13354"</definedName>
    <definedName name="IQ_EARNING_ASSETS_FDIC" hidden="1">"c6360"</definedName>
    <definedName name="IQ_EARNING_ASSETS_QUARTERLY_AVG_FFIEC" hidden="1">"c13086"</definedName>
    <definedName name="IQ_EARNING_ASSETS_REPRICE_ASSETS_TOT_FFIEC" hidden="1">"c13451"</definedName>
    <definedName name="IQ_EARNING_ASSETS_YIELD_FDIC" hidden="1">"c6724"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ARNINGS_CO_FFIEC" hidden="1">"c13032"</definedName>
    <definedName name="IQ_EARNINGS_CONT_OPS_HOMEBUILDING_SALES" hidden="1">"c15817"</definedName>
    <definedName name="IQ_EARNINGS_COVERAGE_LOSSES_FFIEC" hidden="1">"c13351"</definedName>
    <definedName name="IQ_EARNINGS_COVERAGE_NET_CHARGE_OFFS_FDIC" hidden="1">"c6735"</definedName>
    <definedName name="IQ_EARNINGS_LIFE_INSURANCE_FFIEC" hidden="1">"c13041"</definedName>
    <definedName name="IQ_EBIT" hidden="1">"c352"</definedName>
    <definedName name="IQ_EBIT_10K" hidden="1">"IQ_EBIT_10K"</definedName>
    <definedName name="IQ_EBIT_10Q" hidden="1">"IQ_EBIT_10Q"</definedName>
    <definedName name="IQ_EBIT_10Q1" hidden="1">"IQ_EBIT_10Q1"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ACT_OR_EST_REUT" hidden="1">"c5465"</definedName>
    <definedName name="IQ_EBIT_EST_REUT" hidden="1">"c5333"</definedName>
    <definedName name="IQ_EBIT_GROWTH_1" hidden="1">"c157"</definedName>
    <definedName name="IQ_EBIT_GROWTH_2" hidden="1">"c161"</definedName>
    <definedName name="IQ_EBIT_HIGH_EST_REUT" hidden="1">"c5335"</definedName>
    <definedName name="IQ_EBIT_HOMEBUILDING_SALES" hidden="1">"c15815"</definedName>
    <definedName name="IQ_EBIT_INT" hidden="1">"c360"</definedName>
    <definedName name="IQ_EBIT_LOW_EST_REUT" hidden="1">"c5336"</definedName>
    <definedName name="IQ_EBIT_MARGIN" hidden="1">"c359"</definedName>
    <definedName name="IQ_EBIT_MEDIAN_EST_REUT" hidden="1">"c5334"</definedName>
    <definedName name="IQ_EBIT_NET_INT" hidden="1">"c360"</definedName>
    <definedName name="IQ_EBIT_NUM_EST_REUT" hidden="1">"c5337"</definedName>
    <definedName name="IQ_EBIT_OVER_IE" hidden="1">"c1369"</definedName>
    <definedName name="IQ_EBIT_STDDEV_EST_REUT" hidden="1">"c5338"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K" hidden="1">"IQ_EBITDA_10K"</definedName>
    <definedName name="IQ_EBITDA_10Q" hidden="1">"IQ_EBITDA_10Q"</definedName>
    <definedName name="IQ_EBITDA_10Q1" hidden="1">"IQ_EBITDA_10Q1"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_REUT" hidden="1">"c5462"</definedName>
    <definedName name="IQ_EBITDA_CAPEX" hidden="1">"c19143"</definedName>
    <definedName name="IQ_EBITDA_CAPEX_INT" hidden="1">"c368"</definedName>
    <definedName name="IQ_EBITDA_CAPEX_NET_INT" hidden="1">"c368"</definedName>
    <definedName name="IQ_EBITDA_CAPEX_OVER_TOTAL_IE" hidden="1">"c1370"</definedName>
    <definedName name="IQ_EBITDA_EST" hidden="1">"c369"</definedName>
    <definedName name="IQ_EBITDA_EST_REUT" hidden="1">"c3640"</definedName>
    <definedName name="IQ_EBITDA_GROWTH_1" hidden="1">"c156"</definedName>
    <definedName name="IQ_EBITDA_GROWTH_2" hidden="1">"c160"</definedName>
    <definedName name="IQ_EBITDA_HIGH_EST" hidden="1">"c370"</definedName>
    <definedName name="IQ_EBITDA_HIGH_EST_REUT" hidden="1">"c3642"</definedName>
    <definedName name="IQ_EBITDA_HOMEBUILDING_SALES" hidden="1">"c15814"</definedName>
    <definedName name="IQ_EBITDA_INT" hidden="1">"c373"</definedName>
    <definedName name="IQ_EBITDA_LOW_EST" hidden="1">"c371"</definedName>
    <definedName name="IQ_EBITDA_LOW_EST_REUT" hidden="1">"c3643"</definedName>
    <definedName name="IQ_EBITDA_MARGIN" hidden="1">"c372"</definedName>
    <definedName name="IQ_EBITDA_MEDIAN_EST_REUT" hidden="1">"c3641"</definedName>
    <definedName name="IQ_EBITDA_NET_INT" hidden="1">"c373"</definedName>
    <definedName name="IQ_EBITDA_NO_EST" hidden="1">"c267"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TDDEV_EST" hidden="1">"c375"</definedName>
    <definedName name="IQ_EBITDA_STDDEV_EST_REUT" hidden="1">"c3645"</definedName>
    <definedName name="IQ_EBITDAR" hidden="1">"c2989"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FIEC" hidden="1">"c13029"</definedName>
    <definedName name="IQ_EBT_FIN" hidden="1">"c386"</definedName>
    <definedName name="IQ_EBT_FTE_FFIEC" hidden="1">"c13037"</definedName>
    <definedName name="IQ_EBT_HOMEBUILDING_SALES" hidden="1">"c15816"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CS_AUTHORIZED_SHARES_OTHER" hidden="1">"c15613"</definedName>
    <definedName name="IQ_ECS_AUTHORIZED_SHARES_OTHER_ABS" hidden="1">"c15630"</definedName>
    <definedName name="IQ_ECS_CONVERT_FACTOR_OTHER" hidden="1">"c15611"</definedName>
    <definedName name="IQ_ECS_CONVERT_FACTOR_OTHER_ABS" hidden="1">"c15628"</definedName>
    <definedName name="IQ_ECS_CONVERT_INTO_OTHER" hidden="1">"c15610"</definedName>
    <definedName name="IQ_ECS_CONVERT_INTO_OTHER_ABS" hidden="1">"c15627"</definedName>
    <definedName name="IQ_ECS_CONVERT_PRIMARY_FACTOR" hidden="1">"c15592"</definedName>
    <definedName name="IQ_ECS_CONVERT_PRIMARY_FACTOR_ABS" hidden="1">"c15596"</definedName>
    <definedName name="IQ_ECS_CONVERT_TYPE_OTHER" hidden="1">"c15609"</definedName>
    <definedName name="IQ_ECS_CONVERT_TYPE_OTHER_ABS" hidden="1">"c15626"</definedName>
    <definedName name="IQ_ECS_INACTIVE_DATE_OTHER" hidden="1">"c15606"</definedName>
    <definedName name="IQ_ECS_INACTIVE_DATE_OTHER_ABS" hidden="1">"c15623"</definedName>
    <definedName name="IQ_ECS_NAME_OTHER" hidden="1">"c15599"</definedName>
    <definedName name="IQ_ECS_NAME_OTHER_ABS" hidden="1">"c15616"</definedName>
    <definedName name="IQ_ECS_NUM_SHAREHOLDERS_OTHER" hidden="1">"c15615"</definedName>
    <definedName name="IQ_ECS_NUM_SHAREHOLDERS_OTHER_ABS" hidden="1">"c15632"</definedName>
    <definedName name="IQ_ECS_PAR_VALUE_CURRENCY_OTHER" hidden="1">"c15608"</definedName>
    <definedName name="IQ_ECS_PAR_VALUE_CURRENCY_OTHER_ABS" hidden="1">"c15625"</definedName>
    <definedName name="IQ_ECS_PAR_VALUE_OTHER" hidden="1">"c15607"</definedName>
    <definedName name="IQ_ECS_PAR_VALUE_OTHER_ABS" hidden="1">"c15624"</definedName>
    <definedName name="IQ_ECS_PARTICIPATE_FLAG" hidden="1">"c15591"</definedName>
    <definedName name="IQ_ECS_PARTICIPATE_FLAG_ABS" hidden="1">"c15595"</definedName>
    <definedName name="IQ_ECS_PARTICIPATE_FLAG_OTHER" hidden="1">"c15614"</definedName>
    <definedName name="IQ_ECS_PARTICIPATE_FLAG_OTHER_ABS" hidden="1">"c15631"</definedName>
    <definedName name="IQ_ECS_SHARES_OUT_BS_DATE_OTHER" hidden="1">"c15600"</definedName>
    <definedName name="IQ_ECS_SHARES_OUT_BS_DATE_OTHER_ABS" hidden="1">"c15617"</definedName>
    <definedName name="IQ_ECS_SHARES_OUT_FILING_DATE_OTHER" hidden="1">"c15601"</definedName>
    <definedName name="IQ_ECS_SHARES_OUT_FILING_DATE_OTHER_ABS" hidden="1">"c15618"</definedName>
    <definedName name="IQ_ECS_START_DATE_OTHER" hidden="1">"c15605"</definedName>
    <definedName name="IQ_ECS_START_DATE_OTHER_ABS" hidden="1">"c15622"</definedName>
    <definedName name="IQ_ECS_TICKER" hidden="1">"c15594"</definedName>
    <definedName name="IQ_ECS_TICKER_ABS" hidden="1">"c15598"</definedName>
    <definedName name="IQ_ECS_TICKER_OTHER" hidden="1">"c15603"</definedName>
    <definedName name="IQ_ECS_TICKER_OTHER_ABS" hidden="1">"c15620"</definedName>
    <definedName name="IQ_ECS_TRADING_ITEM_CIQID" hidden="1">"c15593"</definedName>
    <definedName name="IQ_ECS_TRADING_ITEM_CIQID_ABS" hidden="1">"c15597"</definedName>
    <definedName name="IQ_ECS_TRADING_ITEM_CIQID_OTHER" hidden="1">"c15602"</definedName>
    <definedName name="IQ_ECS_TRADING_ITEM_CIQID_OTHER_ABS" hidden="1">"c15619"</definedName>
    <definedName name="IQ_ECS_TYPE_OTHER" hidden="1">"c15604"</definedName>
    <definedName name="IQ_ECS_TYPE_OTHER_ABS" hidden="1">"c15621"</definedName>
    <definedName name="IQ_ECS_VOTING_OTHER" hidden="1">"c15612"</definedName>
    <definedName name="IQ_ECS_VOTING_OTHER_ABS" hidden="1">"c15629"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LIMINATIONS_CONSOL_OFFICES_FOREIGN_FFIEC" hidden="1">"c15395"</definedName>
    <definedName name="IQ_EMPLOYEES" hidden="1">"c392"</definedName>
    <definedName name="IQ_EMPLOYEES_FFIEC" hidden="1">"c13035"</definedName>
    <definedName name="IQ_EMPLOYEES_UNDER_UNION_CONTRACTS" hidden="1">"c16109"</definedName>
    <definedName name="IQ_ENTERPRISE_VALUE" hidden="1">"c1348"</definedName>
    <definedName name="IQ_EPS" hidden="1">"IQ_EPS"</definedName>
    <definedName name="IQ_EPS_10K" hidden="1">"IQ_EPS_10K"</definedName>
    <definedName name="IQ_EPS_10Q" hidden="1">"IQ_EPS_10Q"</definedName>
    <definedName name="IQ_EPS_10Q1" hidden="1">"IQ_EPS_10Q1"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ACT_OR_EST" hidden="1">"c2213"</definedName>
    <definedName name="IQ_EPS_ACT_OR_EST_REUT" hidden="1">"c5460"</definedName>
    <definedName name="IQ_EPS_EST" hidden="1">"c399"</definedName>
    <definedName name="IQ_EPS_EST_1" hidden="1">"c189"</definedName>
    <definedName name="IQ_EPS_EST_BOTTOM_UP_REUT" hidden="1">"c5497"</definedName>
    <definedName name="IQ_EPS_EST_REUT" hidden="1">"c5453"</definedName>
    <definedName name="IQ_EPS_GW_ACT_OR_EST_REUT" hidden="1">"c5469"</definedName>
    <definedName name="IQ_EPS_GW_EST_BOTTOM_UP_REUT" hidden="1">"c5499"</definedName>
    <definedName name="IQ_EPS_GW_EST_REUT" hidden="1">"c5389"</definedName>
    <definedName name="IQ_EPS_GW_HIGH_EST_REUT" hidden="1">"c5391"</definedName>
    <definedName name="IQ_EPS_GW_LOW_EST_REUT" hidden="1">"c5392"</definedName>
    <definedName name="IQ_EPS_GW_MEDIAN_EST_REUT" hidden="1">"c5390"</definedName>
    <definedName name="IQ_EPS_GW_NUM_EST_REUT" hidden="1">"c5393"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_EST" hidden="1">"c271"</definedName>
    <definedName name="IQ_EPS_NORM" hidden="1">"c1902"</definedName>
    <definedName name="IQ_EPS_NORM_EST_BOTTOM_UP_REUT" hidden="1">"c5498"</definedName>
    <definedName name="IQ_EPS_NORM_EST_REUT" hidden="1">"c5326"</definedName>
    <definedName name="IQ_EPS_NORM_HIGH_EST_REUT" hidden="1">"c5328"</definedName>
    <definedName name="IQ_EPS_NORM_LOW_EST_REUT" hidden="1">"c5329"</definedName>
    <definedName name="IQ_EPS_NORM_MEDIAN_EST_REUT" hidden="1">"c5327"</definedName>
    <definedName name="IQ_EPS_NORM_NUM_EST_REUT" hidden="1">"c5330"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_ACT_OR_EST_REUT" hidden="1">"c5470"</definedName>
    <definedName name="IQ_EPS_REPORTED_EST_BOTTOM_UP_REUT" hidden="1">"c5500"</definedName>
    <definedName name="IQ_EPS_REPORTED_EST_REUT" hidden="1">"c5396"</definedName>
    <definedName name="IQ_EPS_REPORTED_HIGH_EST_REUT" hidden="1">"c5398"</definedName>
    <definedName name="IQ_EPS_REPORTED_LOW_EST_REUT" hidden="1">"c5399"</definedName>
    <definedName name="IQ_EPS_REPORTED_MEDIAN_EST_REUT" hidden="1">"c5397"</definedName>
    <definedName name="IQ_EPS_REPORTED_NUM_EST_REUT" hidden="1">"c5400"</definedName>
    <definedName name="IQ_EPS_REPORTED_STDDEV_EST_REUT" hidden="1">"c5401"</definedName>
    <definedName name="IQ_EPS_STDDEV_EST" hidden="1">"c403"</definedName>
    <definedName name="IQ_EPS_STDDEV_EST_REUT" hidden="1">"c5452"</definedName>
    <definedName name="IQ_EQUITY_AFFIL" hidden="1">"c1451"</definedName>
    <definedName name="IQ_EQUITY_ASSETS_TOT_FFIEC" hidden="1">"c13436"</definedName>
    <definedName name="IQ_EQUITY_BEG_EXCL_FFIEC" hidden="1">"c12957"</definedName>
    <definedName name="IQ_EQUITY_BEG_FFIEC" hidden="1">"c12959"</definedName>
    <definedName name="IQ_EQUITY_CAPITAL_ASSETS_FDIC" hidden="1">"c6744"</definedName>
    <definedName name="IQ_EQUITY_CAPITAL_QUARTERLY_AVG_FFIEC" hidden="1">"c13092"</definedName>
    <definedName name="IQ_EQUITY_ENDING_FFIEC" hidden="1">"c12973"</definedName>
    <definedName name="IQ_EQUITY_FDIC" hidden="1">"c6353"</definedName>
    <definedName name="IQ_EQUITY_INDEX_EXPOSURE_FFIEC" hidden="1">"c13060"</definedName>
    <definedName name="IQ_EQUITY_LIST" hidden="1">"c15158"</definedName>
    <definedName name="IQ_EQUITY_METHOD" hidden="1">"c404"</definedName>
    <definedName name="IQ_EQUITY_SEC_FAIR_VALUE_FFIEC" hidden="1">"c12805"</definedName>
    <definedName name="IQ_EQUITY_SEC_INVEST_SECURITIES_FFIEC" hidden="1">"c13463"</definedName>
    <definedName name="IQ_EQUITY_SECURITIES_FDIC" hidden="1">"c6304"</definedName>
    <definedName name="IQ_EQUITY_SECURITIES_QUARTERLY_AVG_FFIEC" hidden="1">"c15474"</definedName>
    <definedName name="IQ_EQUITY_SECURITIES_WITHOUT_FAIR_VALUES_FFIEC" hidden="1">"c12846"</definedName>
    <definedName name="IQ_EQUITY_SECURITY_EXPOSURES_FDIC" hidden="1">"c6664"</definedName>
    <definedName name="IQ_EQUITY_TIER_ONE_CAPITAL" hidden="1">"c15246"</definedName>
    <definedName name="IQ_EQUITY_TIER_ONE_CAPITAL_RATIO" hidden="1">"c15242"</definedName>
    <definedName name="IQ_EQV_OVER_BV" hidden="1">"c1596"</definedName>
    <definedName name="IQ_EQV_OVER_LTM_PRETAX_INC" hidden="1">"c1390"</definedName>
    <definedName name="IQ_ESOP_DEBT" hidden="1">"c1597"</definedName>
    <definedName name="IQ_ESOP_DEBT_GUARANTEED_FFIEC" hidden="1">"c12971"</definedName>
    <definedName name="IQ_EST_ACT_BV_REUT" hidden="1">"c5409"</definedName>
    <definedName name="IQ_EST_ACT_BV_SHARE_REUT" hidden="1">"c5445"</definedName>
    <definedName name="IQ_EST_ACT_CAPEX_REUT" hidden="1">"c3975"</definedName>
    <definedName name="IQ_EST_ACT_CFPS_REUT" hidden="1">"c3850"</definedName>
    <definedName name="IQ_EST_ACT_DPS_REUT" hidden="1">"c3857"</definedName>
    <definedName name="IQ_EST_ACT_EBIT_REUT" hidden="1">"c5339"</definedName>
    <definedName name="IQ_EST_ACT_EBITDA_REUT" hidden="1">"c3836"</definedName>
    <definedName name="IQ_EST_ACT_EPS" hidden="1">"c1648"</definedName>
    <definedName name="IQ_EST_ACT_EPS_GW_REUT" hidden="1">"c5395"</definedName>
    <definedName name="IQ_EST_ACT_EPS_NORM_REUT" hidden="1">"c5332"</definedName>
    <definedName name="IQ_EST_ACT_EPS_REPORTED_REUT" hidden="1">"c5402"</definedName>
    <definedName name="IQ_EST_ACT_EPS_REUT" hidden="1">"c5457"</definedName>
    <definedName name="IQ_EST_ACT_FFO_REUT" hidden="1">"c3843"</definedName>
    <definedName name="IQ_EST_ACT_FFO_THOM" hidden="1">"c4005"</definedName>
    <definedName name="IQ_EST_ACT_NAV_SHARE_REUT" hidden="1">"c5616"</definedName>
    <definedName name="IQ_EST_ACT_NET_DEBT_REUT" hidden="1">"c5446"</definedName>
    <definedName name="IQ_EST_ACT_NI_GW_REUT" hidden="1">"c5381"</definedName>
    <definedName name="IQ_EST_ACT_NI_REPORTED_REUT" hidden="1">"c5388"</definedName>
    <definedName name="IQ_EST_ACT_NI_REUT" hidden="1">"c5374"</definedName>
    <definedName name="IQ_EST_ACT_OPER_INC_REUT" hidden="1">"c5346"</definedName>
    <definedName name="IQ_EST_ACT_PRETAX_GW_INC_REUT" hidden="1">"c5360"</definedName>
    <definedName name="IQ_EST_ACT_PRETAX_INC_REUT" hidden="1">"c5353"</definedName>
    <definedName name="IQ_EST_ACT_PRETAX_REPORT_INC_REUT" hidden="1">"c5367"</definedName>
    <definedName name="IQ_EST_ACT_RETURN_ASSETS_REUT" hidden="1">"c3996"</definedName>
    <definedName name="IQ_EST_ACT_RETURN_EQUITY_REUT" hidden="1">"c3989"</definedName>
    <definedName name="IQ_EST_ACT_REV_REUT" hidden="1">"c3835"</definedName>
    <definedName name="IQ_EST_BV_DIFF_REUT" hidden="1">"c5433"</definedName>
    <definedName name="IQ_EST_BV_SURPRISE_PERCENT_REUT" hidden="1">"c5434"</definedName>
    <definedName name="IQ_EST_CAPEX_GROWTH_1YR_REUT" hidden="1">"c5447"</definedName>
    <definedName name="IQ_EST_CAPEX_GROWTH_2YR_REUT" hidden="1">"c5448"</definedName>
    <definedName name="IQ_EST_CAPEX_GROWTH_Q_1YR_REUT" hidden="1">"c5449"</definedName>
    <definedName name="IQ_EST_CAPEX_SEQ_GROWTH_Q_REUT" hidden="1">"c5450"</definedName>
    <definedName name="IQ_EST_CFPS_DIFF_REUT" hidden="1">"c3892"</definedName>
    <definedName name="IQ_EST_CFPS_GROWTH_1YR_REUT" hidden="1">"c3878"</definedName>
    <definedName name="IQ_EST_CFPS_GROWTH_2YR_REUT" hidden="1">"c3879"</definedName>
    <definedName name="IQ_EST_CFPS_GROWTH_Q_1YR_REUT" hidden="1">"c3880"</definedName>
    <definedName name="IQ_EST_CFPS_SEQ_GROWTH_Q_REUT" hidden="1">"c3881"</definedName>
    <definedName name="IQ_EST_CFPS_SURPRISE_PERCENT_REUT" hidden="1">"c3893"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PS_DIFF_REUT" hidden="1">"c3894"</definedName>
    <definedName name="IQ_EST_DPS_GROWTH_1YR_REUT" hidden="1">"c3882"</definedName>
    <definedName name="IQ_EST_DPS_GROWTH_2YR_REUT" hidden="1">"c3883"</definedName>
    <definedName name="IQ_EST_DPS_GROWTH_Q_1YR_REUT" hidden="1">"c3884"</definedName>
    <definedName name="IQ_EST_DPS_SEQ_GROWTH_Q_REUT" hidden="1">"c3885"</definedName>
    <definedName name="IQ_EST_DPS_SURPRISE_PERCENT_REUT" hidden="1">"c3895"</definedName>
    <definedName name="IQ_EST_EBIT_DIFF_REUT" hidden="1">"c5413"</definedName>
    <definedName name="IQ_EST_EBIT_SURPRISE_PERCENT_REUT" hidden="1">"c5414"</definedName>
    <definedName name="IQ_EST_EBITDA_DIFF_REUT" hidden="1">"c3888"</definedName>
    <definedName name="IQ_EST_EBITDA_GROWTH_1YR_REUT" hidden="1">"c3864"</definedName>
    <definedName name="IQ_EST_EBITDA_GROWTH_2YR_REUT" hidden="1">"c3865"</definedName>
    <definedName name="IQ_EST_EBITDA_GROWTH_Q_1YR_REUT" hidden="1">"c3866"</definedName>
    <definedName name="IQ_EST_EBITDA_SEQ_GROWTH_Q_REUT" hidden="1">"c3867"</definedName>
    <definedName name="IQ_EST_EBITDA_SURPRISE_PERCENT_REUT" hidden="1">"c3889"</definedName>
    <definedName name="IQ_EST_EPS_DIFF" hidden="1">"c1864"</definedName>
    <definedName name="IQ_EST_EPS_DIFF_REUT" hidden="1">"c5458"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2YR_REUT" hidden="1">"c3858"</definedName>
    <definedName name="IQ_EST_EPS_GROWTH_5YR" hidden="1">"c1655"</definedName>
    <definedName name="IQ_EST_EPS_GROWTH_5YR_BOTTOM_UP_REUT" hidden="1">"c5495"</definedName>
    <definedName name="IQ_EST_EPS_GROWTH_5YR_HIGH_REUT" hidden="1">"c5322"</definedName>
    <definedName name="IQ_EST_EPS_GROWTH_5YR_LOW_REUT" hidden="1">"c5323"</definedName>
    <definedName name="IQ_EST_EPS_GROWTH_5YR_MEDIAN_REUT" hidden="1">"c5321"</definedName>
    <definedName name="IQ_EST_EPS_GROWTH_5YR_NUM_REUT" hidden="1">"c5324"</definedName>
    <definedName name="IQ_EST_EPS_GROWTH_5YR_REUT" hidden="1">"c3633"</definedName>
    <definedName name="IQ_EST_EPS_GROWTH_5YR_STDDEV_REUT" hidden="1">"c5325"</definedName>
    <definedName name="IQ_EST_EPS_GROWTH_Q_1YR" hidden="1">"c1641"</definedName>
    <definedName name="IQ_EST_EPS_GROWTH_Q_1YR_REUT" hidden="1">"c5410"</definedName>
    <definedName name="IQ_EST_EPS_GW_DIFF_REUT" hidden="1">"c5429"</definedName>
    <definedName name="IQ_EST_EPS_GW_SURPRISE_PERCENT_REUT" hidden="1">"c5430"</definedName>
    <definedName name="IQ_EST_EPS_NORM_DIFF_REUT" hidden="1">"c5411"</definedName>
    <definedName name="IQ_EST_EPS_NORM_SURPRISE_PERCENT_REUT" hidden="1">"c5412"</definedName>
    <definedName name="IQ_EST_EPS_REPORT_DIFF_REUT" hidden="1">"c5431"</definedName>
    <definedName name="IQ_EST_EPS_REPORT_SURPRISE_PERCENT_REUT" hidden="1">"c5432"</definedName>
    <definedName name="IQ_EST_EPS_SEQ_GROWTH_Q_REUT" hidden="1">"c3859"</definedName>
    <definedName name="IQ_EST_EPS_SURPRISE" hidden="1">"c1635"</definedName>
    <definedName name="IQ_EST_EPS_SURPRISE_PERCENT_REUT" hidden="1">"c5459"</definedName>
    <definedName name="IQ_EST_FAIR_VALUE_MORT_SERVICING_ASSETS_FFIEC" hidden="1">"c12956"</definedName>
    <definedName name="IQ_EST_FFO_DIFF_REUT" hidden="1">"c3890"</definedName>
    <definedName name="IQ_EST_FFO_DIFF_THOM" hidden="1">"c5186"</definedName>
    <definedName name="IQ_EST_FFO_GROWTH_1YR_REUT" hidden="1">"c3874"</definedName>
    <definedName name="IQ_EST_FFO_GROWTH_2YR_REUT" hidden="1">"c3875"</definedName>
    <definedName name="IQ_EST_FFO_GROWTH_Q_1YR_REUT" hidden="1">"c3876"</definedName>
    <definedName name="IQ_EST_FFO_SEQ_GROWTH_Q_REUT" hidden="1">"c3877"</definedName>
    <definedName name="IQ_EST_FFO_SURPRISE_PERCENT_REUT" hidden="1">"c3891"</definedName>
    <definedName name="IQ_EST_FFO_SURPRISE_PERCENT_THOM" hidden="1">"c5187"</definedName>
    <definedName name="IQ_EST_FOOTNOTE_REUT" hidden="1">"c5478"</definedName>
    <definedName name="IQ_EST_NI_DIFF_REUT" hidden="1">"c5423"</definedName>
    <definedName name="IQ_EST_NI_GW_DIFF_REUT" hidden="1">"c5425"</definedName>
    <definedName name="IQ_EST_NI_GW_SURPRISE_PERCENT_REUT" hidden="1">"c5426"</definedName>
    <definedName name="IQ_EST_NI_REPORT_DIFF_REUT" hidden="1">"c5427"</definedName>
    <definedName name="IQ_EST_NI_REPORT_SURPRISE_PERCENT_REUT" hidden="1">"c5428"</definedName>
    <definedName name="IQ_EST_NI_SURPRISE_PERCENT_REUT" hidden="1">"c5424"</definedName>
    <definedName name="IQ_EST_NUM_BUY_REUT" hidden="1">"c3869"</definedName>
    <definedName name="IQ_EST_NUM_HIGH_REC_REUT" hidden="1">"c3870"</definedName>
    <definedName name="IQ_EST_NUM_HIGHEST_REC_REUT" hidden="1">"c3869"</definedName>
    <definedName name="IQ_EST_NUM_HOLD_REUT" hidden="1">"c3871"</definedName>
    <definedName name="IQ_EST_NUM_LOW_REC_REUT" hidden="1">"c3872"</definedName>
    <definedName name="IQ_EST_NUM_LOWEST_REC_REUT" hidden="1">"c3873"</definedName>
    <definedName name="IQ_EST_NUM_NEUTRAL_REC_REUT" hidden="1">"c3871"</definedName>
    <definedName name="IQ_EST_NUM_NO_OPINION_REUT" hidden="1">"c3868"</definedName>
    <definedName name="IQ_EST_NUM_OUTPERFORM_REUT" hidden="1">"c3870"</definedName>
    <definedName name="IQ_EST_NUM_SELL_REUT" hidden="1">"c3873"</definedName>
    <definedName name="IQ_EST_NUM_UNDERPERFORM_REUT" hidden="1">"c3872"</definedName>
    <definedName name="IQ_EST_OPER_INC_DIFF_REUT" hidden="1">"c5415"</definedName>
    <definedName name="IQ_EST_OPER_INC_SURPRISE_PERCENT_REUT" hidden="1">"c5416"</definedName>
    <definedName name="IQ_EST_PRE_TAX_DIFF_REUT" hidden="1">"c5417"</definedName>
    <definedName name="IQ_EST_PRE_TAX_GW_DIFF_REUT" hidden="1">"c5419"</definedName>
    <definedName name="IQ_EST_PRE_TAX_GW_SURPRISE_PERCENT_REUT" hidden="1">"c5420"</definedName>
    <definedName name="IQ_EST_PRE_TAX_REPORT_DIFF_REUT" hidden="1">"c5421"</definedName>
    <definedName name="IQ_EST_PRE_TAX_REPORT_SURPRISE_PERCENT_REUT" hidden="1">"c5422"</definedName>
    <definedName name="IQ_EST_PRE_TAX_SURPRISE_PERCENT_REUT" hidden="1">"c5418"</definedName>
    <definedName name="IQ_EST_REV_DIFF_REUT" hidden="1">"c3886"</definedName>
    <definedName name="IQ_EST_REV_GROWTH_1YR" hidden="1">"c1638"</definedName>
    <definedName name="IQ_EST_REV_GROWTH_1YR_REUT" hidden="1">"c3860"</definedName>
    <definedName name="IQ_EST_REV_GROWTH_2YR" hidden="1">"c1639"</definedName>
    <definedName name="IQ_EST_REV_GROWTH_2YR_REUT" hidden="1">"c3861"</definedName>
    <definedName name="IQ_EST_REV_GROWTH_Q_1YR" hidden="1">"c1640"</definedName>
    <definedName name="IQ_EST_REV_GROWTH_Q_1YR_REUT" hidden="1">"c3862"</definedName>
    <definedName name="IQ_EST_REV_SEQ_GROWTH_Q_REUT" hidden="1">"c3863"</definedName>
    <definedName name="IQ_EST_REV_SURPRISE_PERCENT_REUT" hidden="1">"c3887"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_OVER_REVENUE_EST" hidden="1">"c165"</definedName>
    <definedName name="IQ_EV_OVER_REVENUE_EST_1" hidden="1">"c166"</definedName>
    <definedName name="IQ_EVENT_ADDRESS" hidden="1">"c19167"</definedName>
    <definedName name="IQ_EVENT_ADVISORS" hidden="1">"c19147"</definedName>
    <definedName name="IQ_EVENT_AGENDA" hidden="1">"c19168"</definedName>
    <definedName name="IQ_EVENT_CALL_DESCRIPTION" hidden="1">"c19154"</definedName>
    <definedName name="IQ_EVENT_CONTACT" hidden="1">"c19160"</definedName>
    <definedName name="IQ_EVENT_EMAIL" hidden="1">"c19162"</definedName>
    <definedName name="IQ_EVENT_LIVE_AUDIO_DETAILS_WEBCAST_URL" hidden="1">"c19153"</definedName>
    <definedName name="IQ_EVENT_LIVE_OTHER_PASSCODE" hidden="1">"c19152"</definedName>
    <definedName name="IQ_EVENT_LIVE_OTHER_PHONE_NUMBER" hidden="1">"c19151"</definedName>
    <definedName name="IQ_EVENT_LIVE_PASSCODE" hidden="1">"c19150"</definedName>
    <definedName name="IQ_EVENT_LIVE_PHONE_NUMBER" hidden="1">"c19149"</definedName>
    <definedName name="IQ_EVENT_MARKETINDICATOR" hidden="1">"c19166"</definedName>
    <definedName name="IQ_EVENT_OTHER_CONTACT" hidden="1">"c19163"</definedName>
    <definedName name="IQ_EVENT_OTHER_CONTACT_EMAIL" hidden="1">"c19165"</definedName>
    <definedName name="IQ_EVENT_OTHER_CONTACT_PHONE" hidden="1">"c19164"</definedName>
    <definedName name="IQ_EVENT_PHONE" hidden="1">"c19161"</definedName>
    <definedName name="IQ_EVENT_REPLAY_AUDIO_DETAILS_WEBCAST_URL" hidden="1">"c19159"</definedName>
    <definedName name="IQ_EVENT_REPLAY_BEGINS" hidden="1">"c19157"</definedName>
    <definedName name="IQ_EVENT_REPLAY_ENDS" hidden="1">"c19158"</definedName>
    <definedName name="IQ_EVENT_REPLAY_PASSCODE" hidden="1">"c19156"</definedName>
    <definedName name="IQ_EVENT_REPLAY_PHONE_NUMBER" hidden="1">"c19155"</definedName>
    <definedName name="IQ_EVENT_SITUATION" hidden="1">"c19148"</definedName>
    <definedName name="IQ_EVENT_SOURCE" hidden="1">"c19146"</definedName>
    <definedName name="IQ_EXCHANGE" hidden="1">"c405"</definedName>
    <definedName name="IQ_EXERCISE_PRICE" hidden="1">"c1897"</definedName>
    <definedName name="IQ_EXERCISED" hidden="1">"c406"</definedName>
    <definedName name="IQ_EXP_REIMBURSE_RENTAL_REVENUE" hidden="1">"c16064"</definedName>
    <definedName name="IQ_EXP_RETURN_PENSION_DOMESTIC" hidden="1">"c407"</definedName>
    <definedName name="IQ_EXP_RETURN_PENSION_FOREIGN" hidden="1">"c408"</definedName>
    <definedName name="IQ_EXPENSE_CODE_" hidden="1">2875</definedName>
    <definedName name="IQ_EXPENSE_REIMBURSEMENTS" hidden="1">"c16020"</definedName>
    <definedName name="IQ_EXPENSES_FIXED_ASSETS_FFIEC" hidden="1">"c13024"</definedName>
    <definedName name="IQ_EXPLORE_DRILL" hidden="1">"c409"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AVG_ASSETS_FFIEC" hidden="1">"c13369"</definedName>
    <definedName name="IQ_EXTRA_ITEMS" hidden="1">"c1459"</definedName>
    <definedName name="IQ_EXTRA_ITEMS_OTHER_ADJUSTMENTS_FOREIGN_FFIEC" hidden="1">"c15392"</definedName>
    <definedName name="IQ_EXTRAORDINARY_GAINS_FDIC" hidden="1">"c6586"</definedName>
    <definedName name="IQ_EXTRAORDINARY_ITEMS_FFIEC" hidden="1">"c13033"</definedName>
    <definedName name="IQ_FAIR_VALUE_DEBT" hidden="1">"c16007"</definedName>
    <definedName name="IQ_FAIR_VALUE_FDIC" hidden="1">"c6427"</definedName>
    <definedName name="IQ_FAIR_VALUE_FIN_INSTRUMENTS_NAV" hidden="1">"c16002"</definedName>
    <definedName name="IQ_FAIR_VALUE_FIN_INSTRUMENTS_NNAV" hidden="1">"c16006"</definedName>
    <definedName name="IQ_FAIR_VALUE_TRADING_PROP" hidden="1">"c16001"</definedName>
    <definedName name="IQ_FARM_LOANS_NET_FDIC" hidden="1">"c6316"</definedName>
    <definedName name="IQ_FARM_LOANS_TOTAL_LOANS_FOREIGN_FDIC" hidden="1">"c6450"</definedName>
    <definedName name="IQ_FARMLAND_DOM_FFIEC" hidden="1">"c15268"</definedName>
    <definedName name="IQ_FARMLAND_LOANS_FDIC" hidden="1">"c6314"</definedName>
    <definedName name="IQ_FDIC" hidden="1">"c417"</definedName>
    <definedName name="IQ_FDIC_DEPOSIT_INSURANCE_FFIEC" hidden="1">"c13053"</definedName>
    <definedName name="IQ_FED_FUND_PURCHASED_SEC_SOLD_REPURCHASE_FFIEC" hidden="1">"c15489"</definedName>
    <definedName name="IQ_FED_FUND_SOLD_SEC_PURCHASED_RESELL_FFIEC" hidden="1">"c15488"</definedName>
    <definedName name="IQ_FED_FUNDS_PURCH_SEC_SOLD_FAIR_VALUE_TOT_FFIEC" hidden="1">"c15406"</definedName>
    <definedName name="IQ_FED_FUNDS_PURCH_SEC_SOLD_LEVEL_1_FFIEC" hidden="1">"c15428"</definedName>
    <definedName name="IQ_FED_FUNDS_PURCH_SEC_SOLD_LEVEL_2_FFIEC" hidden="1">"c15441"</definedName>
    <definedName name="IQ_FED_FUNDS_PURCH_SEC_SOLD_LEVEL_3_FFIEC" hidden="1">"c15454"</definedName>
    <definedName name="IQ_FED_FUNDS_PURCHASED_DOM_FFIEC" hidden="1">"c12856"</definedName>
    <definedName name="IQ_FED_FUNDS_PURCHASED_FDIC" hidden="1">"c6343"</definedName>
    <definedName name="IQ_FED_FUNDS_PURCHASED_QUARTERLY_AVG_FFIEC" hidden="1">"c13090"</definedName>
    <definedName name="IQ_FED_FUNDS_SOLD_DOM_FFIEC" hidden="1">"c12806"</definedName>
    <definedName name="IQ_FED_FUNDS_SOLD_FDIC" hidden="1">"c6307"</definedName>
    <definedName name="IQ_FED_FUNDS_SOLD_QUARTERLY_AVG_FFIEC" hidden="1">"c13080"</definedName>
    <definedName name="IQ_FED_FUNDS_SOLD_SEC_PURCH_FAIR_VALUE_TOT_FFIEC" hidden="1">"c15402"</definedName>
    <definedName name="IQ_FED_FUNDS_SOLD_SEC_PURCH_LEVEL_1_FFIEC" hidden="1">"c15424"</definedName>
    <definedName name="IQ_FED_FUNDS_SOLD_SEC_PURCH_LEVEL_2_FFIEC" hidden="1">"c15437"</definedName>
    <definedName name="IQ_FED_FUNDS_SOLD_SEC_PURCH_LEVEL_3_FFIEC" hidden="1">"c15450"</definedName>
    <definedName name="IQ_FEDFUNDS_PURCHASED_RELATED" hidden="1">"c19132"</definedName>
    <definedName name="IQ_FEDFUNDS_SOLD" hidden="1">"c2256"</definedName>
    <definedName name="IQ_FEDFUNDS_SOLD_RELATED" hidden="1">"c19130"</definedName>
    <definedName name="IQ_FEES_COMMISSIONS_BROKERAGE_FFIEC" hidden="1">"c13005"</definedName>
    <definedName name="IQ_FEES_OTHER_INCOME" hidden="1">"c15257"</definedName>
    <definedName name="IQ_FFO" hidden="1">"c1574"</definedName>
    <definedName name="IQ_FFO_ADJ_EST_CIQ" hidden="1">"c4959"</definedName>
    <definedName name="IQ_FFO_ADJ_HIGH_EST_CIQ" hidden="1">"c4962"</definedName>
    <definedName name="IQ_FFO_ADJ_LOW_EST_CIQ" hidden="1">"c4963"</definedName>
    <definedName name="IQ_FFO_ADJ_MEDIAN_EST_CIQ" hidden="1">"c4964"</definedName>
    <definedName name="IQ_FFO_ADJ_NUM_EST_CIQ" hidden="1">"c4965"</definedName>
    <definedName name="IQ_FFO_ADJ_STDDEV_EST_CIQ" hidden="1">"c4966"</definedName>
    <definedName name="IQ_FFO_DILUTED" hidden="1">"c16186"</definedName>
    <definedName name="IQ_FFO_EST" hidden="1">"c418"</definedName>
    <definedName name="IQ_FFO_EST_CIQ" hidden="1">"c3668"</definedName>
    <definedName name="IQ_FFO_EST_REUT" hidden="1">"c3837"</definedName>
    <definedName name="IQ_FFO_EST_THOM" hidden="1">"c3999"</definedName>
    <definedName name="IQ_FFO_HIGH_EST" hidden="1">"c419"</definedName>
    <definedName name="IQ_FFO_HIGH_EST_CIQ" hidden="1">"c3670"</definedName>
    <definedName name="IQ_FFO_HIGH_EST_REUT" hidden="1">"c3839"</definedName>
    <definedName name="IQ_FFO_HIGH_EST_THOM" hidden="1">"c4001"</definedName>
    <definedName name="IQ_FFO_LOW_EST" hidden="1">"c420"</definedName>
    <definedName name="IQ_FFO_LOW_EST_CIQ" hidden="1">"c3671"</definedName>
    <definedName name="IQ_FFO_LOW_EST_REUT" hidden="1">"c3840"</definedName>
    <definedName name="IQ_FFO_LOW_EST_THOM" hidden="1">"c4002"</definedName>
    <definedName name="IQ_FFO_MEDIAN_EST_CIQ" hidden="1">"c3669"</definedName>
    <definedName name="IQ_FFO_MEDIAN_EST_REUT" hidden="1">"c3838"</definedName>
    <definedName name="IQ_FFO_MEDIAN_EST_THOM" hidden="1">"c4000"</definedName>
    <definedName name="IQ_FFO_NO_EST" hidden="1">"c276"</definedName>
    <definedName name="IQ_FFO_NUM_EST" hidden="1">"c421"</definedName>
    <definedName name="IQ_FFO_NUM_EST_CIQ" hidden="1">"c3672"</definedName>
    <definedName name="IQ_FFO_NUM_EST_REUT" hidden="1">"c3841"</definedName>
    <definedName name="IQ_FFO_NUM_EST_THOM" hidden="1">"c4003"</definedName>
    <definedName name="IQ_FFO_SHARES_BASIC" hidden="1">"c16185"</definedName>
    <definedName name="IQ_FFO_SHARES_DILUTED" hidden="1">"c16187"</definedName>
    <definedName name="IQ_FFO_STDDEV_EST" hidden="1">"c422"</definedName>
    <definedName name="IQ_FFO_STDDEV_EST_CIQ" hidden="1">"c3673"</definedName>
    <definedName name="IQ_FFO_STDDEV_EST_REUT" hidden="1">"c3842"</definedName>
    <definedName name="IQ_FFO_STDDEV_EST_THOM" hidden="1">"c4004"</definedName>
    <definedName name="IQ_FFO_TOTAL_REVENUE" hidden="1">"c16060"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DUCIARY_INCOME_OPERATING_INC_FFIEC" hidden="1">"c13383"</definedName>
    <definedName name="IQ_FIFETEEN_YEAR_FIXED_AND_FLOATING_RATE_FDIC" hidden="1">"c6423"</definedName>
    <definedName name="IQ_FIFETEEN_YEAR_MORTGAGE_PASS_THROUGHS_FDIC" hidden="1">"c6415"</definedName>
    <definedName name="IQ_FII_12M_RETURN" hidden="1">"c25807"</definedName>
    <definedName name="IQ_FII_3M_RETURN" hidden="1">"c25808"</definedName>
    <definedName name="IQ_FII_6M_RETURN" hidden="1">"c25809"</definedName>
    <definedName name="IQ_FII_AVGBIDSPREAD" hidden="1">"c25820"</definedName>
    <definedName name="IQ_FII_CONVEX" hidden="1">"c25799"</definedName>
    <definedName name="IQ_FII_COUPON" hidden="1">"c25800"</definedName>
    <definedName name="IQ_FII_DAILY_RETURN" hidden="1">"c25810"</definedName>
    <definedName name="IQ_FII_DURTW" hidden="1">"c25802"</definedName>
    <definedName name="IQ_FII_EXCESS_RETURN" hidden="1">"c25819"</definedName>
    <definedName name="IQ_FII_INDEXPRICE" hidden="1">"c25806"</definedName>
    <definedName name="IQ_FII_MATURITY" hidden="1">"c25804"</definedName>
    <definedName name="IQ_FII_MODDUR" hidden="1">"c25801"</definedName>
    <definedName name="IQ_FII_MTD_RETURN_COUPON" hidden="1">"c25813"</definedName>
    <definedName name="IQ_FII_MTD_RETURN_CURRENCY" hidden="1">"c25814"</definedName>
    <definedName name="IQ_FII_MTD_RETURN_PAYDOWN" hidden="1">"c25815"</definedName>
    <definedName name="IQ_FII_MTD_RETURN_PRICE" hidden="1">"c25816"</definedName>
    <definedName name="IQ_FII_MTD_RETURN_TOTAL" hidden="1">"c25812"</definedName>
    <definedName name="IQ_FII_MV" hidden="1">"c25803"</definedName>
    <definedName name="IQ_FII_NUMISSUE" hidden="1">"c25805"</definedName>
    <definedName name="IQ_FII_OAS" hidden="1">"c25798"</definedName>
    <definedName name="IQ_FII_RETURN_INCEPTION" hidden="1">"c25811"</definedName>
    <definedName name="IQ_FII_YTD_RETURN" hidden="1">"c25817"</definedName>
    <definedName name="IQ_FII_YTW" hidden="1">"c25818"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NOTES_PAY_TOTAL" hidden="1">"c5522"</definedName>
    <definedName name="IQ_FIN_DIV_REV" hidden="1">"c437"</definedName>
    <definedName name="IQ_FINANCIAL_LOC_FOREIGN_GUARANTEES_FFIEC" hidden="1">"c13249"</definedName>
    <definedName name="IQ_FINANCIAL_SERVICING_ASSETS_FAIR_VALUE_TOT_FFIEC" hidden="1">"c13212"</definedName>
    <definedName name="IQ_FINANCIAL_SERVICING_ASSETS_LEVEL_1_FFIEC" hidden="1">"c13220"</definedName>
    <definedName name="IQ_FINANCIAL_SERVICING_ASSETS_LEVEL_2_FFIEC" hidden="1">"c13228"</definedName>
    <definedName name="IQ_FINANCIAL_SERVICING_ASSETS_LEVEL_3_FFIEC" hidden="1">"c13236"</definedName>
    <definedName name="IQ_FINANCIAL_SERVICING_LIAB_FAIR_VALUE_TOT_FFIEC" hidden="1">"c13215"</definedName>
    <definedName name="IQ_FINANCIAL_SERVICING_LIAB_LEVEL_1_FFIEC" hidden="1">"c13223"</definedName>
    <definedName name="IQ_FINANCIAL_SERVICING_LIAB_LEVEL_2_FFIEC" hidden="1">"c13231"</definedName>
    <definedName name="IQ_FINANCIAL_SERVICING_LIAB_LEVEL_3_FFIEC" hidden="1">"c13239"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_REUT" hidden="1">"c6798"</definedName>
    <definedName name="IQ_FISCAL_Y" hidden="1">"c441"</definedName>
    <definedName name="IQ_FISCAL_Y_EST_REUT" hidden="1">"c6799"</definedName>
    <definedName name="IQ_FIVE_PERCENT_AMOUNT" hidden="1">"c240"</definedName>
    <definedName name="IQ_FIVE_PERCENT_CIQID" hidden="1">"c19094"</definedName>
    <definedName name="IQ_FIVE_PERCENT_DERIVATIVES" hidden="1">"c19096"</definedName>
    <definedName name="IQ_FIVE_PERCENT_NAME" hidden="1">"c19093"</definedName>
    <definedName name="IQ_FIVE_PERCENT_OWNER" hidden="1">"c442"</definedName>
    <definedName name="IQ_FIVE_PERCENT_PERCENT" hidden="1">"c19097"</definedName>
    <definedName name="IQ_FIVE_PERCENT_POSITION_DATE" hidden="1">"c19099"</definedName>
    <definedName name="IQ_FIVE_PERCENT_SHARES" hidden="1">"c19095"</definedName>
    <definedName name="IQ_FIVE_PERCENT_VALUE" hidden="1">"c19098"</definedName>
    <definedName name="IQ_FIVE_YEAR_FIXED_AND_FLOATING_RATE_FDIC" hidden="1">"c6422"</definedName>
    <definedName name="IQ_FIVE_YEAR_MORTGAGE_PASS_THROUGHS_FDIC" hidden="1">"c6414"</definedName>
    <definedName name="IQ_FIVEPERCENT_OWNER" hidden="1">"c239"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COME_LIST" hidden="1">"c13504"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LOAT" hidden="1">"c225"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_GNMA_LOANS_FFIEC" hidden="1">"c15272"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DUE_30_89_FFIEC" hidden="1">"c13269"</definedName>
    <definedName name="IQ_FOREIGN_BANKS_DUE_90_FFIEC" hidden="1">"c13295"</definedName>
    <definedName name="IQ_FOREIGN_BANKS_LOAN_CHARG_OFFS_FDIC" hidden="1">"c6645"</definedName>
    <definedName name="IQ_FOREIGN_BANKS_NET_CHARGE_OFFS_FDIC" hidden="1">"c6647"</definedName>
    <definedName name="IQ_FOREIGN_BANKS_NON_ACCRUAL_FFIEC" hidden="1">"c13321"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ASSETS_TOT_FFIEC" hidden="1">"c13445"</definedName>
    <definedName name="IQ_FOREIGN_DEPOSITS_NONTRANSACTION_ACCOUNTS_FDIC" hidden="1">"c6549"</definedName>
    <definedName name="IQ_FOREIGN_DEPOSITS_TOT_FFIEC" hidden="1">"c13486"</definedName>
    <definedName name="IQ_FOREIGN_DEPOSITS_TOTAL_DEPOSITS" hidden="1">"c15719"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GOVT_OFFICIAL_INST_FOREIGN_DEP_FFIEC" hidden="1">"c15345"</definedName>
    <definedName name="IQ_FOREIGN_GOVT_OFFICIAL_INST_NON_TRANS_ACCTS_FFIEC" hidden="1">"c15327"</definedName>
    <definedName name="IQ_FOREIGN_GOVT_OFFICIAL_INST_TRANS_ACCTS_FFIEC" hidden="1">"c15319"</definedName>
    <definedName name="IQ_FOREIGN_LL_REC_FFIEC" hidden="1">"c12892"</definedName>
    <definedName name="IQ_FOREIGN_LOANS" hidden="1">"c448"</definedName>
    <definedName name="IQ_FOREIGN_LOANS_LEASES_FOREIGN_FFIEC" hidden="1">"c13478"</definedName>
    <definedName name="IQ_FOREIGN_LOANS_TOTAL_LOANS" hidden="1">"c15714"</definedName>
    <definedName name="IQ_FTOOL_CAPEX" hidden="1">"c16212"</definedName>
    <definedName name="IQ_FTOOL_CASH" hidden="1">"c16213"</definedName>
    <definedName name="IQ_FTOOL_CASH_INVEST" hidden="1">"c16214"</definedName>
    <definedName name="IQ_FTOOL_EBT" hidden="1">"c16215"</definedName>
    <definedName name="IQ_FTOOL_NI" hidden="1">"c16216"</definedName>
    <definedName name="IQ_FTOOL_NI_CF" hidden="1">"c16206"</definedName>
    <definedName name="IQ_FTOOL_NUMBER_SHAREHOLDERS" hidden="1">"c16207"</definedName>
    <definedName name="IQ_FTOOL_SHARES_PER_DR" hidden="1">"c16208"</definedName>
    <definedName name="IQ_FTOOL_TOTAL_ASSETS" hidden="1">"c16209"</definedName>
    <definedName name="IQ_FTOOL_TOTAL_LIAB_EQUITY" hidden="1">"c16210"</definedName>
    <definedName name="IQ_FTOOL_TOTAL_REV" hidden="1">"c16211"</definedName>
    <definedName name="IQ_FUEL" hidden="1">"c449"</definedName>
    <definedName name="IQ_FULL_TIME" hidden="1">"c450"</definedName>
    <definedName name="IQ_FULLY_INSURED_BROKERED_DEPOSITS_FFIEC" hidden="1">"c15305"</definedName>
    <definedName name="IQ_FULLY_INSURED_DEPOSITS_FDIC" hidden="1">"c6487"</definedName>
    <definedName name="IQ_FUND_FEE_INC_NON_INT_INC_FFIEC" hidden="1">"c13493"</definedName>
    <definedName name="IQ_FUND_NAV" hidden="1">"c15225"</definedName>
    <definedName name="IQ_FUND_PRIMARY_ADVISOR" hidden="1">"c19091"</definedName>
    <definedName name="IQ_FUNDING_DEPENDENCE_FFIEC" hidden="1">"c13336"</definedName>
    <definedName name="IQ_FUNDING_DEPENDENCE_ST_FFIEC" hidden="1">"c13337"</definedName>
    <definedName name="IQ_FUNDS_PURCHASED_ASSETS_TOT_FFIEC" hidden="1">"c13446"</definedName>
    <definedName name="IQ_FUTURES_FORWARD_CONTRACTS_NOTIONAL_AMOUNT_FDIC" hidden="1">"c6518"</definedName>
    <definedName name="IQ_FUTURES_FORWARD_CONTRACTS_RATE_RISK_FDIC" hidden="1">"c6508"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" hidden="1">"c451"</definedName>
    <definedName name="IQ_FX_CONTRACTS_FDIC" hidden="1">"c6517"</definedName>
    <definedName name="IQ_FX_CONTRACTS_FFIEC" hidden="1">"c13125"</definedName>
    <definedName name="IQ_FX_CONTRACTS_SPOT_FDIC" hidden="1">"c6356"</definedName>
    <definedName name="IQ_FX_EXPOSURE_FFIEC" hidden="1">"c13059"</definedName>
    <definedName name="IQ_FY_DATE" hidden="1">"IQ_FY_DATE"</definedName>
    <definedName name="IQ_GA_EXP" hidden="1">"c2241"</definedName>
    <definedName name="IQ_GAAP_EST_CIQ" hidden="1">"c13924"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C" hidden="1">"c464"</definedName>
    <definedName name="IQ_GAIN_ASSETS_REC_BNK" hidden="1">"c465"</definedName>
    <definedName name="IQ_GAIN_ASSETS_REC_BR" hidden="1">"c466"</definedName>
    <definedName name="IQ_GAIN_ASSETS_REC_FIN" hidden="1">"c467"</definedName>
    <definedName name="IQ_GAIN_ASSETS_REC_INS" hidden="1">"c468"</definedName>
    <definedName name="IQ_GAIN_ASSETS_REC_REIT" hidden="1">"c469"</definedName>
    <definedName name="IQ_GAIN_ASSETS_REC_UTI" hidden="1">"c470"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CREDIT_DERIVATIVES_FFIEC" hidden="1">"c13066"</definedName>
    <definedName name="IQ_GAIN_CREDIT_DERIVATIVES_NON_TRADING_FFIEC" hidden="1">"c13067"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C" hidden="1">"c487"</definedName>
    <definedName name="IQ_GAIN_INVEST_REC_BNK" hidden="1">"c488"</definedName>
    <definedName name="IQ_GAIN_INVEST_REC_BR" hidden="1">"c489"</definedName>
    <definedName name="IQ_GAIN_INVEST_REC_FIN" hidden="1">"c490"</definedName>
    <definedName name="IQ_GAIN_INVEST_REC_INS" hidden="1">"c491"</definedName>
    <definedName name="IQ_GAIN_INVEST_REC_REIT" hidden="1">"c492"</definedName>
    <definedName name="IQ_GAIN_INVEST_REC_UTI" hidden="1">"c493"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LOSS_HTM_AFS_SECURITIES_FOREIGN_FFIEC" hidden="1">"c15384"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AFS_AVG_ASSETS_FFIEC" hidden="1">"c13364"</definedName>
    <definedName name="IQ_GAINS_ASSETS_TOT_FFIEC" hidden="1">"c13073"</definedName>
    <definedName name="IQ_GAINS_AVAIL_SALE_EQUITY_SEC_T2_FFIEC" hidden="1">"c13147"</definedName>
    <definedName name="IQ_GAINS_AVAIL_SALE_SEC_T1_FFIEC" hidden="1">"c13131"</definedName>
    <definedName name="IQ_GAINS_CASH_FLOW_HEDGES_T1_FFIEC" hidden="1">"c13133"</definedName>
    <definedName name="IQ_GAINS_HTM_AVG_ASSETS_FFIEC" hidden="1">"c13363"</definedName>
    <definedName name="IQ_GAINS_INSTRUMENT_SPECIFIC_CREDIT_RISK_LIAB_FFIEC" hidden="1">"c13076"</definedName>
    <definedName name="IQ_GAINS_INSTRUMENT_SPECIFIC_RISK_FFIEC" hidden="1">"c13074"</definedName>
    <definedName name="IQ_GAINS_INSURANCE_ACTIVITIES_FFIEC" hidden="1">"c13072"</definedName>
    <definedName name="IQ_GAINS_LIABILITIES_FFIEC" hidden="1">"c13075"</definedName>
    <definedName name="IQ_GAINS_SALE_ASSETS_FDIC" hidden="1">"c6675"</definedName>
    <definedName name="IQ_GAINS_SALE_LOANS_LEASES_FFIEC" hidden="1">"c13013"</definedName>
    <definedName name="IQ_GAINS_SALE_OTHER_ASSETS_FFIEC" hidden="1">"c13015"</definedName>
    <definedName name="IQ_GAINS_SALE_OTHER_RE_OWNED_FFIEC" hidden="1">"c13014"</definedName>
    <definedName name="IQ_GAINS_SECURITIZATION_OPERATING_INC_FFIEC" hidden="1">"c13391"</definedName>
    <definedName name="IQ_GENERAL_ALLOWANCE" hidden="1">"c15248"</definedName>
    <definedName name="IQ_GICS_CODE" hidden="1">"c16201"</definedName>
    <definedName name="IQ_GNMA_FDIC" hidden="1">"c6398"</definedName>
    <definedName name="IQ_GOODWILL_FDIC" hidden="1">"c6334"</definedName>
    <definedName name="IQ_GOODWILL_FFIEC" hidden="1">"c12836"</definedName>
    <definedName name="IQ_GOODWILL_IMPAIRMENT_FDIC" hidden="1">"c6678"</definedName>
    <definedName name="IQ_GOODWILL_IMPAIRMENT_FFIEC" hidden="1">"c13025"</definedName>
    <definedName name="IQ_GOODWILL_INTAN_FDIC" hidden="1">"c6333"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DD_BASIC" hidden="1">"c15776"</definedName>
    <definedName name="IQ_GROSS_ADD_BBAND" hidden="1">"c15779"</definedName>
    <definedName name="IQ_GROSS_ADD_DIG" hidden="1">"c15777"</definedName>
    <definedName name="IQ_GROSS_ADD_PHONE" hidden="1">"c15780"</definedName>
    <definedName name="IQ_GROSS_ADD_POSTPAID_WIRELESS" hidden="1">"c15750"</definedName>
    <definedName name="IQ_GROSS_ADD_PREPAID_WIRELESS" hidden="1">"c15751"</definedName>
    <definedName name="IQ_GROSS_ADD_RESELL_WHOLESALE_WIRELESS" hidden="1">"c15752"</definedName>
    <definedName name="IQ_GROSS_ADD_RGU" hidden="1">"c15781"</definedName>
    <definedName name="IQ_GROSS_ADD_SATELLITE" hidden="1">"c15778"</definedName>
    <definedName name="IQ_GROSS_ADD_TOTAL_WIRELESS" hidden="1">"c15753"</definedName>
    <definedName name="IQ_GROSS_AH_EARNED" hidden="1">"c2742"</definedName>
    <definedName name="IQ_GROSS_CLAIM_ADJ_EXP_RESERVE_BOP" hidden="1">"c15874"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GW" hidden="1">"c519"</definedName>
    <definedName name="IQ_GROSS_INTAN" hidden="1">"c520"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LOSSES" hidden="1">"c15871"</definedName>
    <definedName name="IQ_GROSS_LOSSES_AVG_LOANS_FFIEC" hidden="1">"c13475"</definedName>
    <definedName name="IQ_GROSS_MARGIN" hidden="1">"c529"</definedName>
    <definedName name="IQ_GROSS_PC_EARNED" hidden="1">"c2747"</definedName>
    <definedName name="IQ_GROSS_PREMIUMS_WRITTEN_AVG_ASSETS" hidden="1">"c15893"</definedName>
    <definedName name="IQ_GROSS_PREMIUMS_WRITTEN_AVG_EQUITY" hidden="1">"c15892"</definedName>
    <definedName name="IQ_GROSS_PREMIUMS_WRITTEN_AVG_STATUTORY_SURPLUS" hidden="1">"c15894"</definedName>
    <definedName name="IQ_GROSS_PROFIT" hidden="1">"c1378"</definedName>
    <definedName name="IQ_GROSS_WRITTEN" hidden="1">"c2726"</definedName>
    <definedName name="IQ_GVKEY" hidden="1">"c15590"</definedName>
    <definedName name="IQ_GVKEY_OTHER" hidden="1">"c15633"</definedName>
    <definedName name="IQ_GW" hidden="1">"c530"</definedName>
    <definedName name="IQ_GW_AMORT" hidden="1">"c531"</definedName>
    <definedName name="IQ_GW_AMORT_BR" hidden="1">"c532"</definedName>
    <definedName name="IQ_GW_AMORT_CF" hidden="1">"c533"</definedName>
    <definedName name="IQ_GW_AMORT_CF_BNK" hidden="1">"c534"</definedName>
    <definedName name="IQ_GW_AMORT_CF_BR" hidden="1">"c535"</definedName>
    <definedName name="IQ_GW_AMORT_CF_FIN" hidden="1">"c536"</definedName>
    <definedName name="IQ_GW_AMORT_CF_INS" hidden="1">"c537"</definedName>
    <definedName name="IQ_GW_AMORT_CF_REIT" hidden="1">"c538"</definedName>
    <definedName name="IQ_GW_AMORT_CF_UTI" hidden="1">"c539"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" hidden="1">"c19145"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ELD_MATURITY_FDIC" hidden="1">"c6408"</definedName>
    <definedName name="IQ_HG_CASINO_EXP_DIRECT_OPERATING_EXP" hidden="1">"c15981"</definedName>
    <definedName name="IQ_HG_CASINO_GROSS_PROFIT" hidden="1">"c15974"</definedName>
    <definedName name="IQ_HG_CASINO_MARGIN" hidden="1">"c15976"</definedName>
    <definedName name="IQ_HG_CASINO_OPERATING_MARGIN" hidden="1">"c15977"</definedName>
    <definedName name="IQ_HG_CONFERENCE_SPACE" hidden="1">"c15971"</definedName>
    <definedName name="IQ_HG_EXP_DIRECT_CASINO_GAMING" hidden="1">"c15994"</definedName>
    <definedName name="IQ_HG_EXP_OTHER_DIRECT_HOTEL_MOTEL" hidden="1">"c15995"</definedName>
    <definedName name="IQ_HG_FOOD_BEV_EXP_DIRECT_OPERATING_EXP" hidden="1">"c15980"</definedName>
    <definedName name="IQ_HG_FOOD_BEV_REV_TOTAL_REV" hidden="1">"c15983"</definedName>
    <definedName name="IQ_HG_NUMBER_SUITES" hidden="1">"c15970"</definedName>
    <definedName name="IQ_HG_NUMBER_TABLES_AVG" hidden="1">"c15973"</definedName>
    <definedName name="IQ_HG_PROMO_ALLOW_GROSS_OPERATING_REV" hidden="1">"c15979"</definedName>
    <definedName name="IQ_HG_REV_GROSS_OPERATING" hidden="1">"c15993"</definedName>
    <definedName name="IQ_HG_REV_OTHER_CASINO" hidden="1">"c15992"</definedName>
    <definedName name="IQ_HG_REV_SLOT_MACHINE" hidden="1">"c15990"</definedName>
    <definedName name="IQ_HG_REV_TABLE" hidden="1">"c15991"</definedName>
    <definedName name="IQ_HG_ROOM_EXP_DIRECT_OPERATING_EXP" hidden="1">"c15982"</definedName>
    <definedName name="IQ_HG_ROOM_GROSS_PROFIT" hidden="1">"c15975"</definedName>
    <definedName name="IQ_HG_ROOM_MARGIN" hidden="1">"c15978"</definedName>
    <definedName name="IQ_HG_ROOM_REV_TOTAL_REV" hidden="1">"c15984"</definedName>
    <definedName name="IQ_HG_SAME_PROPERTIES_CASINO_REV_CHANGE" hidden="1">"c15987"</definedName>
    <definedName name="IQ_HG_SAME_PROPERTIES_FOOD_BEV_REV_CHANGE" hidden="1">"c15989"</definedName>
    <definedName name="IQ_HG_SAME_PROPERTIES_ROOM_REV_CHANGE" hidden="1">"c15988"</definedName>
    <definedName name="IQ_HG_SAME_PROPERTIES_SLOT_MACHINE_REV_CHANGE" hidden="1">"c15985"</definedName>
    <definedName name="IQ_HG_SAME_PROPERTIES_TABLE_REV_CHANGE" hidden="1">"c15986"</definedName>
    <definedName name="IQ_HG_SLOT_MACHINES_AVG" hidden="1">"c15972"</definedName>
    <definedName name="IQ_HG_TABLES_JV" hidden="1">"c8643"</definedName>
    <definedName name="IQ_HG_TABLES_MANAGED" hidden="1">"c8644"</definedName>
    <definedName name="IQ_HG_TABLES_OWNED" hidden="1">"c8642"</definedName>
    <definedName name="IQ_HG_TABLES_TOTAL" hidden="1">"c8645"</definedName>
    <definedName name="IQ_HIGH_LOW_CLOSEPRICE_DATE" hidden="1">"c1204"</definedName>
    <definedName name="IQ_HIGH_SULFUR_CONTENT_RESERVES_COAL" hidden="1">"c15928"</definedName>
    <definedName name="IQ_HIGH_SULFURE_RESERVES_TO_TOTAL_RESERVES_COAL" hidden="1">"c15963"</definedName>
    <definedName name="IQ_HIGH_TARGET_PRICE" hidden="1">"c1651"</definedName>
    <definedName name="IQ_HIGH_TARGET_PRICE_REUT" hidden="1">"c5317"</definedName>
    <definedName name="IQ_HIGHPRICE" hidden="1">"c545"</definedName>
    <definedName name="IQ_HOLDER_FUND_CIQID" hidden="1">"c19084"</definedName>
    <definedName name="IQ_HOLDER_FUND_DERIVATIVES" hidden="1">"c19115"</definedName>
    <definedName name="IQ_HOLDER_FUND_NAME" hidden="1">"c19083"</definedName>
    <definedName name="IQ_HOLDER_FUND_NUMBER" hidden="1">"c19090"</definedName>
    <definedName name="IQ_HOLDER_FUND_PERCENT" hidden="1">"c19085"</definedName>
    <definedName name="IQ_HOLDER_FUND_POSITION_DATE" hidden="1">"c19088"</definedName>
    <definedName name="IQ_HOLDER_FUND_PRIMARY_ADVISOR" hidden="1">"c19089"</definedName>
    <definedName name="IQ_HOLDER_FUND_SHARES" hidden="1">"c19086"</definedName>
    <definedName name="IQ_HOLDER_FUND_VALUE" hidden="1">"c19087"</definedName>
    <definedName name="IQ_HOME_CANCELLATION_RATE" hidden="1">"c16192"</definedName>
    <definedName name="IQ_HOME_CANCELLATION_RATE_INCL_JV" hidden="1">"c16194"</definedName>
    <definedName name="IQ_HOME_CANCELLATION_RATE_JV" hidden="1">"c16193"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BUILDING_COGS_SALES" hidden="1">"c15813"</definedName>
    <definedName name="IQ_HOMEBUILDING_INV_TURN" hidden="1">"c15819"</definedName>
    <definedName name="IQ_HOMEBUILDING_TURN" hidden="1">"c15820"</definedName>
    <definedName name="IQ_HOMEOWNERS_WRITTEN" hidden="1">"c546"</definedName>
    <definedName name="IQ_HOTEL_OPERATING_EXPENSE" hidden="1">"c16042"</definedName>
    <definedName name="IQ_HOTEL_OPERATING_REVENUE" hidden="1">"c16026"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HTM_INVEST_SECURITIES_FFIEC" hidden="1">"c13455"</definedName>
    <definedName name="IQ_HTM_SECURITIES_TIER_1_FFIEC" hidden="1">"c13342"</definedName>
    <definedName name="IQ_HYBRID_CAPITAL" hidden="1">"c15245"</definedName>
    <definedName name="IQ_HYBRID_STRUCTURED_PRODUCTS_AVAIL_SALE_FFIEC" hidden="1">"c15265"</definedName>
    <definedName name="IQ_HYBRID_STRUCTURED_PRODUCTS_FFIEC" hidden="1">"c15262"</definedName>
    <definedName name="IQ_IB_ADVISORY_UNDERWRITING_FEES_FOREIGN_FFIEC" hidden="1">"c15378"</definedName>
    <definedName name="IQ_IBF_COMM_INDUST_LOANS_FFIEC" hidden="1">"c15298"</definedName>
    <definedName name="IQ_IBF_DEPOSIT_LIABILITIES_DUE_TO_BANKS_FFIEC" hidden="1">"c15300"</definedName>
    <definedName name="IQ_IMPACT_UNRECOG_TAX_BENEFIT_EFFECTIVE_TAX" hidden="1">"c15748"</definedName>
    <definedName name="IQ_IMPAIR_OIL" hidden="1">"c547"</definedName>
    <definedName name="IQ_IMPAIRED_LOANS" hidden="1">"c15250"</definedName>
    <definedName name="IQ_IMPAIRMENT_GW" hidden="1">"c548"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DOM_LOANS_FFIEC" hidden="1">"c12975"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CHECKS_FFIEC" hidden="1">"c13040"</definedName>
    <definedName name="IQ_INCOME_EARNED_FDIC" hidden="1">"c6359"</definedName>
    <definedName name="IQ_INCOME_FIDUCIARY_ACTIVITIES_FFIEC" hidden="1">"c13002"</definedName>
    <definedName name="IQ_INCOME_LEASE_FINANCING_REC_FFIEC" hidden="1">"c12980"</definedName>
    <definedName name="IQ_INCOME_LOANS_LEASES_TAX_EXEMPT_FFIEC" hidden="1">"c13038"</definedName>
    <definedName name="IQ_INCOME_OTHER_INSURANCE_ACTIVITIES_FFIEC" hidden="1">"c13009"</definedName>
    <definedName name="IQ_INCOME_SALE_MUTUAL_FUNDS_DOM_FFIEC" hidden="1">"c13069"</definedName>
    <definedName name="IQ_INCOME_SECURITIES_TAX_EXEMPT_FFIEC" hidden="1">"c13039"</definedName>
    <definedName name="IQ_INCOME_TAX_FOREIGN_FFIEC" hidden="1">"c15391"</definedName>
    <definedName name="IQ_INCOME_TAXES_FDIC" hidden="1">"c6582"</definedName>
    <definedName name="IQ_INCOME_TAXES_FFIEC" hidden="1">"c13030"</definedName>
    <definedName name="IQ_INCREASE_INT_INCOME_FFIEC" hidden="1">"c13063"</definedName>
    <definedName name="IQ_INDEX_CURRENCY" hidden="1">"c15224"</definedName>
    <definedName name="IQ_INDEX_PROVIDED_DIVIDEND" hidden="1">"c19252"</definedName>
    <definedName name="IQ_INDEX_TYPE" hidden="1">"c15223"</definedName>
    <definedName name="IQ_INDEXCONSTITUENT_CLOSEPRICE" hidden="1">"c19241"</definedName>
    <definedName name="IQ_INDIVIDUAL" hidden="1">"c15182"</definedName>
    <definedName name="IQ_INDIVIDUAL_ACTIVE_BOARD_MEMBERSHIPS" hidden="1">"c15201"</definedName>
    <definedName name="IQ_INDIVIDUAL_ACTIVE_PRO_AFFILIATIONS" hidden="1">"c15199"</definedName>
    <definedName name="IQ_INDIVIDUAL_AGE" hidden="1">"c15191"</definedName>
    <definedName name="IQ_INDIVIDUAL_ALL_OTHER_COMP" hidden="1">"c19040"</definedName>
    <definedName name="IQ_INDIVIDUAL_ANNUAL_CASH_COMP" hidden="1">"c19041"</definedName>
    <definedName name="IQ_INDIVIDUAL_AS_REPORTED_COMP" hidden="1">"c19045"</definedName>
    <definedName name="IQ_INDIVIDUAL_AS_REPORTED_DIRECTOR_COMP" hidden="1">"c19057"</definedName>
    <definedName name="IQ_INDIVIDUAL_ASSISTANT_EMAIL" hidden="1">"c15206"</definedName>
    <definedName name="IQ_INDIVIDUAL_ASSISTANT_FAX" hidden="1">"c15208"</definedName>
    <definedName name="IQ_INDIVIDUAL_ASSISTANT_NAME" hidden="1">"c15205"</definedName>
    <definedName name="IQ_INDIVIDUAL_ASSISTANT_PHONE" hidden="1">"c15207"</definedName>
    <definedName name="IQ_INDIVIDUAL_BACKGROUND" hidden="1">"c15184"</definedName>
    <definedName name="IQ_INDIVIDUAL_BONUS" hidden="1">"c19036"</definedName>
    <definedName name="IQ_INDIVIDUAL_CALCULATED_COMP" hidden="1">"c19043"</definedName>
    <definedName name="IQ_INDIVIDUAL_CHANGE_PENSION" hidden="1">"c19058"</definedName>
    <definedName name="IQ_INDIVIDUAL_DIRECT_FAX" hidden="1">"c15189"</definedName>
    <definedName name="IQ_INDIVIDUAL_DIRECT_PHONE" hidden="1">"c15188"</definedName>
    <definedName name="IQ_INDIVIDUAL_DIRECTOR_BONUS" hidden="1">"c19052"</definedName>
    <definedName name="IQ_INDIVIDUAL_DIRECTOR_CHANGE_PENSION" hidden="1">"c19053"</definedName>
    <definedName name="IQ_INDIVIDUAL_DIRECTOR_FEE" hidden="1">"c19049"</definedName>
    <definedName name="IQ_INDIVIDUAL_DIRECTOR_NON_EQUITY_COMP" hidden="1">"c19054"</definedName>
    <definedName name="IQ_INDIVIDUAL_DIRECTOR_OPTION_AWARDS" hidden="1">"c19050"</definedName>
    <definedName name="IQ_INDIVIDUAL_DIRECTOR_OTHER" hidden="1">"c19051"</definedName>
    <definedName name="IQ_INDIVIDUAL_DIRECTOR_STOCK_AWARDS" hidden="1">"c19055"</definedName>
    <definedName name="IQ_INDIVIDUAL_DIRECTOR_STOCK_GRANTS" hidden="1">"c19082"</definedName>
    <definedName name="IQ_INDIVIDUAL_DIRECTOR_STOCK_OPTIONS" hidden="1">"c19056"</definedName>
    <definedName name="IQ_INDIVIDUAL_EDUCATION" hidden="1">"c15203"</definedName>
    <definedName name="IQ_INDIVIDUAL_EMAIL" hidden="1">"c15193"</definedName>
    <definedName name="IQ_INDIVIDUAL_EQUITY_INCENTIVE" hidden="1">"c19078"</definedName>
    <definedName name="IQ_INDIVIDUAL_EST_PAYMENTS_CHANGE_CONTROL" hidden="1">"c19047"</definedName>
    <definedName name="IQ_INDIVIDUAL_EST_PAYMENTS_TERMINATION" hidden="1">"c19059"</definedName>
    <definedName name="IQ_INDIVIDUAL_EXERCISABLE_OPTIONS" hidden="1">"c19062"</definedName>
    <definedName name="IQ_INDIVIDUAL_EXERCISABLE_VALUES" hidden="1">"c19063"</definedName>
    <definedName name="IQ_INDIVIDUAL_EXERCISED_OPTIONS" hidden="1">"c19060"</definedName>
    <definedName name="IQ_INDIVIDUAL_EXERCISED_VALUES" hidden="1">"c19061"</definedName>
    <definedName name="IQ_INDIVIDUAL_FAMILY_LOAN_DOM_QUARTERLY_AVG_FFIEC" hidden="1">"c15479"</definedName>
    <definedName name="IQ_INDIVIDUAL_HOME_ADDRESS" hidden="1">"c15194"</definedName>
    <definedName name="IQ_INDIVIDUAL_HOME_FAX" hidden="1">"c15196"</definedName>
    <definedName name="IQ_INDIVIDUAL_HOME_PHONE" hidden="1">"c15195"</definedName>
    <definedName name="IQ_INDIVIDUAL_LT_INCENTIVE" hidden="1">"c19039"</definedName>
    <definedName name="IQ_INDIVIDUAL_MAIN_FAX" hidden="1">"c15187"</definedName>
    <definedName name="IQ_INDIVIDUAL_MAIN_PHONE" hidden="1">"c15186"</definedName>
    <definedName name="IQ_INDIVIDUAL_MARKET_VALUE_SHARES_NOT_VESTED" hidden="1">"c19077"</definedName>
    <definedName name="IQ_INDIVIDUAL_MOBILE" hidden="1">"c15198"</definedName>
    <definedName name="IQ_INDIVIDUAL_NICKNAME" hidden="1">"c15192"</definedName>
    <definedName name="IQ_INDIVIDUAL_NON_EQUITY_INCENTIVE" hidden="1">"c19048"</definedName>
    <definedName name="IQ_INDIVIDUAL_NOTES" hidden="1">"c15204"</definedName>
    <definedName name="IQ_INDIVIDUAL_NUM_SHARED_NOT_VESTED" hidden="1">"c19076"</definedName>
    <definedName name="IQ_INDIVIDUAL_NUM_SHARES_ACQUIRED" hidden="1">"c19074"</definedName>
    <definedName name="IQ_INDIVIDUAL_OFFICE_ADDRESS" hidden="1">"c15185"</definedName>
    <definedName name="IQ_INDIVIDUAL_OPTION_AWARDS" hidden="1">"c19044"</definedName>
    <definedName name="IQ_INDIVIDUAL_OPTION_MARKET_PRICE" hidden="1">"c19073"</definedName>
    <definedName name="IQ_INDIVIDUAL_OPTION_PRICE" hidden="1">"c19072"</definedName>
    <definedName name="IQ_INDIVIDUAL_OTHER_ANNUAL_COMP" hidden="1">"c19037"</definedName>
    <definedName name="IQ_INDIVIDUAL_OTHER_COMP" hidden="1">"c19046"</definedName>
    <definedName name="IQ_INDIVIDUAL_OTHER_PHONE" hidden="1">"c15197"</definedName>
    <definedName name="IQ_INDIVIDUAL_PARTNER_CORP_NON_TRANS_ACCTS_FFIEC" hidden="1">"c15322"</definedName>
    <definedName name="IQ_INDIVIDUAL_PARTNER_CORP_TRANS_ACCTS_FFIEC" hidden="1">"c15314"</definedName>
    <definedName name="IQ_INDIVIDUAL_PARTNER_CORPS_FOREIGN_DEP_FFIEC" hidden="1">"c15342"</definedName>
    <definedName name="IQ_INDIVIDUAL_PRIOR_BOARD_MEMBERSHIPS" hidden="1">"c15202"</definedName>
    <definedName name="IQ_INDIVIDUAL_PRIOR_PRO_AFFILIATIONS" hidden="1">"c15200"</definedName>
    <definedName name="IQ_INDIVIDUAL_RESTRICTED_STOCK_COMP" hidden="1">"c19038"</definedName>
    <definedName name="IQ_INDIVIDUAL_SALARY" hidden="1">"c19035"</definedName>
    <definedName name="IQ_INDIVIDUAL_SPECIALTY" hidden="1">"c15190"</definedName>
    <definedName name="IQ_INDIVIDUAL_ST_COMP" hidden="1">"c19042"</definedName>
    <definedName name="IQ_INDIVIDUAL_TITLE" hidden="1">"c15183"</definedName>
    <definedName name="IQ_INDIVIDUAL_TOTAL_NUM_STOCK_AWARDS" hidden="1">"c19081"</definedName>
    <definedName name="IQ_INDIVIDUAL_TOTAL_OPTIONS" hidden="1">"c19070"</definedName>
    <definedName name="IQ_INDIVIDUAL_TOTAL_STOCK_VALUE" hidden="1">"c19080"</definedName>
    <definedName name="IQ_INDIVIDUAL_TOTAL_VALUE_OPTIONS" hidden="1">"c19071"</definedName>
    <definedName name="IQ_INDIVIDUAL_UNCLASSIFIED_OPTIONS" hidden="1">"c19066"</definedName>
    <definedName name="IQ_INDIVIDUAL_UNCLASSIFIED_OPTIONS_VALUE" hidden="1">"c19067"</definedName>
    <definedName name="IQ_INDIVIDUAL_UNEARNED_STOCK_VALUE" hidden="1">"c19079"</definedName>
    <definedName name="IQ_INDIVIDUAL_UNEXERCISABLE_OPTIONS" hidden="1">"c19064"</definedName>
    <definedName name="IQ_INDIVIDUAL_UNEXERCISABLE_VALUES" hidden="1">"c19065"</definedName>
    <definedName name="IQ_INDIVIDUAL_UNEXERCISED_UNEARNED_OPTIONS" hidden="1">"c19068"</definedName>
    <definedName name="IQ_INDIVIDUAL_UNEXERCISED_UNEARNED_OPTIONS_VALUE" hidden="1">"c19069"</definedName>
    <definedName name="IQ_INDIVIDUAL_VALUE_VESTING" hidden="1">"c19075"</definedName>
    <definedName name="IQ_INDIVIDUALS_CHARGE_OFFS_FDIC" hidden="1">"c6599"</definedName>
    <definedName name="IQ_INDIVIDUALS_GROSS_LOANS_FFIEC" hidden="1">"c13411"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IVIDUALS_RISK_BASED_FFIEC" hidden="1">"c13432"</definedName>
    <definedName name="IQ_INITIAL_TRANSACTION" hidden="1">"c18885"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" hidden="1">"c1534"</definedName>
    <definedName name="IQ_INSIDER_3MTH_BOUGHT_PCT" hidden="1">"c1534"</definedName>
    <definedName name="IQ_INSIDER_3MTH_NET" hidden="1">"c1535"</definedName>
    <definedName name="IQ_INSIDER_3MTH_NET_PCT" hidden="1">"c1535"</definedName>
    <definedName name="IQ_INSIDER_3MTH_SOLD" hidden="1">"c1533"</definedName>
    <definedName name="IQ_INSIDER_3MTH_SOLD_PCT" hidden="1">"c1533"</definedName>
    <definedName name="IQ_INSIDER_6MTH_BOUGHT" hidden="1">"c1537"</definedName>
    <definedName name="IQ_INSIDER_6MTH_BOUGHT_PCT" hidden="1">"c1537"</definedName>
    <definedName name="IQ_INSIDER_6MTH_NET" hidden="1">"c1538"</definedName>
    <definedName name="IQ_INSIDER_6MTH_NET_PCT" hidden="1">"c1538"</definedName>
    <definedName name="IQ_INSIDER_6MTH_SOLD" hidden="1">"c1536"</definedName>
    <definedName name="IQ_INSIDER_6MTH_SOLD_PCT" hidden="1">"c1536"</definedName>
    <definedName name="IQ_INSIDER_AMOUNT" hidden="1">"c238"</definedName>
    <definedName name="IQ_INSIDER_CIQID" hidden="1">"c19101"</definedName>
    <definedName name="IQ_INSIDER_DERIVATIVES" hidden="1">"c19102"</definedName>
    <definedName name="IQ_INSIDER_LOANS_FDIC" hidden="1">"c6365"</definedName>
    <definedName name="IQ_INSIDER_NAME" hidden="1">"c19100"</definedName>
    <definedName name="IQ_INSIDER_OVER_TOTAL" hidden="1">"c1581"</definedName>
    <definedName name="IQ_INSIDER_OWNER" hidden="1">"c577"</definedName>
    <definedName name="IQ_INSIDER_PERCENT" hidden="1">"c578"</definedName>
    <definedName name="IQ_INSIDER_POSITION_DATE" hidden="1">"c19104"</definedName>
    <definedName name="IQ_INSIDER_SHARES" hidden="1">"c579"</definedName>
    <definedName name="IQ_INSIDER_VALUE" hidden="1">"c19103"</definedName>
    <definedName name="IQ_INSTITUTIONAL_AMOUNT" hidden="1">"c236"</definedName>
    <definedName name="IQ_INSTITUTIONAL_CIQID" hidden="1">"c19106"</definedName>
    <definedName name="IQ_INSTITUTIONAL_DERIVATIVES" hidden="1">"c19107"</definedName>
    <definedName name="IQ_INSTITUTIONAL_NAME" hidden="1">"c19105"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POSITION_DATE" hidden="1">"c19109"</definedName>
    <definedName name="IQ_INSTITUTIONAL_SHARES" hidden="1">"c582"</definedName>
    <definedName name="IQ_INSTITUTIONAL_VALUE" hidden="1">"c19108"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REINSURANCE_UNDERWRITING_INCOME_FFIEC" hidden="1">"c13008"</definedName>
    <definedName name="IQ_INSURANCE_REV_OPERATING_INC_FFIEC" hidden="1">"c13387"</definedName>
    <definedName name="IQ_INSURANCE_UNDERWRITING_INCOME_FDIC" hidden="1">"c6671"</definedName>
    <definedName name="IQ_INT_BEARING_FUNDS_AVG_ASSETS_FFIEC" hidden="1">"c13355"</definedName>
    <definedName name="IQ_INT_BEARING_LIABILITIES_REPRICE_ASSETS_TOT_FFIEC" hidden="1">"c13452"</definedName>
    <definedName name="IQ_INT_BORROW" hidden="1">"c583"</definedName>
    <definedName name="IQ_INT_DEMAND_NOTES_FDIC" hidden="1">"c6567"</definedName>
    <definedName name="IQ_INT_DEPOSITS" hidden="1">"c584"</definedName>
    <definedName name="IQ_INT_DEPOSITS_DOM_FFIEC" hidden="1">"c12852"</definedName>
    <definedName name="IQ_INT_DEPOSITS_DOM_QUARTERLY_AVG_FFIEC" hidden="1">"c13088"</definedName>
    <definedName name="IQ_INT_DEPOSITS_FOREIGN_FFIEC" hidden="1">"c12855"</definedName>
    <definedName name="IQ_INT_DEPOSITS_FOREIGN_QUARTERLY_AVG_FFIEC" hidden="1">"c13089"</definedName>
    <definedName name="IQ_INT_DIV_INC" hidden="1">"c585"</definedName>
    <definedName name="IQ_INT_DIV_INC_MBS_FFIEC" hidden="1">"c12984"</definedName>
    <definedName name="IQ_INT_DIV_INC_SECURITIES_FFIEC" hidden="1">"c12982"</definedName>
    <definedName name="IQ_INT_DIV_INC_SECURITIES_OTHER_FFIEC" hidden="1">"c12985"</definedName>
    <definedName name="IQ_INT_DIV_INC_TREASURY_SECURITIES_FFIEC" hidden="1">"c12983"</definedName>
    <definedName name="IQ_INT_DOMESTIC_DEPOSITS_FDIC" hidden="1">"c6564"</definedName>
    <definedName name="IQ_INT_EXP_AVG_ASSETS_FFIEC" hidden="1">"c13357"</definedName>
    <definedName name="IQ_INT_EXP_BR" hidden="1">"c586"</definedName>
    <definedName name="IQ_INT_EXP_COVERAGE" hidden="1">"c587"</definedName>
    <definedName name="IQ_INT_EXP_EARNING_ASSETS_FFIEC" hidden="1">"c13376"</definedName>
    <definedName name="IQ_INT_EXP_FED_FUNDS_PURCHASED_FFIEC" hidden="1">"c12996"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TOTAL_FDIC" hidden="1">"c6569"</definedName>
    <definedName name="IQ_INT_EXP_UTI" hidden="1">"c592"</definedName>
    <definedName name="IQ_INT_EXPENSE_AVG_ASSET" hidden="1">"c15705"</definedName>
    <definedName name="IQ_INT_FED_FUNDS_FDIC" hidden="1">"c6566"</definedName>
    <definedName name="IQ_INT_FEE_INC_ACCEPTANCE_OTHER_BANKS_DOM_FFIEC" hidden="1">"c15357"</definedName>
    <definedName name="IQ_INT_FEE_INC_AGRICULTURE_LOANS_FARMERS_DOM_FFIEC" hidden="1">"c15355"</definedName>
    <definedName name="IQ_INT_FEE_INC_COMM_IND_LOANS_DOM_FFIEC" hidden="1">"c15356"</definedName>
    <definedName name="IQ_INT_FEE_INC_CREDIT_CARDS_DOM_FFIEC" hidden="1">"c15358"</definedName>
    <definedName name="IQ_INT_FEE_INC_DEPOSITORY_LOANS_DOM_FFIEC" hidden="1">"c15354"</definedName>
    <definedName name="IQ_INT_FEE_INC_FOREIGN_GOVT_LOANS_DOM_FFIEC" hidden="1">"c15360"</definedName>
    <definedName name="IQ_INT_FEE_INC_INDIVIDUAL_LOANS_DOM_FFIEC" hidden="1">"c15359"</definedName>
    <definedName name="IQ_INT_FEE_INC_LOANS_1_4_DOM_FFIEC" hidden="1">"c12976"</definedName>
    <definedName name="IQ_INT_FEE_INC_LOANS_DOM_FFIEC" hidden="1">"c13335"</definedName>
    <definedName name="IQ_INT_FEE_INC_LOANS_FOREIGN_FFIEC" hidden="1">"c12979"</definedName>
    <definedName name="IQ_INT_FEE_INC_LOANS_OTHER_DOM_FFIEC" hidden="1">"c12978"</definedName>
    <definedName name="IQ_INT_FEE_INC_RE_LOANS_DOM_FFIEC" hidden="1">"c15353"</definedName>
    <definedName name="IQ_INT_FEE_INC_SECURED_RE_DOM_FFIEC" hidden="1">"c12977"</definedName>
    <definedName name="IQ_INT_FEE_INC_TAX_EXEMPT_OBLIGATIONS_DOM_FFIEC" hidden="1">"c15362"</definedName>
    <definedName name="IQ_INT_FEE_INC_TAXABLE_OBLIGATIONS_DOM_FFIEC" hidden="1">"c15361"</definedName>
    <definedName name="IQ_INT_FEE_INCOME_FFIEC" hidden="1">"c12974"</definedName>
    <definedName name="IQ_INT_FOREIGN_DEPOSITS_FDIC" hidden="1">"c6565"</definedName>
    <definedName name="IQ_INT_INC_AVG_ASSETS_FFIEC" hidden="1">"c13356"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DUE_DEPOSITORY_INSTITUTIONS_FFIEC" hidden="1">"c12981"</definedName>
    <definedName name="IQ_INT_INC_EARNING_ASSETS_FFIEC" hidden="1">"c13375"</definedName>
    <definedName name="IQ_INT_INC_FED_FUNDS_FDIC" hidden="1">"c6561"</definedName>
    <definedName name="IQ_INT_INC_FED_FUNDS_SOLD_FFIEC" hidden="1">"c12987"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IT" hidden="1">"c597"</definedName>
    <definedName name="IQ_INT_INC_SECURITIES_FDIC" hidden="1">"c6559"</definedName>
    <definedName name="IQ_INT_INC_TE_AVG_ASSETS_FFIEC" hidden="1">"c13358"</definedName>
    <definedName name="IQ_INT_INC_TE_EARNING_ASSETS_FFIEC" hidden="1">"c13377"</definedName>
    <definedName name="IQ_INT_INC_TOTAL" hidden="1">"c598"</definedName>
    <definedName name="IQ_INT_INC_TOTAL_FDIC" hidden="1">"c6563"</definedName>
    <definedName name="IQ_INT_INC_TRADING_ACCOUNTS_FDIC" hidden="1">"c6560"</definedName>
    <definedName name="IQ_INT_INC_TRADING_ASSETS_FFIEC" hidden="1">"c12986"</definedName>
    <definedName name="IQ_INT_INC_UTI" hidden="1">"c599"</definedName>
    <definedName name="IQ_INT_INCOME_AVG_ASSET" hidden="1">"c15704"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ON_DEPOSITS_DOM_FFIEC" hidden="1">"c12991"</definedName>
    <definedName name="IQ_INT_ON_DEPOSITS_FFIEC" hidden="1">"c12990"</definedName>
    <definedName name="IQ_INT_ON_DEPOSITS_FOREIGN_FFIEC" hidden="1">"c12995"</definedName>
    <definedName name="IQ_INT_RATE_EXPOSURE_FFIEC" hidden="1">"c13058"</definedName>
    <definedName name="IQ_INT_RATE_SPREAD" hidden="1">"c604"</definedName>
    <definedName name="IQ_INT_SAVINGS_DEPOSITS_MMDA_DOM_FFIEC" hidden="1">"c15364"</definedName>
    <definedName name="IQ_INT_SUB_NOTES_FDIC" hidden="1">"c6568"</definedName>
    <definedName name="IQ_INT_SUB_NOTES_FFIEC" hidden="1">"c12998"</definedName>
    <definedName name="IQ_INT_TIME_DEPOSITS_LESS_THAN_100K_DOM_FFIEC" hidden="1">"c12993"</definedName>
    <definedName name="IQ_INT_TIME_DEPOSITS_MORE_THAN_100K_DOM_FFIEC" hidden="1">"c12992"</definedName>
    <definedName name="IQ_INT_TRADING_LIABILITIES_FFIEC" hidden="1">"c12997"</definedName>
    <definedName name="IQ_INT_TRANSACTION_ACCOUNTS_DOM_FFIEC" hidden="1">"c15363"</definedName>
    <definedName name="IQ_INTAN_AMORT" hidden="1">"c605"</definedName>
    <definedName name="IQ_INTAN_AMORT_BR" hidden="1">"c606"</definedName>
    <definedName name="IQ_INTAN_AMORT_CF" hidden="1">"c607"</definedName>
    <definedName name="IQ_INTAN_AMORT_CF_BNK" hidden="1">"c608"</definedName>
    <definedName name="IQ_INTAN_AMORT_CF_BR" hidden="1">"c609"</definedName>
    <definedName name="IQ_INTAN_AMORT_CF_FIN" hidden="1">"c610"</definedName>
    <definedName name="IQ_INTAN_AMORT_CF_INS" hidden="1">"c611"</definedName>
    <definedName name="IQ_INTAN_AMORT_CF_REIT" hidden="1">"c612"</definedName>
    <definedName name="IQ_INTAN_AMORT_CF_UTI" hidden="1">"c613"</definedName>
    <definedName name="IQ_INTAN_AMORT_FIN" hidden="1">"c614"</definedName>
    <definedName name="IQ_INTAN_AMORT_INS" hidden="1">"c615"</definedName>
    <definedName name="IQ_INTAN_AMORT_REIT" hidden="1">"c616"</definedName>
    <definedName name="IQ_INTAN_AMORT_UTI" hidden="1">"c617"</definedName>
    <definedName name="IQ_INTANGIBLES_NET" hidden="1">"c1407"</definedName>
    <definedName name="IQ_INTEL_EPS_EST" hidden="1">"c24729"</definedName>
    <definedName name="IQ_INTERBANK_RATIO" hidden="1">"c19134"</definedName>
    <definedName name="IQ_INTEREST_ACCRUED_ON_DEPOSITS_DOM_FFIEC" hidden="1">"c15277"</definedName>
    <definedName name="IQ_INTEREST_BEARING_BALANCES_FDIC" hidden="1">"c6371"</definedName>
    <definedName name="IQ_INTEREST_BEARING_BALANCES_QUARTERLY_AVG_FFIEC" hidden="1">"c15467"</definedName>
    <definedName name="IQ_INTEREST_BEARING_CASH_FFIEC" hidden="1">"c15259"</definedName>
    <definedName name="IQ_INTEREST_BEARING_CASH_FOREIGN_FFIEC" hidden="1">"c12776"</definedName>
    <definedName name="IQ_INTEREST_BEARING_CASH_US_FFIEC" hidden="1">"c12775"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BEARING_TRANS_DOM_QUARTERLY_AVG_FFIEC" hidden="1">"c15484"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10K" hidden="1">"IQ_INTEREST_INC_10K"</definedName>
    <definedName name="IQ_INTEREST_INC_10Q" hidden="1">"IQ_INTEREST_INC_10Q"</definedName>
    <definedName name="IQ_INTEREST_INC_10Q1" hidden="1">"IQ_INTEREST_INC_10Q1"</definedName>
    <definedName name="IQ_INTEREST_INC_NON" hidden="1">"c1384"</definedName>
    <definedName name="IQ_INTEREST_INVEST_INC" hidden="1">"c619"</definedName>
    <definedName name="IQ_INTEREST_PENALTIES_RECOG_BS_AFTER_TAX" hidden="1">"c15745"</definedName>
    <definedName name="IQ_INTEREST_PENALTIES_RECOG_BS_PRE_TAX" hidden="1">"c15744"</definedName>
    <definedName name="IQ_INTEREST_PENALTIES_RECOG_IS_AFTER_TAX" hidden="1">"c15743"</definedName>
    <definedName name="IQ_INTEREST_PENALTIES_RECOG_IS_PRE_TAX" hidden="1">"c15742"</definedName>
    <definedName name="IQ_INTEREST_RATE_CONTRACTS_FDIC" hidden="1">"c6512"</definedName>
    <definedName name="IQ_INTEREST_RATE_EXPOSURES_FDIC" hidden="1">"c6662"</definedName>
    <definedName name="IQ_INTERNAL_ALLOCATIONS_INC_EXP_FOREIGN_FFIEC" hidden="1">"c15394"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_REL_ID" hidden="1">"c15220"</definedName>
    <definedName name="IQ_INV_REL_NAME" hidden="1">"c15219"</definedName>
    <definedName name="IQ_INVENTORY" hidden="1">"c622"</definedName>
    <definedName name="IQ_INVENTORY_TURNS" hidden="1">"c623"</definedName>
    <definedName name="IQ_INVENTORY_UTI" hidden="1">"c624"</definedName>
    <definedName name="IQ_INVEST_CRITERIA_EBITDA_MAX" hidden="1">"c18907"</definedName>
    <definedName name="IQ_INVEST_CRITERIA_EBITDA_MIN" hidden="1">"c18906"</definedName>
    <definedName name="IQ_INVEST_CRITERIA_EQUITY_MAX" hidden="1">"c18901"</definedName>
    <definedName name="IQ_INVEST_CRITERIA_EQUITY_MIN" hidden="1">"c18900"</definedName>
    <definedName name="IQ_INVEST_CRITERIA_EV_MAX" hidden="1">"c18903"</definedName>
    <definedName name="IQ_INVEST_CRITERIA_EV_MIN" hidden="1">"c18902"</definedName>
    <definedName name="IQ_INVEST_CRITERIA_GEOGRAPHY" hidden="1">"c18898"</definedName>
    <definedName name="IQ_INVEST_CRITERIA_INDUSTRY" hidden="1">"c18897"</definedName>
    <definedName name="IQ_INVEST_CRITERIA_STAGES" hidden="1">"c18899"</definedName>
    <definedName name="IQ_INVEST_CRITERIA_TOT_REV_MAX" hidden="1">"c18905"</definedName>
    <definedName name="IQ_INVEST_CRITERIA_TOT_REV_MIN" hidden="1">"c18904"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IES_ASSETS_TOT_FFIEC" hidden="1">"c13440"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NVEST_UNCONSOLIDATED_SUBS_FFIEC" hidden="1">"c12834"</definedName>
    <definedName name="IQ_INVESTMENT_BANKING_BROKERAGE_FEES_FFIEC" hidden="1">"c13627"</definedName>
    <definedName name="IQ_INVESTMENT_BANKING_FEES_COMMISSIONS_FFIEC" hidden="1">"c13006"</definedName>
    <definedName name="IQ_INVESTMENT_BANKING_OTHER_FEES_FDIC" hidden="1">"c6666"</definedName>
    <definedName name="IQ_INVESTMENT_PARTNERSHIP" hidden="1">"c16072"</definedName>
    <definedName name="IQ_INVESTMENTS_ALL" hidden="1">"c18891"</definedName>
    <definedName name="IQ_INVESTMENTS_ALL_COVER" hidden="1">"c19112"</definedName>
    <definedName name="IQ_INVESTMENTS_ALL_ID" hidden="1">"c18892"</definedName>
    <definedName name="IQ_INVESTMENTS_ALL_REL" hidden="1">"c18894"</definedName>
    <definedName name="IQ_INVESTMENTS_ALL_STAKE" hidden="1">"c18893"</definedName>
    <definedName name="IQ_INVESTMENTS_CURR" hidden="1">"c18881"</definedName>
    <definedName name="IQ_INVESTMENTS_CURR_COVER" hidden="1">"c19110"</definedName>
    <definedName name="IQ_INVESTMENTS_CURR_ID" hidden="1">"c18882"</definedName>
    <definedName name="IQ_INVESTMENTS_CURR_REL" hidden="1">"c18884"</definedName>
    <definedName name="IQ_INVESTMENTS_CURR_STAKE" hidden="1">"c18883"</definedName>
    <definedName name="IQ_INVESTMENTS_LP" hidden="1">"c18912"</definedName>
    <definedName name="IQ_INVESTMENTS_LP_ID" hidden="1">"c18913"</definedName>
    <definedName name="IQ_INVESTMENTS_LP_REL" hidden="1">"c18914"</definedName>
    <definedName name="IQ_INVESTMENTS_PENDING" hidden="1">"c18887"</definedName>
    <definedName name="IQ_INVESTMENTS_PENDING_COVER" hidden="1">"c19111"</definedName>
    <definedName name="IQ_INVESTMENTS_PENDING_ID" hidden="1">"c18888"</definedName>
    <definedName name="IQ_INVESTMENTS_PENDING_REL" hidden="1">"c18890"</definedName>
    <definedName name="IQ_INVESTMENTS_PENDING_STAKE" hidden="1">"c18889"</definedName>
    <definedName name="IQ_INVESTMENTS_PRIOR" hidden="1">"c18895"</definedName>
    <definedName name="IQ_INVESTMENTS_PRIOR_ID" hidden="1">"c18896"</definedName>
    <definedName name="IQ_IPRD" hidden="1">"c644"</definedName>
    <definedName name="IQ_IRA_KEOGH_ACCOUNTS_FDIC" hidden="1">"c6496"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D_GUARANTEED_US_FDIC" hidden="1">"c6404"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ND_MINERAL_RIGHTS_TO_PPE_GROSS_COAL" hidden="1">"c15949"</definedName>
    <definedName name="IQ_LAND_MINERAL_RIGHTS_TO_PPE_NET_COAL" hidden="1">"c15950"</definedName>
    <definedName name="IQ_LANDS_MINERAL_RIGHTS_GROSS_COAL" hidden="1">"c15938"</definedName>
    <definedName name="IQ_LANDS_MINERAL_RIGHTS_NET_COAL" hidden="1">"c15939"</definedName>
    <definedName name="IQ_LAPSE_STATUTE_LIMITATIONS" hidden="1">"c15738"</definedName>
    <definedName name="IQ_LAST_EBIT_MARGIN" hidden="1">"c151"</definedName>
    <definedName name="IQ_LAST_EBITDA_MARGIN" hidden="1">"c150"</definedName>
    <definedName name="IQ_LAST_GROSS_MARGIN" hidden="1">"c149"</definedName>
    <definedName name="IQ_LAST_NET_INC_MARGIN" hidden="1">"c152"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" hidden="1">"1"</definedName>
    <definedName name="IQ_LATEST_TRANSACTION" hidden="1">"c18886"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ASE_EXPENSE" hidden="1">"c16039"</definedName>
    <definedName name="IQ_LEASE_FIN_RECEIVABLES_NON_US_CHARGE_OFFS_FFIEC" hidden="1">"c13631"</definedName>
    <definedName name="IQ_LEASE_FIN_RECEIVABLES_NON_US_RECOV_FFIEC" hidden="1">"c13635"</definedName>
    <definedName name="IQ_LEASE_FIN_RECEIVABLES_US_CHARGE_OFFS_FFIEC" hidden="1">"c13630"</definedName>
    <definedName name="IQ_LEASE_FIN_RECEIVABLES_US_RECOV_FFIEC" hidden="1">"c13634"</definedName>
    <definedName name="IQ_LEASE_FINANCING_REC_DUE_30_89_FFIEC" hidden="1">"c13276"</definedName>
    <definedName name="IQ_LEASE_FINANCING_REC_DUE_90_FFIEC" hidden="1">"c13302"</definedName>
    <definedName name="IQ_LEASE_FINANCING_REC_NON_ACCRUAL_FFIEC" hidden="1">"c13328"</definedName>
    <definedName name="IQ_LEASE_FINANCING_RECEIVABLES_CHARGE_OFFS_FDIC" hidden="1">"c6602"</definedName>
    <definedName name="IQ_LEASE_FINANCING_RECEIVABLES_DOM_FFIEC" hidden="1">"c12915"</definedName>
    <definedName name="IQ_LEASE_FINANCING_RECEIVABLES_FDIC" hidden="1">"c6433"</definedName>
    <definedName name="IQ_LEASE_FINANCING_RECEIVABLES_NET_CHARGE_OFFS_FDIC" hidden="1">"c6640"</definedName>
    <definedName name="IQ_LEASE_FINANCING_RECEIVABLES_QUARTERLY_AVG_FFIEC" hidden="1">"c15483"</definedName>
    <definedName name="IQ_LEASE_FINANCING_RECEIVABLES_RECOVERIES_FDIC" hidden="1">"c6621"</definedName>
    <definedName name="IQ_LEASE_FINANCING_RECEIVABLES_TOTAL_LOANS_FOREIGN_FDIC" hidden="1">"c6449"</definedName>
    <definedName name="IQ_LEASE_PMT_REC_AFTER_FIVE" hidden="1">"c16099"</definedName>
    <definedName name="IQ_LEASE_PMT_REC_CY" hidden="1">"c16093"</definedName>
    <definedName name="IQ_LEASE_PMT_REC_CY1" hidden="1">"c16094"</definedName>
    <definedName name="IQ_LEASE_PMT_REC_CY2" hidden="1">"c16095"</definedName>
    <definedName name="IQ_LEASE_PMT_REC_CY3" hidden="1">"c16096"</definedName>
    <definedName name="IQ_LEASE_PMT_REC_CY4" hidden="1">"c16097"</definedName>
    <definedName name="IQ_LEASE_PMT_REC_NEXT_FIVE" hidden="1">"c16098"</definedName>
    <definedName name="IQ_LEASE_PMT_REC_TOTAL" hidden="1">"c16100"</definedName>
    <definedName name="IQ_LEASE_RECEIVABLES_FOREIGN_FFIEC" hidden="1">"c13483"</definedName>
    <definedName name="IQ_LEASE_REVENUE" hidden="1">"c16023"</definedName>
    <definedName name="IQ_LEASE_TERMINATION_FEES" hidden="1">"c16182"</definedName>
    <definedName name="IQ_LEASED_RESERVES_COAL" hidden="1">"c15918"</definedName>
    <definedName name="IQ_LEASED_RESERVES_TO_TOTAL_RESERVES_COAL" hidden="1">"c15958"</definedName>
    <definedName name="IQ_LEASES_INDIVIDUALS_CHARGE_OFFS_FFIEC" hidden="1">"c13184"</definedName>
    <definedName name="IQ_LEASES_INDIVIDUALS_RECOV_FFIEC" hidden="1">"c13206"</definedName>
    <definedName name="IQ_LEASES_PERSONAL_EXP_DUE_30_89_FFIEC" hidden="1">"c13277"</definedName>
    <definedName name="IQ_LEASES_PERSONAL_EXP_DUE_90_FFIEC" hidden="1">"c13303"</definedName>
    <definedName name="IQ_LEASES_PERSONAL_EXP_NON_ACCRUAL_FFIEC" hidden="1">"c13329"</definedName>
    <definedName name="IQ_LEGAL_FEES_FFIEC" hidden="1">"c13052"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ABILITY_ACCEPTANCES_OUT_FFIEC" hidden="1">"c12866"</definedName>
    <definedName name="IQ_LIABILITY_SHORT_POSITIONS_DOM_FFIEC" hidden="1">"c12941"</definedName>
    <definedName name="IQ_LICENSED_POPS" hidden="1">"c2123"</definedName>
    <definedName name="IQ_LICENSED_WIRELESS_POPS" hidden="1">"c2123"</definedName>
    <definedName name="IQ_LIFE_EARNED" hidden="1">"c2739"</definedName>
    <definedName name="IQ_LIFE_INSURANCE_ASSETS_FDIC" hidden="1">"c6372"</definedName>
    <definedName name="IQ_LIFE_INSURANCE_ASSETS_FFIEC" hidden="1">"c12847"</definedName>
    <definedName name="IQ_LIFOR" hidden="1">"c655"</definedName>
    <definedName name="IQ_LIMITED_PARTNERS" hidden="1">"c18915"</definedName>
    <definedName name="IQ_LIMITED_PARTNERS_ID" hidden="1">"c18916"</definedName>
    <definedName name="IQ_LIMITED_PARTNERS_REL" hidden="1">"c19114"</definedName>
    <definedName name="IQ_LINE_EXTENSIONS_CABLE_INVEST" hidden="1">"c15803"</definedName>
    <definedName name="IQ_LIQUID_ASSETS_ASSETS_TOT_FFIEC" hidden="1">"c13439"</definedName>
    <definedName name="IQ_LIQUID_ASSETS_NONCORE_FUNDING_FFIEC" hidden="1">"c13339"</definedName>
    <definedName name="IQ_LL" hidden="1">"c656"</definedName>
    <definedName name="IQ_LOAN_ALLOW_GROSS_LOANS_FFIEC" hidden="1">"c13415"</definedName>
    <definedName name="IQ_LOAN_ALLOWANCE_GROSS_LOSSES_FFIEC" hidden="1">"c13352"</definedName>
    <definedName name="IQ_LOAN_ALLOWANCE_NET_LOANS_FFIEC" hidden="1">"c13472"</definedName>
    <definedName name="IQ_LOAN_ALLOWANCE_NONACCRUAL_ASSETS_FFIEC" hidden="1">"c13473"</definedName>
    <definedName name="IQ_LOAN_ALLOWANCE_PAST_DUE_NONACCRUAL_FFIEC" hidden="1">"c13474"</definedName>
    <definedName name="IQ_LOAN_COMMITMENTS_FAIR_VALUE_TOT_FFIEC" hidden="1">"c13216"</definedName>
    <definedName name="IQ_LOAN_COMMITMENTS_LEVEL_1_FFIEC" hidden="1">"c13224"</definedName>
    <definedName name="IQ_LOAN_COMMITMENTS_LEVEL_2_FFIEC" hidden="1">"c13232"</definedName>
    <definedName name="IQ_LOAN_COMMITMENTS_LEVEL_3_FFIEC" hidden="1">"c13240"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_PROVISION_FOREIGN_FFIEC" hidden="1">"c15382"</definedName>
    <definedName name="IQ_LOAN_LOSSES_AVERAGE_LOANS_FFIEC" hidden="1">"c13350"</definedName>
    <definedName name="IQ_LOAN_LOSSES_FDIC" hidden="1">"c6580"</definedName>
    <definedName name="IQ_LOAN_SERVICE_REV" hidden="1">"c658"</definedName>
    <definedName name="IQ_LOANS_AGRICULTURAL_PROD_LL_REC_FFIEC" hidden="1">"c12886"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DEPOSITORY_INST_US_LL_REC_FFIEC" hidden="1">"c12884"</definedName>
    <definedName name="IQ_LOANS_DEPOSITORY_INSTITUTIONS_FDIC" hidden="1">"c6382"</definedName>
    <definedName name="IQ_LOANS_DOM_QUARTERLY_AVG_FFIEC" hidden="1">"c13084"</definedName>
    <definedName name="IQ_LOANS_FARMERS_CHARGE_OFFS_FFIEC" hidden="1">"c13177"</definedName>
    <definedName name="IQ_LOANS_FARMERS_RECOV_FFIEC" hidden="1">"c13199"</definedName>
    <definedName name="IQ_LOANS_FINANCE_AGRICULTURAL_DUE_30_89_FFIEC" hidden="1">"c13270"</definedName>
    <definedName name="IQ_LOANS_FINANCE_AGRICULTURAL_DUE_90_FFIEC" hidden="1">"c13296"</definedName>
    <definedName name="IQ_LOANS_FINANCE_AGRICULTURAL_NON_ACCRUAL_FFIEC" hidden="1">"c13322"</definedName>
    <definedName name="IQ_LOANS_FINANCE_AGRICULTURAL_PROD_LL_REC_DOM_FFIEC" hidden="1">"c12909"</definedName>
    <definedName name="IQ_LOANS_FOR_SALE" hidden="1">"c666"</definedName>
    <definedName name="IQ_LOANS_FOREIGN_GOV_CHARGE_OFFS_FFIEC" hidden="1">"c13182"</definedName>
    <definedName name="IQ_LOANS_FOREIGN_GOV_DUE_30_89_FFIEC" hidden="1">"c13274"</definedName>
    <definedName name="IQ_LOANS_FOREIGN_GOV_DUE_90_FFIEC" hidden="1">"c13300"</definedName>
    <definedName name="IQ_LOANS_FOREIGN_GOV_LL_REC_DOM_FFIEC" hidden="1">"c12912"</definedName>
    <definedName name="IQ_LOANS_FOREIGN_GOV_NON_ACCRUAL_FFIEC" hidden="1">"c13326"</definedName>
    <definedName name="IQ_LOANS_FOREIGN_GOV_RECOV_FFIEC" hidden="1">"c13204"</definedName>
    <definedName name="IQ_LOANS_FOREIGN_INST_CHARGE_OFFS_FFIEC" hidden="1">"c13176"</definedName>
    <definedName name="IQ_LOANS_FOREIGN_INST_RECOV_FFIEC" hidden="1">"c13198"</definedName>
    <definedName name="IQ_LOANS_FOREIGN_LL_REC_FFIEC" hidden="1">"c12885"</definedName>
    <definedName name="IQ_LOANS_GOV_GUARANTEED_DUE_30_89_FFIEC" hidden="1">"c13281"</definedName>
    <definedName name="IQ_LOANS_GOV_GUARANTEED_DUE_90_FFIEC" hidden="1">"c13307"</definedName>
    <definedName name="IQ_LOANS_GOV_GUARANTEED_EXCL_GNMA_DUE_30_89_FFIEC" hidden="1">"c13282"</definedName>
    <definedName name="IQ_LOANS_GOV_GUARANTEED_EXCL_GNMA_DUE_90_FFIEC" hidden="1">"c13308"</definedName>
    <definedName name="IQ_LOANS_GOV_GUARANTEED_EXCL_GNMA_NON_ACCRUAL_FFIEC" hidden="1">"c13333"</definedName>
    <definedName name="IQ_LOANS_GOV_GUARANTEED_NON_ACCRUAL_FFIEC" hidden="1">"c13332"</definedName>
    <definedName name="IQ_LOANS_HELD_FOREIGN_FDIC" hidden="1">"c6315"</definedName>
    <definedName name="IQ_LOANS_INDIVIDUALS_FOREIGN_FFIEC" hidden="1">"c13480"</definedName>
    <definedName name="IQ_LOANS_LEASES_ASSETS_TOT_FFIEC" hidden="1">"c13437"</definedName>
    <definedName name="IQ_LOANS_LEASES_FAIR_VALUE_TOT_FFIEC" hidden="1">"c13209"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HELD_SALE_FFIEC" hidden="1">"c12808"</definedName>
    <definedName name="IQ_LOANS_LEASES_HFI_FAIR_VALUE_TOT_FFIEC" hidden="1">"c15401"</definedName>
    <definedName name="IQ_LOANS_LEASES_HFI_LEVEL_1_FFIEC" hidden="1">"c15423"</definedName>
    <definedName name="IQ_LOANS_LEASES_HFI_LEVEL_2_FFIEC" hidden="1">"c15436"</definedName>
    <definedName name="IQ_LOANS_LEASES_HFI_LEVEL_3_FFIEC" hidden="1">"c15449"</definedName>
    <definedName name="IQ_LOANS_LEASES_HFS_FAIR_VALUE_TOT_FFIEC" hidden="1">"c15400"</definedName>
    <definedName name="IQ_LOANS_LEASES_HFS_LEVEL_1_FFIEC" hidden="1">"c15422"</definedName>
    <definedName name="IQ_LOANS_LEASES_HFS_LEVEL_2_FFIEC" hidden="1">"c15435"</definedName>
    <definedName name="IQ_LOANS_LEASES_HFS_LEVEL_3_FFIEC" hidden="1">"c15448"</definedName>
    <definedName name="IQ_LOANS_LEASES_LEVEL_1_FFIEC" hidden="1">"c13217"</definedName>
    <definedName name="IQ_LOANS_LEASES_LEVEL_2_FFIEC" hidden="1">"c13225"</definedName>
    <definedName name="IQ_LOANS_LEASES_LEVEL_3_FFIEC" hidden="1">"c13233"</definedName>
    <definedName name="IQ_LOANS_LEASES_NET_FDIC" hidden="1">"c6327"</definedName>
    <definedName name="IQ_LOANS_LEASES_NET_UNEARNED_FDIC" hidden="1">"c6325"</definedName>
    <definedName name="IQ_LOANS_LEASES_NET_UNEARNED_INC_ALLOWANCE_FFIEC" hidden="1">"c12811"</definedName>
    <definedName name="IQ_LOANS_LEASES_NET_UNEARNED_INCOME_FFIEC" hidden="1">"c12809"</definedName>
    <definedName name="IQ_LOANS_LEASES_QUARTERLY_AVG_FFIEC" hidden="1">"c13081"</definedName>
    <definedName name="IQ_LOANS_LOC_ASSETS_TOT_FFIEC" hidden="1">"c13441"</definedName>
    <definedName name="IQ_LOANS_NOT_SECURED_RE_FDIC" hidden="1">"c6381"</definedName>
    <definedName name="IQ_LOANS_PAST_DUE" hidden="1">"c667"</definedName>
    <definedName name="IQ_LOANS_PURCHASING_CARRYING_SECURITIES_LL_REC_DOM_FFIEC" hidden="1">"c12913"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_RE_FOREIGN_CHARGE_OFFS_FFIEC" hidden="1">"c13174"</definedName>
    <definedName name="IQ_LOANS_SEC_RE_FOREIGN_RECOV_FFIEC" hidden="1">"c13196"</definedName>
    <definedName name="IQ_LOANS_SECURED_1_4_DOM_QUARTERLY_AVG_FFIEC" hidden="1">"c13082"</definedName>
    <definedName name="IQ_LOANS_SECURED_BY_RE_CHARGE_OFFS_FDIC" hidden="1">"c6588"</definedName>
    <definedName name="IQ_LOANS_SECURED_BY_RE_RECOVERIES_FDIC" hidden="1">"c6607"</definedName>
    <definedName name="IQ_LOANS_SECURED_CONSTRUCTION_TRADING_DOM_FFIEC" hidden="1">"c12925"</definedName>
    <definedName name="IQ_LOANS_SECURED_FARMLAND_TRADING_DOM_FFIEC" hidden="1">"c12926"</definedName>
    <definedName name="IQ_LOANS_SECURED_NON_US_FDIC" hidden="1">"c6380"</definedName>
    <definedName name="IQ_LOANS_SECURED_RE_DOM_QUARTERLY_AVG_FFIEC" hidden="1">"c13083"</definedName>
    <definedName name="IQ_LOANS_SECURED_RE_FFIEC" hidden="1">"c12820"</definedName>
    <definedName name="IQ_LOANS_SECURED_RE_LL_REC_FFIEC" hidden="1">"c12883"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ANS_US_INST_CHARGE_OFFS_FFIEC" hidden="1">"c13175"</definedName>
    <definedName name="IQ_LOANS_US_INST_RECOV_FFIEC" hidden="1">"c13197"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AVAIL_SALE_EQUITY_SEC_T1_FFIEC" hidden="1">"c13132"</definedName>
    <definedName name="IQ_LOSS_LOSS_EXP" hidden="1">"c672"</definedName>
    <definedName name="IQ_LOSS_TO_NET_EARNED" hidden="1">"c2751"</definedName>
    <definedName name="IQ_LOW_SULFUR_CONTENT_RESERVES_COAL" hidden="1">"c15924"</definedName>
    <definedName name="IQ_LOW_SULFURE_RESERVES_TO_TOTAL_RESERVES_COAL" hidden="1">"c15961"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MATURING_1YR_INT_SENSITIVITY_FFIEC" hidden="1">"c13097"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REPRICE_ASSETS_TOT_FFIEC" hidden="1">"c13453"</definedName>
    <definedName name="IQ_LT_DEBT_REPRICING_WITHIN_1_YR_INT_SENSITIVITY_FFIEC" hidden="1">"c13095"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_SENIOR_DEBT" hidden="1">"c702"</definedName>
    <definedName name="IQ_LT_SUB_DEBT" hidden="1">"c703"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_DATE" hidden="1">"IQ_LTM_DATE"</definedName>
    <definedName name="IQ_LTM_REVENUE_OVER_EMPLOYEES" hidden="1">"c1437"</definedName>
    <definedName name="IQ_LTMMONTH" hidden="1">120000</definedName>
    <definedName name="IQ_MACHINERY" hidden="1">"c711"</definedName>
    <definedName name="IQ_MACRO_SURVEY_CONSUMER_SENTIMENT" hidden="1">"c20808"</definedName>
    <definedName name="IQ_MAINT_CAPEX" hidden="1">"c2947"</definedName>
    <definedName name="IQ_MAINT_CAPEX_ACT_OR_EST" hidden="1">"c4458"</definedName>
    <definedName name="IQ_MAINT_CAPEX_EST" hidden="1">"c4457"</definedName>
    <definedName name="IQ_MAINT_CAPEX_HIGH_EST" hidden="1">"c4460"</definedName>
    <definedName name="IQ_MAINT_CAPEX_LOW_EST" hidden="1">"c4461"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ARKETING_PROMOTION_EXPENSE" hidden="1">"c16035"</definedName>
    <definedName name="IQ_MARKTCAP" hidden="1">"c258"</definedName>
    <definedName name="IQ_MATERIALS_SUPPLES_INVENTORY_COAL" hidden="1">"c15942"</definedName>
    <definedName name="IQ_MATURITY_ONE_YEAR_LESS_FDIC" hidden="1">"c6425"</definedName>
    <definedName name="IQ_MBS_INVEST_SECURITIES_FFIEC" hidden="1">"c13460"</definedName>
    <definedName name="IQ_MBS_OTHER_ISSUED_FNMA_OTHERS_AVAIL_SALE_FFIEC" hidden="1">"c12799"</definedName>
    <definedName name="IQ_MBS_OTHER_ISSUED_FNMA_OTHERS_FFIEC" hidden="1">"c12785"</definedName>
    <definedName name="IQ_MBS_PASS_THROUGH_FNMA_AVAIL_SALE_FFIEC" hidden="1">"c12797"</definedName>
    <definedName name="IQ_MBS_PASS_THROUGH_FNMA_FFIEC" hidden="1">"c12783"</definedName>
    <definedName name="IQ_MBS_PASS_THROUGH_GNMA_AVAIL_SALE_FFIEC" hidden="1">"c12796"</definedName>
    <definedName name="IQ_MBS_PASS_THROUGH_GNMA_FFIEC" hidden="1">"c12782"</definedName>
    <definedName name="IQ_MBS_PASS_THROUGH_ISSUED_FNMA_GNMA_TRADING_DOM_FFIEC" hidden="1">"c12921"</definedName>
    <definedName name="IQ_MBS_PASS_THROUGH_OTHER_AVAIL_SALE_FFIEC" hidden="1">"c12798"</definedName>
    <definedName name="IQ_MBS_PASS_THROUGH_OTHER_FFIEC" hidden="1">"c12784"</definedName>
    <definedName name="IQ_MBS_QUARTERLY_AVG_FFIEC" hidden="1">"c15471"</definedName>
    <definedName name="IQ_MC_COMMERCIAL_ASO_FEES" hidden="1">"c15862"</definedName>
    <definedName name="IQ_MC_COMMERCIAL_NON_RISK_MEMBERS" hidden="1">"c15835"</definedName>
    <definedName name="IQ_MC_COMMERCIAL_PREMIUMS" hidden="1">"c15852"</definedName>
    <definedName name="IQ_MC_DENTAL_MEMBERS" hidden="1">"c15832"</definedName>
    <definedName name="IQ_MC_DENTAL_PREMIUMS" hidden="1">"c15858"</definedName>
    <definedName name="IQ_MC_HMO_MEMBERS" hidden="1">"c15824"</definedName>
    <definedName name="IQ_MC_HMO_PREMIUMS" hidden="1">"c15850"</definedName>
    <definedName name="IQ_MC_INDEMNITY_MEMBERS" hidden="1">"c15825"</definedName>
    <definedName name="IQ_MC_INDEMNITY_PREMIUMS" hidden="1">"c15851"</definedName>
    <definedName name="IQ_MC_MEDICAID_ASO_FEES" hidden="1">"c15865"</definedName>
    <definedName name="IQ_MC_MEDICAID_MEMBERS" hidden="1">"c15830"</definedName>
    <definedName name="IQ_MC_MEDICAID_NON_RISK_MEMBERS" hidden="1">"c15838"</definedName>
    <definedName name="IQ_MC_MEDICAID_PREMIUMS" hidden="1">"c15856"</definedName>
    <definedName name="IQ_MC_MEDICAL_COST" hidden="1">"c15847"</definedName>
    <definedName name="IQ_MC_MEDICARE_ASO_FEES" hidden="1">"c15864"</definedName>
    <definedName name="IQ_MC_MEDICARE_MEMBERS" hidden="1">"c15828"</definedName>
    <definedName name="IQ_MC_MEDICARE_NON_RISK_MEMBERS" hidden="1">"c15837"</definedName>
    <definedName name="IQ_MC_MEDICARE_PART_D_MEMBERS" hidden="1">"c15829"</definedName>
    <definedName name="IQ_MC_MEDICARE_PART_D_PREMIUMS" hidden="1">"c15855"</definedName>
    <definedName name="IQ_MC_MEDICARE_PREMIUMS" hidden="1">"c15854"</definedName>
    <definedName name="IQ_MC_MILITARY_ASO_FEES" hidden="1">"c15863"</definedName>
    <definedName name="IQ_MC_MILITARY_MEMBERS" hidden="1">"c15827"</definedName>
    <definedName name="IQ_MC_MILITARY_NON_RISK_MEMBERS" hidden="1">"c15836"</definedName>
    <definedName name="IQ_MC_MILITARY_PREMIUMS" hidden="1">"c15853"</definedName>
    <definedName name="IQ_MC_NET_INVESTMENT_INCOME" hidden="1">"c15845"</definedName>
    <definedName name="IQ_MC_OTHER_REV" hidden="1">"c15846"</definedName>
    <definedName name="IQ_MC_PPO_POS_MEMBERS" hidden="1">"c15823"</definedName>
    <definedName name="IQ_MC_PPO_POS_PREMIUMS" hidden="1">"c15849"</definedName>
    <definedName name="IQ_MC_PREMIUMS" hidden="1">"c15861"</definedName>
    <definedName name="IQ_MC_RATIO" hidden="1">"c2783"</definedName>
    <definedName name="IQ_MC_SPECIALTY_ASO_FEES" hidden="1">"c15867"</definedName>
    <definedName name="IQ_MC_SPECIALTY_NON_RISK_MEMBERS" hidden="1">"c15840"</definedName>
    <definedName name="IQ_MC_STATUTORY_SURPLUS" hidden="1">"c2772"</definedName>
    <definedName name="IQ_MC_TANGIBLE_EQUITY_MEDICAL_COST" hidden="1">"c15848"</definedName>
    <definedName name="IQ_MC_TANGIBLE_EQUITY_PER_MEMBER" hidden="1">"c15843"</definedName>
    <definedName name="IQ_MC_TOTAL_ASO_FEES" hidden="1">"c15868"</definedName>
    <definedName name="IQ_MC_TOTAL_COMMERCIAL_MEMBERS" hidden="1">"c15826"</definedName>
    <definedName name="IQ_MC_TOTAL_EQUITY_PER_MEMBER" hidden="1">"c15842"</definedName>
    <definedName name="IQ_MC_TOTAL_GOVT_ASO_FEES" hidden="1">"c15866"</definedName>
    <definedName name="IQ_MC_TOTAL_GOVT_MEMBERS" hidden="1">"c15831"</definedName>
    <definedName name="IQ_MC_TOTAL_GOVT_NON_RISK_MEMBERS" hidden="1">"c15839"</definedName>
    <definedName name="IQ_MC_TOTAL_GOVT_PREMIUMS" hidden="1">"c15857"</definedName>
    <definedName name="IQ_MC_TOTAL_OTHER_MEMBERS" hidden="1">"c15833"</definedName>
    <definedName name="IQ_MC_TOTAL_OTHER_PREMIUMS" hidden="1">"c15859"</definedName>
    <definedName name="IQ_MC_TOTAL_RESERVES_PER_MEMBER" hidden="1">"c15844"</definedName>
    <definedName name="IQ_MC_TOTAL_SEPCIALTY_MEMBERS" hidden="1">"c15834"</definedName>
    <definedName name="IQ_MC_TOTAL_SEPCIALTY_PREMIUMS" hidden="1">"c15860"</definedName>
    <definedName name="IQ_MC_TOTAL_STATUTORY_CAPITAL_SURPLUS_PER_MEMBER" hidden="1">"c15841"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REUT" hidden="1">"c5316"</definedName>
    <definedName name="IQ_MEDIUM_SULFUR_CONTENT_RESERVES_COAL" hidden="1">"c15926"</definedName>
    <definedName name="IQ_MEDIUM_SULFURE_RESERVES_TO_TOTAL_RESERVES_COAL" hidden="1">"c15962"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LES_PASSED" hidden="1">"c2848"</definedName>
    <definedName name="IQ_MIN_USE_PER_SUB" hidden="1">"c15764"</definedName>
    <definedName name="IQ_MINE_DEVELOPMENT_GROSS_COAL" hidden="1">"c15940"</definedName>
    <definedName name="IQ_MINORITY_INT_AVG_ASSETS_FFIEC" hidden="1">"c13367"</definedName>
    <definedName name="IQ_MINORITY_INT_BS_FFIEC" hidden="1">"c12874"</definedName>
    <definedName name="IQ_MINORITY_INT_FFIEC" hidden="1">"c13031"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NTUTES_USED_LOCAL" hidden="1">"c15808"</definedName>
    <definedName name="IQ_MINTUTES_USED_LONG_DIST" hidden="1">"c15809"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MDA_NON_TRANS_ACCTS_FFIEC" hidden="1">"c15330"</definedName>
    <definedName name="IQ_MONEY_MARKET_ACCOUNTS_COMMERCIAL_BANK_SUBS_FFIEC" hidden="1">"c12947"</definedName>
    <definedName name="IQ_MONEY_MARKET_ACCOUNTS_OTHER_INSTITUTIONS_FFIEC" hidden="1">"c12952"</definedName>
    <definedName name="IQ_MONEY_MARKET_DEPOSIT_ACCOUNTS_FDIC" hidden="1">"c6553"</definedName>
    <definedName name="IQ_MONEY_MKT_DEPOSITS_TOTAL_DEPOSITS" hidden="1">"c15720"</definedName>
    <definedName name="IQ_MONEY_MKT_SAVINGS_ACCT_DEPOSITS_TOTAL_DEPOSITS" hidden="1">"c15722"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DEBT_UNDER_CAPITAL_LEASES_FFIEC" hidden="1">"c15276"</definedName>
    <definedName name="IQ_MORTGAGE_SERV_RIGHTS" hidden="1">"c2242"</definedName>
    <definedName name="IQ_MORTGAGE_SERVICING_ASSETS_FFIEC" hidden="1">"c12838"</definedName>
    <definedName name="IQ_MORTGAGE_SERVICING_FDIC" hidden="1">"c6335"</definedName>
    <definedName name="IQ_MTD" hidden="1">800000</definedName>
    <definedName name="IQ_MTM_ADJ" hidden="1">"c16000"</definedName>
    <definedName name="IQ_MULTI_RES_PROPERTIES_TRADING_DOM_FFIEC" hidden="1">"c12930"</definedName>
    <definedName name="IQ_MULTIFAMILY_LOANS_GROSS_LOANS_FFIEC" hidden="1">"c13404"</definedName>
    <definedName name="IQ_MULTIFAMILY_LOANS_RISK_BASED_FFIEC" hidden="1">"c13425"</definedName>
    <definedName name="IQ_MULTIFAMILY_RES_DOM_FFIEC" hidden="1">"c15270"</definedName>
    <definedName name="IQ_MULTIFAMILY_RESIDENTIAL_LOANS_FDIC" hidden="1">"c6311"</definedName>
    <definedName name="IQ_MUNI_ADVALOREM_TAX" hidden="1">"c15144"</definedName>
    <definedName name="IQ_MUNI_AMT_TAX" hidden="1">"c15146"</definedName>
    <definedName name="IQ_MUNI_BANK_QUALIFIED" hidden="1">"c15148"</definedName>
    <definedName name="IQ_MUNI_DEP_TRUST_ELIGIBLE" hidden="1">"c15149"</definedName>
    <definedName name="IQ_MUNI_ECONOMIC_DEFEASANCE" hidden="1">"c15151"</definedName>
    <definedName name="IQ_MUNI_ESCROW" hidden="1">"c15228"</definedName>
    <definedName name="IQ_MUNI_FED_TAX" hidden="1">"c15147"</definedName>
    <definedName name="IQ_MUNI_LEGAL_DEFEASANCE" hidden="1">"c15150"</definedName>
    <definedName name="IQ_MUNI_OFFERING_TYPE" hidden="1">"c15143"</definedName>
    <definedName name="IQ_MUNI_OPTIONAL_REDEMPTION_DEFEASANCE" hidden="1">"c15152"</definedName>
    <definedName name="IQ_MUNI_PRE_REFUNDED_DATE" hidden="1">"c15154"</definedName>
    <definedName name="IQ_MUNI_PRE_REFUNDED_DATED_DATE" hidden="1">"c15156"</definedName>
    <definedName name="IQ_MUNI_PRE_REFUNDED_PRICE" hidden="1">"c15155"</definedName>
    <definedName name="IQ_MUNI_PRE_REFUNDED_TYPE" hidden="1">"c15153"</definedName>
    <definedName name="IQ_MUNI_PURPOSE" hidden="1">"c15226"</definedName>
    <definedName name="IQ_MUNI_STATE_TAX" hidden="1">"c15145"</definedName>
    <definedName name="IQ_MUNI_TERRITORY" hidden="1">"c15142"</definedName>
    <definedName name="IQ_MUNI_TYPE" hidden="1">"c15227"</definedName>
    <definedName name="IQ_MUNICIPAL_INVEST_SECURITIES_FFIEC" hidden="1">"c13459"</definedName>
    <definedName name="IQ_MUTUAL_FUND_LIST" hidden="1">"c19092"</definedName>
    <definedName name="IQ_NAMES_REVISION_DATE_" hidden="1">"04/16/2014 20:40:13"</definedName>
    <definedName name="IQ_NAV_ACT_OR_EST" hidden="1">"c2225"</definedName>
    <definedName name="IQ_NAV_RE" hidden="1">"c15996"</definedName>
    <definedName name="IQ_NAV_SHARE_ACT_OR_EST_REUT" hidden="1">"c5623"</definedName>
    <definedName name="IQ_NAV_SHARE_EST_REUT" hidden="1">"c5617"</definedName>
    <definedName name="IQ_NAV_SHARE_HIGH_EST_REUT" hidden="1">"c5620"</definedName>
    <definedName name="IQ_NAV_SHARE_LOW_EST_REUT" hidden="1">"c5621"</definedName>
    <definedName name="IQ_NAV_SHARE_MEDIAN_EST_REUT" hidden="1">"c5618"</definedName>
    <definedName name="IQ_NAV_SHARE_NUM_EST_REUT" hidden="1">"c5622"</definedName>
    <definedName name="IQ_NAV_SHARE_RE" hidden="1">"c16011"</definedName>
    <definedName name="IQ_NAV_SHARE_STDDEV_EST_REUT" hidden="1">"c5619"</definedName>
    <definedName name="IQ_NEGATIVE_FAIR_VALUE_DERIVATIVES_BENEFICIARY_FFIEC" hidden="1">"c13124"</definedName>
    <definedName name="IQ_NEGATIVE_FAIR_VALUE_DERIVATIVES_GUARANTOR_FFIEC" hidden="1">"c13117"</definedName>
    <definedName name="IQ_NET_ADD_BASIC" hidden="1">"c15782"</definedName>
    <definedName name="IQ_NET_ADD_BBAND" hidden="1">"c15785"</definedName>
    <definedName name="IQ_NET_ADD_DIG" hidden="1">"c15783"</definedName>
    <definedName name="IQ_NET_ADD_PHONE" hidden="1">"c15786"</definedName>
    <definedName name="IQ_NET_ADD_POSTPAID_WIRELESS" hidden="1">"c15754"</definedName>
    <definedName name="IQ_NET_ADD_PREPAID_WIRELESS" hidden="1">"c15755"</definedName>
    <definedName name="IQ_NET_ADD_RESELL_WHOLESALE_WIRELESS" hidden="1">"c15756"</definedName>
    <definedName name="IQ_NET_ADD_RGU" hidden="1">"c15787"</definedName>
    <definedName name="IQ_NET_ADD_SATELLITE" hidden="1">"c15784"</definedName>
    <definedName name="IQ_NET_ADD_TOTAL_WIRELESS" hidden="1">"c15757"</definedName>
    <definedName name="IQ_NET_BOOKING_LOCATION_ADJUSTMENT_FOREIGN_FFIEC" hidden="1">"c15385"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ADJ_EXP_RESERVE_BOP" hidden="1">"c15877"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_REUT" hidden="1">"c5473"</definedName>
    <definedName name="IQ_NET_DEBT_EBITDA" hidden="1">"c750"</definedName>
    <definedName name="IQ_NET_DEBT_EBITDA_CAPEX" hidden="1">"c2949"</definedName>
    <definedName name="IQ_NET_DEBT_EST_REUT" hidden="1">"c3976"</definedName>
    <definedName name="IQ_NET_DEBT_HIGH_EST_REUT" hidden="1">"c3978"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DEBT_LOW_EST_REUT" hidden="1">"c3979"</definedName>
    <definedName name="IQ_NET_DEBT_MEDIAN_EST_REUT" hidden="1">"c3977"</definedName>
    <definedName name="IQ_NET_DEBT_NUM_EST_REUT" hidden="1">"c3980"</definedName>
    <definedName name="IQ_NET_DEBT_STDDEV_EST_REUT" hidden="1">"c3981"</definedName>
    <definedName name="IQ_NET_EARNED" hidden="1">"c2734"</definedName>
    <definedName name="IQ_NET_FUNDS_PURCHASED_ASSETS_TOT_FFIEC" hidden="1">"c13448"</definedName>
    <definedName name="IQ_NET_GAIN_LOSS_OREO_EXP_FFIEC" hidden="1">"c15370"</definedName>
    <definedName name="IQ_NET_GAIN_LOSS_OREO_INC_FFIEC" hidden="1">"c15367"</definedName>
    <definedName name="IQ_NET_GAIN_LOSS_SALES_LOANS_EXP_FFIEC" hidden="1">"c15371"</definedName>
    <definedName name="IQ_NET_GAIN_LOSS_SALES_LOANS_INC_FFIEC" hidden="1">"c15368"</definedName>
    <definedName name="IQ_NET_GAIN_SALE_PREMISES_FIXED_ASSETS_EXP_FFIEC" hidden="1">"c15372"</definedName>
    <definedName name="IQ_NET_GAIN_SALE_PREMISES_FIXED_ASSETS_INC_FFIEC" hidden="1">"c15369"</definedName>
    <definedName name="IQ_NET_INC" hidden="1">"c1394"</definedName>
    <definedName name="IQ_NET_INC_10K" hidden="1">"IQ_NET_INC_10K"</definedName>
    <definedName name="IQ_NET_INC_10Q" hidden="1">"IQ_NET_INC_10Q"</definedName>
    <definedName name="IQ_NET_INC_10Q1" hidden="1">"IQ_NET_INC_10Q1"</definedName>
    <definedName name="IQ_NET_INC_BEFORE" hidden="1">"c1368"</definedName>
    <definedName name="IQ_NET_INC_CF" hidden="1">"c1397"</definedName>
    <definedName name="IQ_NET_INC_GROWTH_1" hidden="1">"c158"</definedName>
    <definedName name="IQ_NET_INC_GROWTH_2" hidden="1">"c162"</definedName>
    <definedName name="IQ_NET_INC_MARGIN" hidden="1">"c1398"</definedName>
    <definedName name="IQ_NET_INCOME_FDIC" hidden="1">"c6587"</definedName>
    <definedName name="IQ_NET_INCOME_HOMEBUILDING_SALES" hidden="1">"c15818"</definedName>
    <definedName name="IQ_NET_INCOME_LH_FFIEC" hidden="1">"c13110"</definedName>
    <definedName name="IQ_NET_INCOME_PC_FFIEC" hidden="1">"c13103"</definedName>
    <definedName name="IQ_NET_INCOME_SHE_FFIEC" hidden="1">"c12960"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NK_FDIC" hidden="1">"c6570"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INCOME_AVG_ASSET" hidden="1">"c15706"</definedName>
    <definedName name="IQ_NET_INT_INCOME_FFIEC" hidden="1">"c13001"</definedName>
    <definedName name="IQ_NET_INT_INCOME_FTE_FFIEC" hidden="1">"c13036"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INC_INTERNATIONAL_OPS_FFIEC" hidden="1">"c15375"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CORE_DEPOSITS_FFIEC" hidden="1">"c13341"</definedName>
    <definedName name="IQ_NET_LOANS_DEPOSITS_FFIEC" hidden="1">"c13340"</definedName>
    <definedName name="IQ_NET_LOANS_EQUITY_FFIEC" hidden="1">"c13347"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LOSSES" hidden="1">"c15873"</definedName>
    <definedName name="IQ_NET_NONINTEREST_INC_EXP_INTERNATIONAL_OPS_FFIEC" hidden="1">"c15387"</definedName>
    <definedName name="IQ_NET_OPERATING_INCOME_ASSETS_FDIC" hidden="1">"c6729"</definedName>
    <definedName name="IQ_NET_PREMIUM_WRITTEN_STATUTORY_SURPLUS" hidden="1">"c15880"</definedName>
    <definedName name="IQ_NET_PREMIUMS_WRITTEN_AVG_ASSETS" hidden="1">"c15888"</definedName>
    <definedName name="IQ_NET_PREMIUMS_WRITTEN_AVG_EQUITY" hidden="1">"c15891"</definedName>
    <definedName name="IQ_NET_PREMIUMS_WRITTEN_AVG_STATUTORY_SURPLUS" hidden="1">"c15890"</definedName>
    <definedName name="IQ_NET_PREMIUMS_WRITTEN_GROSS_PREMIUMS_WRITTEN" hidden="1">"c15889"</definedName>
    <definedName name="IQ_NET_RENTAL_EXP_FN" hidden="1">"c780"</definedName>
    <definedName name="IQ_NET_SECURITIZATION_INC_FOREIGN_FFIEC" hidden="1">"c15379"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RITTEN" hidden="1">"c2728"</definedName>
    <definedName name="IQ_NEW_PREM" hidden="1">"c2785"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CT_OR_EST_REUT" hidden="1">"c5468"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G_ASSETS_FFIEC" hidden="1">"c13370"</definedName>
    <definedName name="IQ_NI_BANK_AND_NONCONTROLLING_INTEREST_FFIEC" hidden="1">"c15365"</definedName>
    <definedName name="IQ_NI_BEFORE_CAPITALIZED" hidden="1">"c792"</definedName>
    <definedName name="IQ_NI_BEFORE_INTERNAL_ALLOCATIONS_FOREIGN_FFIEC" hidden="1">"c15393"</definedName>
    <definedName name="IQ_NI_CF" hidden="1">"c793"</definedName>
    <definedName name="IQ_NI_EST_REUT" hidden="1">"c5368"</definedName>
    <definedName name="IQ_NI_FFIEC" hidden="1">"c13034"</definedName>
    <definedName name="IQ_NI_GW_EST_REUT" hidden="1">"c5375"</definedName>
    <definedName name="IQ_NI_GW_HIGH_EST_REUT" hidden="1">"c5377"</definedName>
    <definedName name="IQ_NI_GW_LOW_EST_REUT" hidden="1">"c5378"</definedName>
    <definedName name="IQ_NI_GW_MEDIAN_EST_REUT" hidden="1">"c5376"</definedName>
    <definedName name="IQ_NI_GW_NUM_EST_REUT" hidden="1">"c5379"</definedName>
    <definedName name="IQ_NI_GW_STDDEV_EST_REUT" hidden="1">"c5380"</definedName>
    <definedName name="IQ_NI_HIGH_EST_REUT" hidden="1">"c5370"</definedName>
    <definedName name="IQ_NI_LOW_EST_REUT" hidden="1">"c5371"</definedName>
    <definedName name="IQ_NI_MARGIN" hidden="1">"c794"</definedName>
    <definedName name="IQ_NI_MEDIAN_EST_REUT" hidden="1">"c5369"</definedName>
    <definedName name="IQ_NI_NON_CONTROLLING_INTERESTS_FFIEC" hidden="1">"c15366"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NUM_EST_REUT" hidden="1">"c5372"</definedName>
    <definedName name="IQ_NI_REPORTED_EST_REUT" hidden="1">"c5382"</definedName>
    <definedName name="IQ_NI_REPORTED_HIGH_EST_REUT" hidden="1">"c5384"</definedName>
    <definedName name="IQ_NI_REPORTED_LOW_EST_REUT" hidden="1">"c5385"</definedName>
    <definedName name="IQ_NI_REPORTED_MEDIAN_EST_REUT" hidden="1">"c5383"</definedName>
    <definedName name="IQ_NI_REPORTED_NUM_EST_REUT" hidden="1">"c5386"</definedName>
    <definedName name="IQ_NI_REPORTED_STDDEV_EST_REUT" hidden="1">"c5387"</definedName>
    <definedName name="IQ_NI_SFAS" hidden="1">"c795"</definedName>
    <definedName name="IQ_NI_STDDEV_EST_REUT" hidden="1">"c5373"</definedName>
    <definedName name="IQ_NOI_INCL_UNCONSOL" hidden="1">"c16068"</definedName>
    <definedName name="IQ_NON_ACCRU_ALLOW_RECEIVABLES_FFIEC" hidden="1">"c13353"</definedName>
    <definedName name="IQ_NON_ACCRUAL_ASSET_SOLD_DURING_QTR_FFIEC" hidden="1">"c15350"</definedName>
    <definedName name="IQ_NON_ACCRUAL_LOANS" hidden="1">"c796"</definedName>
    <definedName name="IQ_NON_CASH" hidden="1">"c1399"</definedName>
    <definedName name="IQ_NON_CASH_ITEMS" hidden="1">"c797"</definedName>
    <definedName name="IQ_NON_CD_DEPOSITS" hidden="1">"c15718"</definedName>
    <definedName name="IQ_NON_CD_DEPOSITS_TOTAL_DEPOSITS" hidden="1">"c15725"</definedName>
    <definedName name="IQ_NON_FARM_NONRES_PROPERTIES_TRADING_DOM_FFIEC" hidden="1">"c12931"</definedName>
    <definedName name="IQ_NON_INS_EXP" hidden="1">"c798"</definedName>
    <definedName name="IQ_NON_INS_REV" hidden="1">"c799"</definedName>
    <definedName name="IQ_NON_INT_BAL_OTHER_INSTITUTIONS_FFIEC" hidden="1">"c12950"</definedName>
    <definedName name="IQ_NON_INT_BEAR_CD" hidden="1">"c800"</definedName>
    <definedName name="IQ_NON_INT_DEPOSITS_DOM_FFIEC" hidden="1">"c12851"</definedName>
    <definedName name="IQ_NON_INT_DEPOSITS_FOREIGN_FFIEC" hidden="1">"c12854"</definedName>
    <definedName name="IQ_NON_INT_EXP" hidden="1">"c801"</definedName>
    <definedName name="IQ_NON_INT_EXP_AVG_ASSETS_FFIEC" hidden="1">"c18878"</definedName>
    <definedName name="IQ_NON_INT_EXP_FDIC" hidden="1">"c6579"</definedName>
    <definedName name="IQ_NON_INT_EXPENSE_AVG_ASSET" hidden="1">"c15708"</definedName>
    <definedName name="IQ_NON_INT_EXPENSE_FFIEC" hidden="1">"c13028"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_INC_AVG_ASSETS_FFIEC" hidden="1">"c13359"</definedName>
    <definedName name="IQ_NON_INT_INC_FDIC" hidden="1">"c6575"</definedName>
    <definedName name="IQ_NON_INT_INC_OPERATING_INC_FFIEC" hidden="1">"c13382"</definedName>
    <definedName name="IQ_NON_INT_INCOME_AVG_ASSET" hidden="1">"c15707"</definedName>
    <definedName name="IQ_NON_INT_INCOME_FFIEC" hidden="1">"c13017"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EQUITY" hidden="1">"c15702"</definedName>
    <definedName name="IQ_NON_PERF_ASSETS_LOANS_OREO" hidden="1">"c15701"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RE_DA" hidden="1">"c16179"</definedName>
    <definedName name="IQ_NON_RENTAL_NOI" hidden="1">"c16066"</definedName>
    <definedName name="IQ_NON_RENTAL_OPERATING_EXPENSE" hidden="1">"c16046"</definedName>
    <definedName name="IQ_NON_US_ADDRESS_LEASE_FIN_REC_FFIEC" hidden="1">"c13625"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INCOME_AMORT_CLOSED_END_LOANS_FFIEC" hidden="1">"c13078"</definedName>
    <definedName name="IQ_NONCASH_PENSION_EXP" hidden="1">"c3000"</definedName>
    <definedName name="IQ_NONCORE_ASSETS_TOT_FFIEC" hidden="1">"c13443"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FARM_NONRES_DOM_FFIEC" hidden="1">"c15271"</definedName>
    <definedName name="IQ_NONFARM_NONRES_GROSS_LOANS_FFIEC" hidden="1">"c13405"</definedName>
    <definedName name="IQ_NONFARM_NONRES_LL_REC_DOM_FFIEC" hidden="1">"c13626"</definedName>
    <definedName name="IQ_NONFARM_NONRES_RISK_BASED_FFIEC" hidden="1">"c13426"</definedName>
    <definedName name="IQ_NONINTEREST_BEARING_BALANCES_FDIC" hidden="1">"c6394"</definedName>
    <definedName name="IQ_NONINTEREST_BEARING_CASH_FFIEC" hidden="1">"c12774"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_FOREIGN_FFIEC" hidden="1">"c15376"</definedName>
    <definedName name="IQ_NONINTEREST_INCOME_EARNING_ASSETS_FDIC" hidden="1">"c6727"</definedName>
    <definedName name="IQ_NONMORTGAGE_SERVICING_FDIC" hidden="1">"c6336"</definedName>
    <definedName name="IQ_NONQUALIFYING_PREFERRED_T1_FFIEC" hidden="1">"c13134"</definedName>
    <definedName name="IQ_NONRECOURSE_DEBT" hidden="1">"c2550"</definedName>
    <definedName name="IQ_NONRECOURSE_DEBT_PCT" hidden="1">"c2551"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ONTRADING_SECURITIES_FAIR_VALUE_TOT_FFIEC" hidden="1">"c13211"</definedName>
    <definedName name="IQ_NONTRADING_SECURITIES_LEVEL_1_FFIEC" hidden="1">"c13219"</definedName>
    <definedName name="IQ_NONTRADING_SECURITIES_LEVEL_2_FFIEC" hidden="1">"c13227"</definedName>
    <definedName name="IQ_NONTRADING_SECURITIES_LEVEL_3_FFIEC" hidden="1">"c13235"</definedName>
    <definedName name="IQ_NONTRANSACTION_ACCOUNTS_FDIC" hidden="1">"c6552"</definedName>
    <definedName name="IQ_NONUTIL_REV" hidden="1">"c2089"</definedName>
    <definedName name="IQ_NORM_EPS_ACT_OR_EST_REUT" hidden="1">"c5472"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AMT_DERIVATIVES_BENEFICIARY_FFIEC" hidden="1">"c13118"</definedName>
    <definedName name="IQ_NOTIONAL_AMT_DERIVATIVES_GUARANTOR_FFIEC" hidden="1">"c13111"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OW_ATS_ACCOUNTS_COMMERCIAL_BANK_SUBS_FFIEC" hidden="1">"c12946"</definedName>
    <definedName name="IQ_NOW_ATS_ACCOUNTS_OTHER_INSTITUTIONS_FFIEC" hidden="1">"c12951"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CELL_SITES" hidden="1">"c15762"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NUMBER_WIRELESS_TOWERS" hidden="1">"c15766"</definedName>
    <definedName name="IQ_OBLIGATION_STATES_POLI_SUBD_US_LL_REC_DOM_FFIEC" hidden="1">"c15295"</definedName>
    <definedName name="IQ_OBLIGATION_STATES_POLI_SUBD_US_LL_REC_FFIEC" hidden="1">"c15294"</definedName>
    <definedName name="IQ_OBLIGATIONS_OF_STATES_TOTAL_LOANS_FOREIGN_FDIC" hidden="1">"c6447"</definedName>
    <definedName name="IQ_OBLIGATIONS_STATES_FDIC" hidden="1">"c6431"</definedName>
    <definedName name="IQ_OCCUPANCY_EXP_AVG_ASSETS_FFIEC" hidden="1">"c13372"</definedName>
    <definedName name="IQ_OCCUPANCY_EXP_OPERATING_INC_FFIEC" hidden="1">"c13380"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MENT_PRODUCTIVE_WELLS_DRILLED_GAS" hidden="1">"c15907"</definedName>
    <definedName name="IQ_OG_GROSS_DEVELOPMENT_PRODUCTIVE_WELLS_DRILLED_OIL" hidden="1">"c15906"</definedName>
    <definedName name="IQ_OG_GROSS_EXPLORATORY_PRODUCTIVE_WELLS_DRILLED_GAS" hidden="1">"c15905"</definedName>
    <definedName name="IQ_OG_GROSS_EXPLORATORY_PRODUCTIVE_WELLS_DRILLED_OIL" hidden="1">"c15904"</definedName>
    <definedName name="IQ_OG_GROSS_PRODUCING_WELLS_GAS" hidden="1">"c15897"</definedName>
    <definedName name="IQ_OG_GROSS_PRODUCING_WELLS_OIL" hidden="1">"c15896"</definedName>
    <definedName name="IQ_OG_GROSS_PRODUCTIVE_WELLS_DRILLED_GAS" hidden="1">"c15901"</definedName>
    <definedName name="IQ_OG_GROSS_PRODUCTIVE_WELLS_DRILLED_OIL" hidden="1">"c15900"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MENT_PRODUCTIVE_WELLS_DRILLED_GAS" hidden="1">"c15911"</definedName>
    <definedName name="IQ_OG_NET_DEVELOPMENT_PRODUCTIVE_WELLS_DRILLED_OIL" hidden="1">"c15910"</definedName>
    <definedName name="IQ_OG_NET_EXPLORATORY_PRODUCTIVE_WELLS_DRILLED_GAS" hidden="1">"c15909"</definedName>
    <definedName name="IQ_OG_NET_EXPLORATORY_PRODUCTIVE_WELLS_DRILLED_OIL" hidden="1">"c15908"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PRODUCING_WELLS_GAS" hidden="1">"c15899"</definedName>
    <definedName name="IQ_OG_NET_PRODUCING_WELLS_OIL" hidden="1">"c15898"</definedName>
    <definedName name="IQ_OG_NET_PRODUCTIVE_WELLS_DRILLED_GAS" hidden="1">"c15903"</definedName>
    <definedName name="IQ_OG_NET_PRODUCTIVE_WELLS_DRILLED_OIL" hidden="1">"c15902"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ED55" hidden="1">1</definedName>
    <definedName name="IQ_OPENPRICE" hidden="1">"c848"</definedName>
    <definedName name="IQ_OPER_INC" hidden="1">"c849"</definedName>
    <definedName name="IQ_OPER_INC_ACT_OR_EST_REUT" hidden="1">"c5466"</definedName>
    <definedName name="IQ_OPER_INC_BR" hidden="1">"c850"</definedName>
    <definedName name="IQ_OPER_INC_EST_REUT" hidden="1">"c5340"</definedName>
    <definedName name="IQ_OPER_INC_FIN" hidden="1">"c851"</definedName>
    <definedName name="IQ_OPER_INC_HIGH_EST_REUT" hidden="1">"c5342"</definedName>
    <definedName name="IQ_OPER_INC_INS" hidden="1">"c852"</definedName>
    <definedName name="IQ_OPER_INC_LOW_EST_REUT" hidden="1">"c5343"</definedName>
    <definedName name="IQ_OPER_INC_MARGIN" hidden="1">"c1448"</definedName>
    <definedName name="IQ_OPER_INC_MEDIAN_EST_REUT" hidden="1">"c5341"</definedName>
    <definedName name="IQ_OPER_INC_NUM_EST_REUT" hidden="1">"c5344"</definedName>
    <definedName name="IQ_OPER_INC_REIT" hidden="1">"c853"</definedName>
    <definedName name="IQ_OPER_INC_STDDEV_EST_REUT" hidden="1">"c5345"</definedName>
    <definedName name="IQ_OPER_INC_UTI" hidden="1">"c854"</definedName>
    <definedName name="IQ_OPERATING_EXP_AVG_ASSETS_FFIEC" hidden="1">"c13373"</definedName>
    <definedName name="IQ_OPERATING_INC_AVG_ASSETS_FFIEC" hidden="1">"c13368"</definedName>
    <definedName name="IQ_OPERATING_INC_TE_AVG_ASSETS_FFIEC" hidden="1">"c13360"</definedName>
    <definedName name="IQ_OPERATING_NOI_AVG_GROSS_PROP" hidden="1">"c16058"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OS" hidden="1">"c858"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FIEC" hidden="1">"c12831"</definedName>
    <definedName name="IQ_OREO_FOREIGN_FDIC" hidden="1">"c6460"</definedName>
    <definedName name="IQ_OREO_FOREIGN_FFIEC" hidden="1">"c15273"</definedName>
    <definedName name="IQ_OREO_MULTI_FAMILY_RESIDENTIAL_FDIC" hidden="1">"c6455"</definedName>
    <definedName name="IQ_OREO_OTHER_FFIEC" hidden="1">"c12833"</definedName>
    <definedName name="IQ_OTHER_ADDITIONS_T1_FFIEC" hidden="1">"c13142"</definedName>
    <definedName name="IQ_OTHER_ADDITIONS_T2_FFIEC" hidden="1">"c13148"</definedName>
    <definedName name="IQ_OTHER_ADJ_CLAIM_ADJ_EXP_INCURRED" hidden="1">"c15878"</definedName>
    <definedName name="IQ_OTHER_ADJ_CLAIM_ADJ_EXP_PAID" hidden="1">"c15879"</definedName>
    <definedName name="IQ_OTHER_ADJ_RESERVE_BOP" hidden="1">"c15876"</definedName>
    <definedName name="IQ_OTHER_ADJ_RESERVES" hidden="1">"c15882"</definedName>
    <definedName name="IQ_OTHER_ADJUST_GROSS_LOANS" hidden="1">"c859"</definedName>
    <definedName name="IQ_OTHER_ADJUSTMENTS_FFIEC" hidden="1">"c12972"</definedName>
    <definedName name="IQ_OTHER_AFFO" hidden="1">"c16180"</definedName>
    <definedName name="IQ_OTHER_AMORT_BR" hidden="1">"c5566"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FIEC" hidden="1">"c12848"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TOTAL_FFIEC" hidden="1">"c12841"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BORROWED_FUNDS_FDIC" hidden="1">"c6345"</definedName>
    <definedName name="IQ_OTHER_BORROWED_MONEY_FAIR_VALUE_TOT_FFIEC" hidden="1">"c15409"</definedName>
    <definedName name="IQ_OTHER_BORROWED_MONEY_FFIEC" hidden="1">"c12862"</definedName>
    <definedName name="IQ_OTHER_BORROWED_MONEY_LEVEL_1_FFIEC" hidden="1">"c15431"</definedName>
    <definedName name="IQ_OTHER_BORROWED_MONEY_LEVEL_2_FFIEC" hidden="1">"c15444"</definedName>
    <definedName name="IQ_OTHER_BORROWED_MONEY_LEVEL_3_FFIEC" hidden="1">"c15457"</definedName>
    <definedName name="IQ_OTHER_BORROWED_MONEY_LT_FFIEC" hidden="1">"c12865"</definedName>
    <definedName name="IQ_OTHER_BORROWED_MONEY_ST_FFIEC" hidden="1">"c12864"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OMPREHENSIVE_INCOME_FFIEC" hidden="1">"c12970"</definedName>
    <definedName name="IQ_OTHER_CONSTRUCTION_GROSS_LOANS_FFIEC" hidden="1">"c13403"</definedName>
    <definedName name="IQ_OTHER_CONSTRUCTION_LOANS_DUE_30_89_FFIEC" hidden="1">"c13258"</definedName>
    <definedName name="IQ_OTHER_CONSTRUCTION_LOANS_DUE_90_FFIEC" hidden="1">"c13286"</definedName>
    <definedName name="IQ_OTHER_CONSTRUCTION_LOANS_NON_ACCRUAL_FFIEC" hidden="1">"c13312"</definedName>
    <definedName name="IQ_OTHER_CONSTRUCTION_LOANS_UNUSED_FFIEC" hidden="1">"c13245"</definedName>
    <definedName name="IQ_OTHER_CONSTRUCTION_RISK_BASED_FFIEC" hidden="1">"c13424"</definedName>
    <definedName name="IQ_OTHER_CONSUMER_LL_REC_FFIEC" hidden="1">"c12891"</definedName>
    <definedName name="IQ_OTHER_CONSUMER_LOANS_FFIEC" hidden="1">"c12824"</definedName>
    <definedName name="IQ_OTHER_CONSUMER_LOANS_TRADING_DOM_FFIEC" hidden="1">"c12935"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BT_SEC_DOM_AVAIL_SALE_FFIEC" hidden="1">"c12803"</definedName>
    <definedName name="IQ_OTHER_DEBT_SEC_FOREIGN_AVAIL_SALE_FFIEC" hidden="1">"c12804"</definedName>
    <definedName name="IQ_OTHER_DEBT_SEC_INVEST_SECURITIES_FFIEC" hidden="1">"c13462"</definedName>
    <definedName name="IQ_OTHER_DEBT_SEC_TRADING_DOM_FFIEC" hidden="1">"c12924"</definedName>
    <definedName name="IQ_OTHER_DEBT_SEC_TRADING_FFIEC" hidden="1">"c12819"</definedName>
    <definedName name="IQ_OTHER_DEBT_SECURITIES_DOM_FFIEC" hidden="1">"c12789"</definedName>
    <definedName name="IQ_OTHER_DEBT_SECURITIES_FOREIGN_FFIEC" hidden="1">"c12790"</definedName>
    <definedName name="IQ_OTHER_DEBT_SECURITIES_QUARTERLY_AVG_FFIEC" hidden="1">"c15473"</definedName>
    <definedName name="IQ_OTHER_DEDUCTIONS_LEVERAGE_RATIO_FFIEC" hidden="1">"c13158"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EPOSITS_FFIEC" hidden="1">"c12994"</definedName>
    <definedName name="IQ_OTHER_DEPOSITS_TOTAL_DEPOSITS" hidden="1">"c15724"</definedName>
    <definedName name="IQ_OTHER_DERIVATIVES_BENEFICIARY_FFIEC" hidden="1">"c13122"</definedName>
    <definedName name="IQ_OTHER_DERIVATIVES_GUARANTOR_FFIEC" hidden="1">"c13115"</definedName>
    <definedName name="IQ_OTHER_DEVELOPMENT_EXPENSE" hidden="1">"c16041"</definedName>
    <definedName name="IQ_OTHER_DEVELOPMENT_REVENUE" hidden="1">"c16025"</definedName>
    <definedName name="IQ_OTHER_DOMESTIC_DEBT_SECURITIES_FDIC" hidden="1">"c6302"</definedName>
    <definedName name="IQ_OTHER_EARNING" hidden="1">"c1609"</definedName>
    <definedName name="IQ_OTHER_EPRA_NAV_ADJ" hidden="1">"c16004"</definedName>
    <definedName name="IQ_OTHER_EPRA_NNAV_ADJ" hidden="1">"c16009"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CAPITAL_COMPS_FFIEC" hidden="1">"c12880"</definedName>
    <definedName name="IQ_OTHER_EQUITY_FFIEC" hidden="1">"c12879"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EXP_OPERATING_INC_FFIEC" hidden="1">"c13381"</definedName>
    <definedName name="IQ_OTHER_FAD" hidden="1">"c16184"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FOREIGN_LOANS_FOREIGN_FFIEC" hidden="1">"c13482"</definedName>
    <definedName name="IQ_OTHER_IBF_DEPOSIT_LIABILITIES_FFIEC" hidden="1">"c15301"</definedName>
    <definedName name="IQ_OTHER_INDIVIDUAL_FAMILY_DOM_QUARTERLY_AVG_FFIEC" hidden="1">"c15481"</definedName>
    <definedName name="IQ_OTHER_INSURANCE_FEES_FDIC" hidden="1">"c6672"</definedName>
    <definedName name="IQ_OTHER_INSURANCE_PREMIUMS_FFIEC" hidden="1">"c13071"</definedName>
    <definedName name="IQ_OTHER_INT_EXPENSE_FFIEC" hidden="1">"c12999"</definedName>
    <definedName name="IQ_OTHER_INT_INCOME_FFIEC" hidden="1">"c12988"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TANGIBLE_ASSETS_FFIEC" hidden="1">"c12837"</definedName>
    <definedName name="IQ_OTHER_INTANGIBLE_ASSETS_TOT_FFIEC" hidden="1">"c12840"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EASES_DUE_30_89_FFIEC" hidden="1">"c13278"</definedName>
    <definedName name="IQ_OTHER_LEASES_DUE_90_FFIEC" hidden="1">"c13304"</definedName>
    <definedName name="IQ_OTHER_LEASES_LL_REC_FFIEC" hidden="1">"c12896"</definedName>
    <definedName name="IQ_OTHER_LEASES_NON_ACCRUAL_FFIEC" hidden="1">"c13330"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IABILITIES_FFIEC" hidden="1">"c12872"</definedName>
    <definedName name="IQ_OTHER_LIABILITIES_TOTAL_FFIEC" hidden="1">"c12869"</definedName>
    <definedName name="IQ_OTHER_LL_REC_FFIEC" hidden="1">"c12894"</definedName>
    <definedName name="IQ_OTHER_LOANS" hidden="1">"c945"</definedName>
    <definedName name="IQ_OTHER_LOANS_CHARGE_OFFS_FDIC" hidden="1">"c6601"</definedName>
    <definedName name="IQ_OTHER_LOANS_DUE_30_89_FFIEC" hidden="1">"c13275"</definedName>
    <definedName name="IQ_OTHER_LOANS_DUE_90_FFIEC" hidden="1">"c13301"</definedName>
    <definedName name="IQ_OTHER_LOANS_FFIEC" hidden="1">"c12825"</definedName>
    <definedName name="IQ_OTHER_LOANS_FOREIGN_FDIC" hidden="1">"c6446"</definedName>
    <definedName name="IQ_OTHER_LOANS_GROSS_LOANS_FFIEC" hidden="1">"c13414"</definedName>
    <definedName name="IQ_OTHER_LOANS_INDIVIDUALS_CHARGE_OFFS_FFIEC" hidden="1">"c13181"</definedName>
    <definedName name="IQ_OTHER_LOANS_INDIVIDUALS_DUE_30_89_FFIEC" hidden="1">"c13273"</definedName>
    <definedName name="IQ_OTHER_LOANS_INDIVIDUALS_DUE_90_FFIEC" hidden="1">"c13299"</definedName>
    <definedName name="IQ_OTHER_LOANS_INDIVIDUALS_NON_ACCRUAL_FFIEC" hidden="1">"c13325"</definedName>
    <definedName name="IQ_OTHER_LOANS_INDIVIDUALS_RECOV_FFIEC" hidden="1">"c13203"</definedName>
    <definedName name="IQ_OTHER_LOANS_LEASES_FDIC" hidden="1">"c6322"</definedName>
    <definedName name="IQ_OTHER_LOANS_LL_REC_DOM_FFIEC" hidden="1">"c12914"</definedName>
    <definedName name="IQ_OTHER_LOANS_NET_CHARGE_OFFS_FDIC" hidden="1">"c6639"</definedName>
    <definedName name="IQ_OTHER_LOANS_NON_ACCRUAL_FFIEC" hidden="1">"c13327"</definedName>
    <definedName name="IQ_OTHER_LOANS_RECOVERIES_FDIC" hidden="1">"c6620"</definedName>
    <definedName name="IQ_OTHER_LOANS_RISK_BASED_FFIEC" hidden="1">"c13435"</definedName>
    <definedName name="IQ_OTHER_LOANS_TOTAL_FDIC" hidden="1">"c6432"</definedName>
    <definedName name="IQ_OTHER_LOANS_TOTAL_LOANS" hidden="1">"c15716"</definedName>
    <definedName name="IQ_OTHER_LOANS_TRADING_DOM_FFIEC" hidden="1">"c12936"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MBS_AVAIL_SALE_FFIEC" hidden="1">"c12801"</definedName>
    <definedName name="IQ_OTHER_MBS_FFIEC" hidden="1">"c12787"</definedName>
    <definedName name="IQ_OTHER_MBS_ISSUED_FNMA_GNMA_TRADING_DOM_FFIEC" hidden="1">"c12922"</definedName>
    <definedName name="IQ_OTHER_MBS_ISSUED_FNMA_GNMA_TRADING_FFIEC" hidden="1">"c12817"</definedName>
    <definedName name="IQ_OTHER_MBS_TRADING_DOM_FFIEC" hidden="1">"c12923"</definedName>
    <definedName name="IQ_OTHER_MBS_TRADING_FFIEC" hidden="1">"c12818"</definedName>
    <definedName name="IQ_OTHER_MINING_REVENUE_COAL" hidden="1">"c15931"</definedName>
    <definedName name="IQ_OTHER_NET" hidden="1">"c1453"</definedName>
    <definedName name="IQ_OTHER_NON_INT_ALLOCATIONS_FFIEC" hidden="1">"c13065"</definedName>
    <definedName name="IQ_OTHER_NON_INT_EXP" hidden="1">"c953"</definedName>
    <definedName name="IQ_OTHER_NON_INT_EXP_FDIC" hidden="1">"c6578"</definedName>
    <definedName name="IQ_OTHER_NON_INT_EXP_FFIEC" hidden="1">"c13027"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INT_INC_OPERATING_INC_FFIEC" hidden="1">"c13392"</definedName>
    <definedName name="IQ_OTHER_NON_INT_INCOME_FFIEC" hidden="1">"c13016"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NON_REC" hidden="1">"c968"</definedName>
    <definedName name="IQ_OTHER_NON_REC_BNK" hidden="1">"c969"</definedName>
    <definedName name="IQ_OTHER_NON_REC_BR" hidden="1">"c970"</definedName>
    <definedName name="IQ_OTHER_NON_REC_FIN" hidden="1">"c971"</definedName>
    <definedName name="IQ_OTHER_NON_REC_INS" hidden="1">"c972"</definedName>
    <definedName name="IQ_OTHER_NON_REC_REIT" hidden="1">"c973"</definedName>
    <definedName name="IQ_OTHER_NON_REC_SUPPL" hidden="1">"c974"</definedName>
    <definedName name="IQ_OTHER_NON_REC_SUPPL_BNK" hidden="1">"c975"</definedName>
    <definedName name="IQ_OTHER_NON_REC_SUPPL_BR" hidden="1">"c976"</definedName>
    <definedName name="IQ_OTHER_NON_REC_SUPPL_FIN" hidden="1">"c977"</definedName>
    <definedName name="IQ_OTHER_NON_REC_SUPPL_INS" hidden="1">"c978"</definedName>
    <definedName name="IQ_OTHER_NON_REC_SUPPL_REIT" hidden="1">"c979"</definedName>
    <definedName name="IQ_OTHER_NON_REC_SUPPL_UTI" hidden="1">"c980"</definedName>
    <definedName name="IQ_OTHER_NON_REC_UTI" hidden="1">"c981"</definedName>
    <definedName name="IQ_OTHER_NONFARM_NONRES_GROSS_LOANS_FFIEC" hidden="1">"c13407"</definedName>
    <definedName name="IQ_OTHER_NONFARM_NONRES_LL_REC_DOM_FFIEC" hidden="1">"c12907"</definedName>
    <definedName name="IQ_OTHER_NONFARM_NONRES_RISK_BASED_FFIEC" hidden="1">"c13428"</definedName>
    <definedName name="IQ_OTHER_NONINTEREST_INC_FOREIGN_FFIEC" hidden="1">"c15380"</definedName>
    <definedName name="IQ_OTHER_OFF_BS_ITEMS_FFIEC" hidden="1">"c13126"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PROP_OPERATING_EXPENSE" hidden="1">"c16043"</definedName>
    <definedName name="IQ_OTHER_PROP_OPERATING_REVENUE" hidden="1">"c16027"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EVOL_CREDIT_CONSUMER_LOANS_FFIEC" hidden="1">"c12823"</definedName>
    <definedName name="IQ_OTHER_REVOLVING_CREDIT_LL_REC_FFIEC" hidden="1">"c12890"</definedName>
    <definedName name="IQ_OTHER_REVOLVING_CREDIT_LOANS_TRADING_DOM_FFIEC" hidden="1">"c12934"</definedName>
    <definedName name="IQ_OTHER_SAVINGS_DEPOSITS_FDIC" hidden="1">"c6554"</definedName>
    <definedName name="IQ_OTHER_SAVINGS_DEPOSITS_NON_TRANS_ACCTS_FFIEC" hidden="1">"c15331"</definedName>
    <definedName name="IQ_OTHER_SECURITIES_QUARTERLY_AVG_FFIEC" hidden="1">"c15472"</definedName>
    <definedName name="IQ_OTHER_STRIKE_PRICE_GRANTED" hidden="1">"c2692"</definedName>
    <definedName name="IQ_OTHER_TRADING_ASSETS_FAIR_VALUE_TOT_FFIEC" hidden="1">"c15404"</definedName>
    <definedName name="IQ_OTHER_TRADING_ASSETS_FFIEC" hidden="1">"c12826"</definedName>
    <definedName name="IQ_OTHER_TRADING_ASSETS_LEVEL_1_FFIEC" hidden="1">"c15426"</definedName>
    <definedName name="IQ_OTHER_TRADING_ASSETS_LEVEL_2_FFIEC" hidden="1">"c15439"</definedName>
    <definedName name="IQ_OTHER_TRADING_ASSETS_LEVEL_3_FFIEC" hidden="1">"c15452"</definedName>
    <definedName name="IQ_OTHER_TRADING_ASSETS_TOTAL_FFIEC" hidden="1">"c12937"</definedName>
    <definedName name="IQ_OTHER_TRADING_LIABILITIES_FAIR_VALUE_TOT_FFIEC" hidden="1">"c15408"</definedName>
    <definedName name="IQ_OTHER_TRADING_LIABILITIES_FFIEC" hidden="1">"c12860"</definedName>
    <definedName name="IQ_OTHER_TRADING_LIABILITIES_LEVEL_1_FFIEC" hidden="1">"c15430"</definedName>
    <definedName name="IQ_OTHER_TRADING_LIABILITIES_LEVEL_2_FFIEC" hidden="1">"c15443"</definedName>
    <definedName name="IQ_OTHER_TRADING_LIABILITIES_LEVEL_3_FFIEC" hidden="1">"c15456"</definedName>
    <definedName name="IQ_OTHER_TRANSACTIONS_FDIC" hidden="1">"c6504"</definedName>
    <definedName name="IQ_OTHER_UNDRAWN" hidden="1">"c2522"</definedName>
    <definedName name="IQ_OTHER_UNUSAL" hidden="1">"c998"</definedName>
    <definedName name="IQ_OTHER_UNUSAL_BNK" hidden="1">"c999"</definedName>
    <definedName name="IQ_OTHER_UNUSAL_BR" hidden="1">"c1000"</definedName>
    <definedName name="IQ_OTHER_UNUSAL_FIN" hidden="1">"c1001"</definedName>
    <definedName name="IQ_OTHER_UNUSAL_INS" hidden="1">"c1002"</definedName>
    <definedName name="IQ_OTHER_UNUSAL_REIT" hidden="1">"c1003"</definedName>
    <definedName name="IQ_OTHER_UNUSAL_SUPPL" hidden="1">"c1004"</definedName>
    <definedName name="IQ_OTHER_UNUSAL_SUPPL_BNK" hidden="1">"c1005"</definedName>
    <definedName name="IQ_OTHER_UNUSAL_SUPPL_BR" hidden="1">"c1006"</definedName>
    <definedName name="IQ_OTHER_UNUSAL_SUPPL_FIN" hidden="1">"c1007"</definedName>
    <definedName name="IQ_OTHER_UNUSAL_SUPPL_INS" hidden="1">"c1008"</definedName>
    <definedName name="IQ_OTHER_UNUSAL_SUPPL_REIT" hidden="1">"c1009"</definedName>
    <definedName name="IQ_OTHER_UNUSAL_SUPPL_UTI" hidden="1">"c1010"</definedName>
    <definedName name="IQ_OTHER_UNUSAL_UTI" hidden="1">"c1011"</definedName>
    <definedName name="IQ_OTHER_UNUSED_COMMITMENTS_FDIC" hidden="1">"c6530"</definedName>
    <definedName name="IQ_OTHER_UNUSED_FFIEC" hidden="1">"c13248"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"c2127"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VERHEAD_EXP_AVG_ASSETS_FFIEC" hidden="1">"c13361"</definedName>
    <definedName name="IQ_OVERHEAD_EXP_REV_FFIEC" hidden="1">"c13494"</definedName>
    <definedName name="IQ_OVERHEAD_NON_INT_INC_AVG_ASSETS_FFIEC" hidden="1">"c13374"</definedName>
    <definedName name="IQ_OVERHEAD_NON_INT_OPERATING_INC_FFIEC" hidden="1">"c13393"</definedName>
    <definedName name="IQ_OVERHEAD_OPERATING_INC_FFIEC" hidden="1">"c13378"</definedName>
    <definedName name="IQ_OWNED_RESERVES_COAL" hidden="1">"c15916"</definedName>
    <definedName name="IQ_OWNED_RESERVES_TO_TOTAL_RESERVES_COAL" hidden="1">"c15957"</definedName>
    <definedName name="IQ_OWNER_OCCUPIED_GROSS_LOANS_FFIEC" hidden="1">"c13406"</definedName>
    <definedName name="IQ_OWNER_OCCUPIED_LOANS_RISK_BASED_FFIEC" hidden="1">"c13427"</definedName>
    <definedName name="IQ_OWNER_OCCUPIED_NONFARM_NONRES_LL_REC_DOM_FFIEC" hidden="1">"c12906"</definedName>
    <definedName name="IQ_PART_TIME" hidden="1">"c1024"</definedName>
    <definedName name="IQ_PARTICIPATION_POOLS_RESIDENTIAL_MORTGAGES_FDIC" hidden="1">"c6403"</definedName>
    <definedName name="IQ_PARTICIPATIONS_ACCEPTANCES_FFIEC" hidden="1">"c13254"</definedName>
    <definedName name="IQ_PASS_THROUGH_FNMA_GNMA_TRADING_FFIEC" hidden="1">"c12816"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ST_DUE_ALLOW_GROSS_LOANS_FFIEC" hidden="1">"c13416"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FUND_DATE_EST" hidden="1">"c19174"</definedName>
    <definedName name="IQ_PE_FUND_DATE_MONTH" hidden="1">"c19172"</definedName>
    <definedName name="IQ_PE_FUND_DATE_YEAR" hidden="1">"c18925"</definedName>
    <definedName name="IQ_PE_FUND_FAMILIES" hidden="1">"c18917"</definedName>
    <definedName name="IQ_PE_FUND_FAMILIES_ID" hidden="1">"c18918"</definedName>
    <definedName name="IQ_PE_FUND_FAMILIES_REL" hidden="1">"c18919"</definedName>
    <definedName name="IQ_PE_FUND_ID" hidden="1">"c18923"</definedName>
    <definedName name="IQ_PE_FUND_INVEST_AMOUNT" hidden="1">"c18933"</definedName>
    <definedName name="IQ_PE_FUND_INVEST_DATE_MONTH" hidden="1">"c19173"</definedName>
    <definedName name="IQ_PE_FUND_INVEST_DATE_YEAR" hidden="1">"c18934"</definedName>
    <definedName name="IQ_PE_FUND_NAME" hidden="1">"c18922"</definedName>
    <definedName name="IQ_PE_FUND_SIZE" hidden="1">"c18924"</definedName>
    <definedName name="IQ_PE_FUND_STAGE" hidden="1">"c18928"</definedName>
    <definedName name="IQ_PE_FUND_TARGET_MAX" hidden="1">"c18927"</definedName>
    <definedName name="IQ_PE_FUND_TARGET_MIN" hidden="1">"c18926"</definedName>
    <definedName name="IQ_PE_FUND_TRANSACTION_COMMENTS" hidden="1">"c18931"</definedName>
    <definedName name="IQ_PE_NORMALIZED" hidden="1">"c2207"</definedName>
    <definedName name="IQ_PE_RATIO" hidden="1">"c1610"</definedName>
    <definedName name="IQ_PEG_FWD_REUT" hidden="1">"c4052"</definedName>
    <definedName name="IQ_PENETRATION_BASIC_CABLE" hidden="1">"c16204"</definedName>
    <definedName name="IQ_PENETRATION_BBAND" hidden="1">"c2852"</definedName>
    <definedName name="IQ_PENETRATION_BBAND_THP" hidden="1">"c2851"</definedName>
    <definedName name="IQ_PENETRATION_PHONE" hidden="1">"c2853"</definedName>
    <definedName name="IQ_PENETRATION_VIDEO" hidden="1">"c2850"</definedName>
    <definedName name="IQ_PENSION" hidden="1">"c1031"</definedName>
    <definedName name="IQ_PERCENT_CHANGE_EST_5YR_GROWTH_RATE_12MONTHS_REUT" hidden="1">"c3959"</definedName>
    <definedName name="IQ_PERCENT_CHANGE_EST_5YR_GROWTH_RATE_18MONTHS_REUT" hidden="1">"c3960"</definedName>
    <definedName name="IQ_PERCENT_CHANGE_EST_5YR_GROWTH_RATE_3MONTHS_REUT" hidden="1">"c3956"</definedName>
    <definedName name="IQ_PERCENT_CHANGE_EST_5YR_GROWTH_RATE_6MONTHS_REUT" hidden="1">"c3957"</definedName>
    <definedName name="IQ_PERCENT_CHANGE_EST_5YR_GROWTH_RATE_9MONTHS_REUT" hidden="1">"c3958"</definedName>
    <definedName name="IQ_PERCENT_CHANGE_EST_5YR_GROWTH_RATE_DAY_REUT" hidden="1">"c3954"</definedName>
    <definedName name="IQ_PERCENT_CHANGE_EST_5YR_GROWTH_RATE_MONTH_REUT" hidden="1">"c3955"</definedName>
    <definedName name="IQ_PERCENT_CHANGE_EST_5YR_GROWTH_RATE_WEEK_REUT" hidden="1">"c5435"</definedName>
    <definedName name="IQ_PERCENT_CHANGE_EST_CFPS_12MONTHS_REUT" hidden="1">"c3924"</definedName>
    <definedName name="IQ_PERCENT_CHANGE_EST_CFPS_18MONTHS_REUT" hidden="1">"c3925"</definedName>
    <definedName name="IQ_PERCENT_CHANGE_EST_CFPS_3MONTHS_REUT" hidden="1">"c3921"</definedName>
    <definedName name="IQ_PERCENT_CHANGE_EST_CFPS_6MONTHS_REUT" hidden="1">"c3922"</definedName>
    <definedName name="IQ_PERCENT_CHANGE_EST_CFPS_9MONTHS_REUT" hidden="1">"c3923"</definedName>
    <definedName name="IQ_PERCENT_CHANGE_EST_CFPS_DAY_REUT" hidden="1">"c3919"</definedName>
    <definedName name="IQ_PERCENT_CHANGE_EST_CFPS_MONTH_REUT" hidden="1">"c3920"</definedName>
    <definedName name="IQ_PERCENT_CHANGE_EST_CFPS_WEEK_REUT" hidden="1">"c3962"</definedName>
    <definedName name="IQ_PERCENT_CHANGE_EST_DPS_12MONTHS_REUT" hidden="1">"c3931"</definedName>
    <definedName name="IQ_PERCENT_CHANGE_EST_DPS_18MONTHS_REUT" hidden="1">"c3932"</definedName>
    <definedName name="IQ_PERCENT_CHANGE_EST_DPS_3MONTHS_REUT" hidden="1">"c3928"</definedName>
    <definedName name="IQ_PERCENT_CHANGE_EST_DPS_6MONTHS_REUT" hidden="1">"c3929"</definedName>
    <definedName name="IQ_PERCENT_CHANGE_EST_DPS_9MONTHS_REUT" hidden="1">"c3930"</definedName>
    <definedName name="IQ_PERCENT_CHANGE_EST_DPS_DAY_REUT" hidden="1">"c3926"</definedName>
    <definedName name="IQ_PERCENT_CHANGE_EST_DPS_MONTH_REUT" hidden="1">"c3927"</definedName>
    <definedName name="IQ_PERCENT_CHANGE_EST_DPS_WEEK_REUT" hidden="1">"c3963"</definedName>
    <definedName name="IQ_PERCENT_CHANGE_EST_EBITDA_12MONTHS_REUT" hidden="1">"c3917"</definedName>
    <definedName name="IQ_PERCENT_CHANGE_EST_EBITDA_18MONTHS_REUT" hidden="1">"c3918"</definedName>
    <definedName name="IQ_PERCENT_CHANGE_EST_EBITDA_3MONTHS_REUT" hidden="1">"c3914"</definedName>
    <definedName name="IQ_PERCENT_CHANGE_EST_EBITDA_6MONTHS_REUT" hidden="1">"c3915"</definedName>
    <definedName name="IQ_PERCENT_CHANGE_EST_EBITDA_9MONTHS_REUT" hidden="1">"c3916"</definedName>
    <definedName name="IQ_PERCENT_CHANGE_EST_EBITDA_DAY_REUT" hidden="1">"c3912"</definedName>
    <definedName name="IQ_PERCENT_CHANGE_EST_EBITDA_MONTH_REUT" hidden="1">"c3913"</definedName>
    <definedName name="IQ_PERCENT_CHANGE_EST_EBITDA_WEEK_REUT" hidden="1">"c3961"</definedName>
    <definedName name="IQ_PERCENT_CHANGE_EST_EPS_12MONTHS_REUT" hidden="1">"c3902"</definedName>
    <definedName name="IQ_PERCENT_CHANGE_EST_EPS_18MONTHS_REUT" hidden="1">"c3903"</definedName>
    <definedName name="IQ_PERCENT_CHANGE_EST_EPS_3MONTHS_REUT" hidden="1">"c3899"</definedName>
    <definedName name="IQ_PERCENT_CHANGE_EST_EPS_6MONTHS_REUT" hidden="1">"c3900"</definedName>
    <definedName name="IQ_PERCENT_CHANGE_EST_EPS_9MONTHS_REUT" hidden="1">"c3901"</definedName>
    <definedName name="IQ_PERCENT_CHANGE_EST_EPS_DAY_REUT" hidden="1">"c3896"</definedName>
    <definedName name="IQ_PERCENT_CHANGE_EST_EPS_MONTH_REUT" hidden="1">"c3898"</definedName>
    <definedName name="IQ_PERCENT_CHANGE_EST_EPS_WEEK_REUT" hidden="1">"c3897"</definedName>
    <definedName name="IQ_PERCENT_CHANGE_EST_FFO_12MONTHS" hidden="1">"c1828"</definedName>
    <definedName name="IQ_PERCENT_CHANGE_EST_FFO_12MONTHS_CIQ" hidden="1">"c3769"</definedName>
    <definedName name="IQ_PERCENT_CHANGE_EST_FFO_12MONTHS_REUT" hidden="1">"c3938"</definedName>
    <definedName name="IQ_PERCENT_CHANGE_EST_FFO_12MONTHS_THOM" hidden="1">"c5248"</definedName>
    <definedName name="IQ_PERCENT_CHANGE_EST_FFO_18MONTHS" hidden="1">"c1829"</definedName>
    <definedName name="IQ_PERCENT_CHANGE_EST_FFO_18MONTHS_CIQ" hidden="1">"c3770"</definedName>
    <definedName name="IQ_PERCENT_CHANGE_EST_FFO_18MONTHS_REUT" hidden="1">"c3939"</definedName>
    <definedName name="IQ_PERCENT_CHANGE_EST_FFO_18MONTHS_THOM" hidden="1">"c5249"</definedName>
    <definedName name="IQ_PERCENT_CHANGE_EST_FFO_3MONTHS" hidden="1">"c1825"</definedName>
    <definedName name="IQ_PERCENT_CHANGE_EST_FFO_3MONTHS_CIQ" hidden="1">"c3766"</definedName>
    <definedName name="IQ_PERCENT_CHANGE_EST_FFO_3MONTHS_REUT" hidden="1">"c3935"</definedName>
    <definedName name="IQ_PERCENT_CHANGE_EST_FFO_3MONTHS_THOM" hidden="1">"c5245"</definedName>
    <definedName name="IQ_PERCENT_CHANGE_EST_FFO_6MONTHS" hidden="1">"c1826"</definedName>
    <definedName name="IQ_PERCENT_CHANGE_EST_FFO_6MONTHS_CIQ" hidden="1">"c3767"</definedName>
    <definedName name="IQ_PERCENT_CHANGE_EST_FFO_6MONTHS_REUT" hidden="1">"c3936"</definedName>
    <definedName name="IQ_PERCENT_CHANGE_EST_FFO_6MONTHS_THOM" hidden="1">"c5246"</definedName>
    <definedName name="IQ_PERCENT_CHANGE_EST_FFO_9MONTHS" hidden="1">"c1827"</definedName>
    <definedName name="IQ_PERCENT_CHANGE_EST_FFO_9MONTHS_CIQ" hidden="1">"c3768"</definedName>
    <definedName name="IQ_PERCENT_CHANGE_EST_FFO_9MONTHS_REUT" hidden="1">"c3937"</definedName>
    <definedName name="IQ_PERCENT_CHANGE_EST_FFO_9MONTHS_THOM" hidden="1">"c5247"</definedName>
    <definedName name="IQ_PERCENT_CHANGE_EST_FFO_DAY" hidden="1">"c1822"</definedName>
    <definedName name="IQ_PERCENT_CHANGE_EST_FFO_DAY_CIQ" hidden="1">"c3764"</definedName>
    <definedName name="IQ_PERCENT_CHANGE_EST_FFO_DAY_REUT" hidden="1">"c3933"</definedName>
    <definedName name="IQ_PERCENT_CHANGE_EST_FFO_DAY_THOM" hidden="1">"c5243"</definedName>
    <definedName name="IQ_PERCENT_CHANGE_EST_FFO_MONTH" hidden="1">"c1824"</definedName>
    <definedName name="IQ_PERCENT_CHANGE_EST_FFO_MONTH_CIQ" hidden="1">"c3765"</definedName>
    <definedName name="IQ_PERCENT_CHANGE_EST_FFO_MONTH_REUT" hidden="1">"c3934"</definedName>
    <definedName name="IQ_PERCENT_CHANGE_EST_FFO_MONTH_THOM" hidden="1">"c5244"</definedName>
    <definedName name="IQ_PERCENT_CHANGE_EST_FFO_WEEK" hidden="1">"c1823"</definedName>
    <definedName name="IQ_PERCENT_CHANGE_EST_FFO_WEEK_CIQ" hidden="1">"c3795"</definedName>
    <definedName name="IQ_PERCENT_CHANGE_EST_FFO_WEEK_REUT" hidden="1">"c3964"</definedName>
    <definedName name="IQ_PERCENT_CHANGE_EST_FFO_WEEK_THOM" hidden="1">"c5274"</definedName>
    <definedName name="IQ_PERCENT_CHANGE_EST_PRICE_TARGET_12MONTHS_REUT" hidden="1">"c3952"</definedName>
    <definedName name="IQ_PERCENT_CHANGE_EST_PRICE_TARGET_18MONTHS_REUT" hidden="1">"c3953"</definedName>
    <definedName name="IQ_PERCENT_CHANGE_EST_PRICE_TARGET_3MONTHS_REUT" hidden="1">"c3949"</definedName>
    <definedName name="IQ_PERCENT_CHANGE_EST_PRICE_TARGET_6MONTHS_REUT" hidden="1">"c3950"</definedName>
    <definedName name="IQ_PERCENT_CHANGE_EST_PRICE_TARGET_9MONTHS_REUT" hidden="1">"c3951"</definedName>
    <definedName name="IQ_PERCENT_CHANGE_EST_PRICE_TARGET_DAY_REUT" hidden="1">"c3947"</definedName>
    <definedName name="IQ_PERCENT_CHANGE_EST_PRICE_TARGET_MONTH_REUT" hidden="1">"c3948"</definedName>
    <definedName name="IQ_PERCENT_CHANGE_EST_PRICE_TARGET_WEEK_REUT" hidden="1">"c3967"</definedName>
    <definedName name="IQ_PERCENT_CHANGE_EST_RECO_12MONTHS_REUT" hidden="1">"c3945"</definedName>
    <definedName name="IQ_PERCENT_CHANGE_EST_RECO_18MONTHS_REUT" hidden="1">"c3946"</definedName>
    <definedName name="IQ_PERCENT_CHANGE_EST_RECO_3MONTHS_REUT" hidden="1">"c3942"</definedName>
    <definedName name="IQ_PERCENT_CHANGE_EST_RECO_6MONTHS_REUT" hidden="1">"c3943"</definedName>
    <definedName name="IQ_PERCENT_CHANGE_EST_RECO_9MONTHS_REUT" hidden="1">"c3944"</definedName>
    <definedName name="IQ_PERCENT_CHANGE_EST_RECO_DAY_REUT" hidden="1">"c3940"</definedName>
    <definedName name="IQ_PERCENT_CHANGE_EST_RECO_MONTH_REUT" hidden="1">"c3941"</definedName>
    <definedName name="IQ_PERCENT_CHANGE_EST_RECO_WEEK_REUT" hidden="1">"c3966"</definedName>
    <definedName name="IQ_PERCENT_CHANGE_EST_REV_12MONTHS_REUT" hidden="1">"c3910"</definedName>
    <definedName name="IQ_PERCENT_CHANGE_EST_REV_18MONTHS_REUT" hidden="1">"c3911"</definedName>
    <definedName name="IQ_PERCENT_CHANGE_EST_REV_3MONTHS_REUT" hidden="1">"c3907"</definedName>
    <definedName name="IQ_PERCENT_CHANGE_EST_REV_6MONTHS_REUT" hidden="1">"c3908"</definedName>
    <definedName name="IQ_PERCENT_CHANGE_EST_REV_9MONTHS_REUT" hidden="1">"c3909"</definedName>
    <definedName name="IQ_PERCENT_CHANGE_EST_REV_DAY_REUT" hidden="1">"c3904"</definedName>
    <definedName name="IQ_PERCENT_CHANGE_EST_REV_MONTH_REUT" hidden="1">"c3906"</definedName>
    <definedName name="IQ_PERCENT_CHANGE_EST_REV_WEEK_REUT" hidden="1">"c3905"</definedName>
    <definedName name="IQ_PERCENT_FLOAT" hidden="1">"c227"</definedName>
    <definedName name="IQ_PERCENT_INSURED_FDIC" hidden="1">"c6374"</definedName>
    <definedName name="IQ_PERCENTAGE_RENT" hidden="1">"c16018"</definedName>
    <definedName name="IQ_PERCENTAGE_RENT_RENTAL_REVENUE" hidden="1">"c16063"</definedName>
    <definedName name="IQ_PERFORMANCE_LOC_FOREIGN_GUARANTEES_FFIEC" hidden="1">"c13251"</definedName>
    <definedName name="IQ_PERIODDATE" hidden="1">"c1414"</definedName>
    <definedName name="IQ_PERIODDATE_BS" hidden="1">"c1032"</definedName>
    <definedName name="IQ_PERIODDATE_CF" hidden="1">"c1033"</definedName>
    <definedName name="IQ_PERIODDATE_FDIC" hidden="1">"c13646"</definedName>
    <definedName name="IQ_PERIODDATE_FFIEC" hidden="1">"c13645"</definedName>
    <definedName name="IQ_PERIODDATE_IS" hidden="1">"c1034"</definedName>
    <definedName name="IQ_PERIODLENGTH_CF" hidden="1">"c1502"</definedName>
    <definedName name="IQ_PERIODLENGTH_IS" hidden="1">"c1503"</definedName>
    <definedName name="IQ_PERSONNEL_EXP_AVG_ASSETS_FFIEC" hidden="1">"c13371"</definedName>
    <definedName name="IQ_PERSONNEL_EXP_OPERATING_INC_FFIEC" hidden="1">"c13379"</definedName>
    <definedName name="IQ_PERTYPE" hidden="1">"c1611"</definedName>
    <definedName name="IQ_PLEDGED_SEC_INVEST_SECURITIES_FFIEC" hidden="1">"c13467"</definedName>
    <definedName name="IQ_PLEDGED_SECURITIES_FDIC" hidden="1">"c6401"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LICYHOLDER_BENEFITS_LH_FFIEC" hidden="1">"c13107"</definedName>
    <definedName name="IQ_POSITIVE_FAIR_VALUE_DERIVATIVES_BENEFICIARY_FFIEC" hidden="1">"c13123"</definedName>
    <definedName name="IQ_POSITIVE_FAIR_VALUE_DERIVATIVES_GUARANTOR_FFIEC" hidden="1">"c13116"</definedName>
    <definedName name="IQ_POST_RETIRE_EXP" hidden="1">"c1039"</definedName>
    <definedName name="IQ_POSTAGE_FFIEC" hidden="1">"c13051"</definedName>
    <definedName name="IQ_POSTPAID_CHURN" hidden="1">"c2121"</definedName>
    <definedName name="IQ_POSTPAID_SUBS" hidden="1">"c2118"</definedName>
    <definedName name="IQ_POTENTIAL_UPSIDE_REUT" hidden="1">"c3968"</definedName>
    <definedName name="IQ_PRE_OPEN_COST" hidden="1">"c1040"</definedName>
    <definedName name="IQ_PRE_TAX_ACT_OR_EST_REUT" hidden="1">"c5467"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STOCK_FFIEC" hidden="1">"c12875"</definedName>
    <definedName name="IQ_PREF_TOT" hidden="1">"c1415"</definedName>
    <definedName name="IQ_PREFERRED_DEPOSITS_FFIEC" hidden="1">"c15312"</definedName>
    <definedName name="IQ_PREFERRED_FDIC" hidden="1">"c6349"</definedName>
    <definedName name="IQ_PREFERRED_LIST" hidden="1">"c13506"</definedName>
    <definedName name="IQ_PREMISES_EQUIPMENT_FDIC" hidden="1">"c6577"</definedName>
    <definedName name="IQ_PREMISES_FIXED_ASSETS_CAP_LEASES_FFIEC" hidden="1">"c12830"</definedName>
    <definedName name="IQ_PREMIUM_INSURANCE_CREDIT_FFIEC" hidden="1">"c13070"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SIDENT_ID" hidden="1">"c15216"</definedName>
    <definedName name="IQ_PRESIDENT_NAME" hidden="1">"c15215"</definedName>
    <definedName name="IQ_PRETAX_GW_INC_EST_REUT" hidden="1">"c5354"</definedName>
    <definedName name="IQ_PRETAX_GW_INC_HIGH_EST_REUT" hidden="1">"c5356"</definedName>
    <definedName name="IQ_PRETAX_GW_INC_LOW_EST_REUT" hidden="1">"c5357"</definedName>
    <definedName name="IQ_PRETAX_GW_INC_MEDIAN_EST_REUT" hidden="1">"c5355"</definedName>
    <definedName name="IQ_PRETAX_GW_INC_NUM_EST_REUT" hidden="1">"c5358"</definedName>
    <definedName name="IQ_PRETAX_GW_INC_STDDEV_EST_REUT" hidden="1">"c5359"</definedName>
    <definedName name="IQ_PRETAX_INC" hidden="1">"c16"</definedName>
    <definedName name="IQ_PRETAX_INC_10K" hidden="1">"IQ_PRETAX_INC_10K"</definedName>
    <definedName name="IQ_PRETAX_INC_10Q" hidden="1">"IQ_PRETAX_INC_10Q"</definedName>
    <definedName name="IQ_PRETAX_INC_10Q1" hidden="1">"IQ_PRETAX_INC_10Q1"</definedName>
    <definedName name="IQ_PRETAX_INC_AFTER_CAP_ALLOCATION_FOREIGN_FFIEC" hidden="1">"c15390"</definedName>
    <definedName name="IQ_PRETAX_INC_BEFORE_CAP_ALLOCATION_FOREIGN_FFIEC" hidden="1">"c15388"</definedName>
    <definedName name="IQ_PRETAX_INC_EST_REUT" hidden="1">"c5347"</definedName>
    <definedName name="IQ_PRETAX_INC_HIGH_EST_REUT" hidden="1">"c5349"</definedName>
    <definedName name="IQ_PRETAX_INC_LOW_EST_REUT" hidden="1">"c5350"</definedName>
    <definedName name="IQ_PRETAX_INC_MEDIAN_EST_REUT" hidden="1">"c5348"</definedName>
    <definedName name="IQ_PRETAX_INC_NUM_EST_REUT" hidden="1">"c5351"</definedName>
    <definedName name="IQ_PRETAX_INC_STDDEV_EST_REUT" hidden="1">"c5352"</definedName>
    <definedName name="IQ_PRETAX_OPERATING_INC_AVG_ASSETS_FFIEC" hidden="1">"c13365"</definedName>
    <definedName name="IQ_PRETAX_REPORT_INC_EST_REUT" hidden="1">"c5361"</definedName>
    <definedName name="IQ_PRETAX_REPORT_INC_HIGH_EST_REUT" hidden="1">"c5363"</definedName>
    <definedName name="IQ_PRETAX_REPORT_INC_LOW_EST_REUT" hidden="1">"c5364"</definedName>
    <definedName name="IQ_PRETAX_REPORT_INC_MEDIAN_EST_REUT" hidden="1">"c5362"</definedName>
    <definedName name="IQ_PRETAX_REPORT_INC_NUM_EST_REUT" hidden="1">"c5365"</definedName>
    <definedName name="IQ_PRETAX_REPORT_INC_STDDEV_EST_REUT" hidden="1">"c5366"</definedName>
    <definedName name="IQ_PRETAX_RETURN_ASSETS_FDIC" hidden="1">"c6731"</definedName>
    <definedName name="IQ_PRICE_CFPS_FWD_REUT" hidden="1">"c4053"</definedName>
    <definedName name="IQ_PRICE_OVER_BVPS" hidden="1">"c1412"</definedName>
    <definedName name="IQ_PRICE_OVER_EPS_EST" hidden="1">"c174"</definedName>
    <definedName name="IQ_PRICE_OVER_EPS_EST_1" hidden="1">"c175"</definedName>
    <definedName name="IQ_PRICE_OVER_LTM_EPS" hidden="1">"c1413"</definedName>
    <definedName name="IQ_PRICE_TARGET" hidden="1">"c82"</definedName>
    <definedName name="IQ_PRICE_TARGET_BOTTOM_UP_REUT" hidden="1">"c5494"</definedName>
    <definedName name="IQ_PRICE_TARGET_REUT" hidden="1">"c3631"</definedName>
    <definedName name="IQ_PRICE_VOL_HIST_2YR" hidden="1">"c15637"</definedName>
    <definedName name="IQ_PRICE_VOL_HIST_3MTH" hidden="1">"c15634"</definedName>
    <definedName name="IQ_PRICE_VOL_HIST_5YR" hidden="1">"c15638"</definedName>
    <definedName name="IQ_PRICE_VOL_HIST_6MTH" hidden="1">"c15635"</definedName>
    <definedName name="IQ_PRICE_VOL_HIST_YR" hidden="1">"c15636"</definedName>
    <definedName name="IQ_PRICEDATE" hidden="1">"c1069"</definedName>
    <definedName name="IQ_PRICEDATETIME" hidden="1">"IQ_PRICEDATETIME"</definedName>
    <definedName name="IQ_PRICING_DATE" hidden="1">"c1613"</definedName>
    <definedName name="IQ_PRIMARY_EPS_TYPE_REUT" hidden="1">"c5481"</definedName>
    <definedName name="IQ_PRIMARY_INDUSTRY" hidden="1">"c1070"</definedName>
    <definedName name="IQ_PRIMARY_SIC_CODE" hidden="1">"c16218"</definedName>
    <definedName name="IQ_PRIMARY_SIC_INDUSTRY" hidden="1">"c16217"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RESERVES_TO_TOTAL_RESERVES_COAL" hidden="1">"c15953"</definedName>
    <definedName name="IQ_PRODUCTION_TO_SOLD_COAL" hidden="1">"c15945"</definedName>
    <definedName name="IQ_PROFESSIONAL" hidden="1">"c1071"</definedName>
    <definedName name="IQ_PROFESSIONAL_ALL_OTHER_COMP" hidden="1">"c18944"</definedName>
    <definedName name="IQ_PROFESSIONAL_ANNUAL_CASH_COMP" hidden="1">"c18945"</definedName>
    <definedName name="IQ_PROFESSIONAL_AS_REPORTED_COMP" hidden="1">"c18949"</definedName>
    <definedName name="IQ_PROFESSIONAL_AS_REPORTED_DIRECTOR_COMP" hidden="1">"c18961"</definedName>
    <definedName name="IQ_PROFESSIONAL_ASSISTANT_EMAIL" hidden="1">"c15169"</definedName>
    <definedName name="IQ_PROFESSIONAL_ASSISTANT_FAX" hidden="1">"c15171"</definedName>
    <definedName name="IQ_PROFESSIONAL_ASSISTANT_NAME" hidden="1">"c15168"</definedName>
    <definedName name="IQ_PROFESSIONAL_ASSISTANT_PHONE" hidden="1">"c15170"</definedName>
    <definedName name="IQ_PROFESSIONAL_BACKGROUND" hidden="1">"c15161"</definedName>
    <definedName name="IQ_PROFESSIONAL_BONUS" hidden="1">"c18940"</definedName>
    <definedName name="IQ_PROFESSIONAL_CALCULATED_COMP" hidden="1">"c18947"</definedName>
    <definedName name="IQ_PROFESSIONAL_CHANGE_PENSION" hidden="1">"c18962"</definedName>
    <definedName name="IQ_PROFESSIONAL_DIRECT_FAX" hidden="1">"c15166"</definedName>
    <definedName name="IQ_PROFESSIONAL_DIRECT_PHONE" hidden="1">"c15165"</definedName>
    <definedName name="IQ_PROFESSIONAL_DIRECTOR_BONUS" hidden="1">"c18956"</definedName>
    <definedName name="IQ_PROFESSIONAL_DIRECTOR_CHANGE_PENSION" hidden="1">"c18957"</definedName>
    <definedName name="IQ_PROFESSIONAL_DIRECTOR_FEE" hidden="1">"c18953"</definedName>
    <definedName name="IQ_PROFESSIONAL_DIRECTOR_NON_EQUITY_COMP" hidden="1">"c18958"</definedName>
    <definedName name="IQ_PROFESSIONAL_DIRECTOR_OPTION_AWARDS" hidden="1">"c18954"</definedName>
    <definedName name="IQ_PROFESSIONAL_DIRECTOR_OTHER" hidden="1">"c18955"</definedName>
    <definedName name="IQ_PROFESSIONAL_DIRECTOR_STOCK_AWARDS" hidden="1">"c18959"</definedName>
    <definedName name="IQ_PROFESSIONAL_DIRECTOR_STOCK_GRANTS" hidden="1">"c18986"</definedName>
    <definedName name="IQ_PROFESSIONAL_DIRECTOR_STOCK_OPTIONS" hidden="1">"c18960"</definedName>
    <definedName name="IQ_PROFESSIONAL_EMAIL" hidden="1">"c15167"</definedName>
    <definedName name="IQ_PROFESSIONAL_EQUITY_INCENTIVE" hidden="1">"c18982"</definedName>
    <definedName name="IQ_PROFESSIONAL_EST_PAYMENTS_CHANGE_CONTROL" hidden="1">"c18951"</definedName>
    <definedName name="IQ_PROFESSIONAL_EST_PAYMENTS_TERMINATION" hidden="1">"c18963"</definedName>
    <definedName name="IQ_PROFESSIONAL_EXERCISABLE_OPTIONS" hidden="1">"c18966"</definedName>
    <definedName name="IQ_PROFESSIONAL_EXERCISABLE_VALUES" hidden="1">"c18967"</definedName>
    <definedName name="IQ_PROFESSIONAL_EXERCISED_OPTIONS" hidden="1">"c18964"</definedName>
    <definedName name="IQ_PROFESSIONAL_EXERCISED_VALUES" hidden="1">"c18965"</definedName>
    <definedName name="IQ_PROFESSIONAL_LT_INCENTIVE" hidden="1">"c18943"</definedName>
    <definedName name="IQ_PROFESSIONAL_MAIN_FAX" hidden="1">"c15164"</definedName>
    <definedName name="IQ_PROFESSIONAL_MAIN_PHONE" hidden="1">"c15163"</definedName>
    <definedName name="IQ_PROFESSIONAL_MARKET_VALUE_SHARES_NOT_VESTED" hidden="1">"c18981"</definedName>
    <definedName name="IQ_PROFESSIONAL_NON_EQUITY_INCENTIVE" hidden="1">"c18952"</definedName>
    <definedName name="IQ_PROFESSIONAL_NUM_SHARED_NOT_VESTED" hidden="1">"c18980"</definedName>
    <definedName name="IQ_PROFESSIONAL_NUM_SHARES_ACQUIRED" hidden="1">"c18978"</definedName>
    <definedName name="IQ_PROFESSIONAL_OFFICE_ADDRESS" hidden="1">"c15162"</definedName>
    <definedName name="IQ_PROFESSIONAL_OPTION_AWARDS" hidden="1">"c18948"</definedName>
    <definedName name="IQ_PROFESSIONAL_OPTION_MARKET_PRICE" hidden="1">"c18977"</definedName>
    <definedName name="IQ_PROFESSIONAL_OPTION_PRICE" hidden="1">"c18976"</definedName>
    <definedName name="IQ_PROFESSIONAL_OTHER_ANNUAL_COMP" hidden="1">"c18941"</definedName>
    <definedName name="IQ_PROFESSIONAL_OTHER_COMP" hidden="1">"c18950"</definedName>
    <definedName name="IQ_PROFESSIONAL_RESTRICTED_STOCK_COMP" hidden="1">"c18942"</definedName>
    <definedName name="IQ_PROFESSIONAL_SALARY" hidden="1">"c18939"</definedName>
    <definedName name="IQ_PROFESSIONAL_ST_COMP" hidden="1">"c18946"</definedName>
    <definedName name="IQ_PROFESSIONAL_TITLE" hidden="1">"c1072"</definedName>
    <definedName name="IQ_PROFESSIONAL_TOTAL_NUM_STOCK_AWARDS" hidden="1">"c18985"</definedName>
    <definedName name="IQ_PROFESSIONAL_TOTAL_OPTIONS" hidden="1">"c18974"</definedName>
    <definedName name="IQ_PROFESSIONAL_TOTAL_STOCK_VALUE" hidden="1">"c18984"</definedName>
    <definedName name="IQ_PROFESSIONAL_TOTAL_VALUE_OPTIONS" hidden="1">"c18975"</definedName>
    <definedName name="IQ_PROFESSIONAL_UNCLASSIFIED_OPTIONS" hidden="1">"c18970"</definedName>
    <definedName name="IQ_PROFESSIONAL_UNCLASSIFIED_OPTIONS_VALUE" hidden="1">"c18971"</definedName>
    <definedName name="IQ_PROFESSIONAL_UNEARNED_STOCK_VALUE" hidden="1">"c18983"</definedName>
    <definedName name="IQ_PROFESSIONAL_UNEXERCISABLE_OPTIONS" hidden="1">"c18968"</definedName>
    <definedName name="IQ_PROFESSIONAL_UNEXERCISABLE_VALUES" hidden="1">"c18969"</definedName>
    <definedName name="IQ_PROFESSIONAL_UNEXERCISED_UNEARNED_OPTIONS" hidden="1">"c18972"</definedName>
    <definedName name="IQ_PROFESSIONAL_UNEXERCISED_UNEARNED_OPTIONS_VALUE" hidden="1">"c18973"</definedName>
    <definedName name="IQ_PROFESSIONAL_VALUE_VESTING" hidden="1">"c18979"</definedName>
    <definedName name="IQ_PROGRAMMING_COSTS" hidden="1">"c2884"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_MGMT_EXPENSE" hidden="1">"c16038"</definedName>
    <definedName name="IQ_PROP_MGMT_INCOME" hidden="1">"c16028"</definedName>
    <definedName name="IQ_PROP_OPERATING_EXPENSE" hidden="1">"c16037"</definedName>
    <definedName name="IQ_PROP_RENTAL_REVENUE" hidden="1">"c16019"</definedName>
    <definedName name="IQ_PROP_SALES_EXPENSE" hidden="1">"c16044"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PERTY_TAX_INSURANCE" hidden="1">"c16033"</definedName>
    <definedName name="IQ_PROV_BAD_DEBTS" hidden="1">"c1075"</definedName>
    <definedName name="IQ_PROV_BAD_DEBTS_CF" hidden="1">"c1076"</definedName>
    <definedName name="IQ_PROVEN_RESERVES_TO_TOTAL_RESERVES_COAL" hidden="1">"c15952"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AVG_LOANS" hidden="1">"c15717"</definedName>
    <definedName name="IQ_PROVISION_CHARGE_OFFS" hidden="1">"c1083"</definedName>
    <definedName name="IQ_PROVISION_LL_FFIEC" hidden="1">"c13019"</definedName>
    <definedName name="IQ_PROVISION_LOAN_LOSS_AVG_ASSETS_FFIEC" hidden="1">"c18879"</definedName>
    <definedName name="IQ_PROVISION_LOSSES_AVG_ASSETS_FFIEC" hidden="1">"c13362"</definedName>
    <definedName name="IQ_PROVISION_LOSSES_AVG_LOANS_FFIEC" hidden="1">"c13470"</definedName>
    <definedName name="IQ_PROVISION_LOSSES_NET_LOSSES_FFIEC" hidden="1">"c13471"</definedName>
    <definedName name="IQ_PSGR_REV" hidden="1">"c19125"</definedName>
    <definedName name="IQ_PTBV" hidden="1">"c1084"</definedName>
    <definedName name="IQ_PTBV_AVG" hidden="1">"c1085"</definedName>
    <definedName name="IQ_PURCHASE_FOREIGN_CURRENCIES_FDIC" hidden="1">"c6513"</definedName>
    <definedName name="IQ_PURCHASE_TREASURY_FFIEC" hidden="1">"c12966"</definedName>
    <definedName name="IQ_PURCHASED_COAL" hidden="1">"c15934"</definedName>
    <definedName name="IQ_PURCHASED_CREDIT_RELS_SERVICING_ASSETS_FFIEC" hidden="1">"c12839"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D_PRODUCTION_TO_SOLD_COAL" hidden="1">"c15947"</definedName>
    <definedName name="IQ_PURCHASED_TO_PRODUCTION_COAL" hidden="1">"c15948"</definedName>
    <definedName name="IQ_PURCHASED_TO_SOLD_COAL" hidden="1">"c15946"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RCHASING_SECURITIES_LL_REC_FFIEC" hidden="1">"c12893"</definedName>
    <definedName name="IQ_QTD" hidden="1">750000</definedName>
    <definedName name="IQ_QUALIFYING_MINORITY_INT_T1_FFIEC" hidden="1">"c13135"</definedName>
    <definedName name="IQ_QUALIFYING_SUB_DEBT_REDEEM_PREF_T2_FFIEC" hidden="1">"c13144"</definedName>
    <definedName name="IQ_QUALIFYING_TRUST_PREFERRED_T1_FFIEC" hidden="1">"c13136"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AW_SALEABLE_INVENTORY_COAL" hidden="1">"c15941"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1_4_RISK_BASED_FFIEC" hidden="1">"c13418"</definedName>
    <definedName name="IQ_RE_ACQ_SATISFACTION_DEBTS_FFIEC" hidden="1">"c12832"</definedName>
    <definedName name="IQ_RE_ASSET_DEVELOPMENT_PROP" hidden="1">"c19136"</definedName>
    <definedName name="IQ_RE_ASSET_INVESTMENT_PROP" hidden="1">"c19135"</definedName>
    <definedName name="IQ_RE_ASSET_OTHER_PROP" hidden="1">"c19137"</definedName>
    <definedName name="IQ_RE_ASSET_TOTAL_PROP" hidden="1">"c19138"</definedName>
    <definedName name="IQ_RE_DEPRECIATION" hidden="1">"c16045"</definedName>
    <definedName name="IQ_RE_FARMLAND_GROSS_LOANS_FFIEC" hidden="1">"c13408"</definedName>
    <definedName name="IQ_RE_FARMLAND_RISK_BASED_FFIEC" hidden="1">"c13429"</definedName>
    <definedName name="IQ_RE_FORECLOSURE_FDIC" hidden="1">"c6332"</definedName>
    <definedName name="IQ_RE_FOREIGN_FFIEC" hidden="1">"c13479"</definedName>
    <definedName name="IQ_RE_INVEST_FDIC" hidden="1">"c6331"</definedName>
    <definedName name="IQ_RE_LOANS_1_4_GROSS_LOANS_FFIEC" hidden="1">"c13397"</definedName>
    <definedName name="IQ_RE_LOANS_DOM_QUARTERLY_AVG_FFIEC" hidden="1">"c15476"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LOANS_GROSS_LOANS_FFIEC" hidden="1">"c13396"</definedName>
    <definedName name="IQ_RE_RENTAL_EXPENSE" hidden="1">"c16036"</definedName>
    <definedName name="IQ_RE_RISK_BASED_FFIEC" hidden="1">"c13417"</definedName>
    <definedName name="IQ_REAL_ESTATE" hidden="1">"c1093"</definedName>
    <definedName name="IQ_REAL_ESTATE_ASSETS" hidden="1">"c1094"</definedName>
    <definedName name="IQ_REALIZED_GAINS_AVAIL_SALE_SEC_FFIEC" hidden="1">"c13022"</definedName>
    <definedName name="IQ_REALIZED_GAINS_HELD_MATURITY_SEC_FFIEC" hidden="1">"c13021"</definedName>
    <definedName name="IQ_REALIZED_GAINS_SEC_TOT_FFIEC" hidden="1">"c13517"</definedName>
    <definedName name="IQ_RECENT_FUNDS" hidden="1">"c18908"</definedName>
    <definedName name="IQ_RECENT_FUNDS_ID" hidden="1">"c18909"</definedName>
    <definedName name="IQ_RECOVERIES_1_4_FAMILY_LOANS_FDIC" hidden="1">"c6707"</definedName>
    <definedName name="IQ_RECOVERIES_AUTO_LOANS_FDIC" hidden="1">"c6701"</definedName>
    <definedName name="IQ_RECOVERIES_AVG_LOANS_FFIEC" hidden="1">"c13476"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DEEM_PREF_STOCK" hidden="1">"c1417"</definedName>
    <definedName name="IQ_REDUCTION_TAX_POSITION_CURRENT_YR" hidden="1">"c15734"</definedName>
    <definedName name="IQ_REDUCTION_TAX_POSITION_PRIOR_YRS" hidden="1">"c15736"</definedName>
    <definedName name="IQ_REG_ASSETS" hidden="1">"c1095"</definedName>
    <definedName name="IQ_REINSTATED" hidden="1">"c16221"</definedName>
    <definedName name="IQ_REINSTATEMENT_DATE" hidden="1">"c16222"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INSURANCE_RECOVERABLE_ASSETS_LH_FFIEC" hidden="1">"c13104"</definedName>
    <definedName name="IQ_REINSURANCE_RECOVERABLE_ASSETS_PC_FFIEC" hidden="1">"c13098"</definedName>
    <definedName name="IQ_RELATED_PLANS_FDIC" hidden="1">"c6320"</definedName>
    <definedName name="IQ_RENT_AVG_PROP" hidden="1">"c16056"</definedName>
    <definedName name="IQ_RENT_OTHER_INC_FROM_OREO_FFIEC" hidden="1">"c13043"</definedName>
    <definedName name="IQ_RENT_SAFE_DEPOSIT_FFIEC" hidden="1">"c13044"</definedName>
    <definedName name="IQ_RENTAL_NOI" hidden="1">"c16065"</definedName>
    <definedName name="IQ_RENTAL_NOI_AVG_GROSS_PROP" hidden="1">"c16057"</definedName>
    <definedName name="IQ_RENTAL_NOI_TOTAL_RENT_REVENUE" hidden="1">"c16061"</definedName>
    <definedName name="IQ_RENTAL_REV" hidden="1">"c1101"</definedName>
    <definedName name="IQ_REPAIRS_MAINTENANCE" hidden="1">"c16032"</definedName>
    <definedName name="IQ_REPO" hidden="1">"c19133"</definedName>
    <definedName name="IQ_REPRICEABLE_EARNING_ASSETS_INT_SENSITIVITY_FFIEC" hidden="1">"c13093"</definedName>
    <definedName name="IQ_REPRICEABLE_INT_DEPOSITS_INT_SENSITIVITY_FFIEC" hidden="1">"c13094"</definedName>
    <definedName name="IQ_REPURCHASED_REBOOKED_GNMA_DUE_30_89_FFIEC" hidden="1">"c13283"</definedName>
    <definedName name="IQ_REPURCHASED_REBOOKED_GNMA_DUE_90_FFIEC" hidden="1">"c13309"</definedName>
    <definedName name="IQ_REPURCHASED_REBOOKED_GNMA_NON_ACCRUAL_FFIEC" hidden="1">"c13334"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FFIEC" hidden="1">"c12958"</definedName>
    <definedName name="IQ_RESTATEMENTS_NET_FDIC" hidden="1">"c6500"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FRANCHISE_STORES" hidden="1">"c2903"</definedName>
    <definedName name="IQ_RETAIL_ACQUIRED_OWNED_STORES" hidden="1">"c2895"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ATALOG_REVENUES" hidden="1">"c9903"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ONLINE_REVENUES" hidden="1">"c9904"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REVENUES" hidden="1">"c9902"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L_WHOLESALE_REVENUES" hidden="1">"c15895"</definedName>
    <definedName name="IQ_RETAINED_EARN" hidden="1">"c1420"</definedName>
    <definedName name="IQ_RETAINED_EARNINGS_AVERAGE_EQUITY_FDIC" hidden="1">"c6733"</definedName>
    <definedName name="IQ_RETAINED_EARNINGS_EQUITY_FFIEC" hidden="1">"c13348"</definedName>
    <definedName name="IQ_RETAINED_EARNINGS_FFIEC" hidden="1">"c12878"</definedName>
    <definedName name="IQ_RETURN_ASSETS" hidden="1">"c1113"</definedName>
    <definedName name="IQ_RETURN_ASSETS_ACT_OR_EST_REUT" hidden="1">"c5475"</definedName>
    <definedName name="IQ_RETURN_ASSETS_BANK" hidden="1">"c1114"</definedName>
    <definedName name="IQ_RETURN_ASSETS_BROK" hidden="1">"c1115"</definedName>
    <definedName name="IQ_RETURN_ASSETS_EST_REUT" hidden="1">"c3990"</definedName>
    <definedName name="IQ_RETURN_ASSETS_FDIC" hidden="1">"c6730"</definedName>
    <definedName name="IQ_RETURN_ASSETS_FS" hidden="1">"c1116"</definedName>
    <definedName name="IQ_RETURN_ASSETS_HIGH_EST_REUT" hidden="1">"c3992"</definedName>
    <definedName name="IQ_RETURN_ASSETS_LOW_EST_REUT" hidden="1">"c3993"</definedName>
    <definedName name="IQ_RETURN_ASSETS_MEDIAN_EST_REUT" hidden="1">"c3991"</definedName>
    <definedName name="IQ_RETURN_ASSETS_NUM_EST_REUT" hidden="1">"c3994"</definedName>
    <definedName name="IQ_RETURN_ASSETS_STDDEV_EST_REUT" hidden="1">"c3995"</definedName>
    <definedName name="IQ_RETURN_CAPITAL" hidden="1">"c1117"</definedName>
    <definedName name="IQ_RETURN_EQUITY" hidden="1">"c1118"</definedName>
    <definedName name="IQ_RETURN_EQUITY_ACT_OR_EST_REUT" hidden="1">"c5476"</definedName>
    <definedName name="IQ_RETURN_EQUITY_BANK" hidden="1">"c1119"</definedName>
    <definedName name="IQ_RETURN_EQUITY_BROK" hidden="1">"c1120"</definedName>
    <definedName name="IQ_RETURN_EQUITY_EST_REUT" hidden="1">"c3983"</definedName>
    <definedName name="IQ_RETURN_EQUITY_FDIC" hidden="1">"c6732"</definedName>
    <definedName name="IQ_RETURN_EQUITY_FS" hidden="1">"c1121"</definedName>
    <definedName name="IQ_RETURN_EQUITY_HIGH_EST_REUT" hidden="1">"c3985"</definedName>
    <definedName name="IQ_RETURN_EQUITY_LOW_EST_REUT" hidden="1">"c3986"</definedName>
    <definedName name="IQ_RETURN_EQUITY_MEDIAN_EST_REUT" hidden="1">"c3984"</definedName>
    <definedName name="IQ_RETURN_EQUITY_NUM_EST_REUT" hidden="1">"c3987"</definedName>
    <definedName name="IQ_RETURN_EQUITY_STDDEV_EST_REUT" hidden="1">"c3988"</definedName>
    <definedName name="IQ_RETURN_INVESTMENT" hidden="1">"c1421"</definedName>
    <definedName name="IQ_REV" hidden="1">"c1122"</definedName>
    <definedName name="IQ_REV_BEFORE_LL" hidden="1">"c1123"</definedName>
    <definedName name="IQ_REV_BEFORE_LOAN_LOSS_FOREIGN_FFIEC" hidden="1">"c15381"</definedName>
    <definedName name="IQ_REV_STDDEV_EST" hidden="1">"c1124"</definedName>
    <definedName name="IQ_REV_STDDEV_EST_REUT" hidden="1">"c3639"</definedName>
    <definedName name="IQ_REV_UTI" hidden="1">"c1125"</definedName>
    <definedName name="IQ_REVALUATION_GAINS_DERIVATIVE_DOM_FFIEC" hidden="1">"c12828"</definedName>
    <definedName name="IQ_REVALUATION_GAINS_DERIVATIVE_FOREIGN_FFIEC" hidden="1">"c12829"</definedName>
    <definedName name="IQ_REVALUATION_GAINS_FDIC" hidden="1">"c6428"</definedName>
    <definedName name="IQ_REVALUATION_LOSSES_FDIC" hidden="1">"c6429"</definedName>
    <definedName name="IQ_REVALUATION_NON_TRADING_PROP" hidden="1">"c15999"</definedName>
    <definedName name="IQ_REVENUE" hidden="1">"c1422"</definedName>
    <definedName name="IQ_REVENUE_10K" hidden="1">"IQ_REVENUE_10K"</definedName>
    <definedName name="IQ_REVENUE_10Q" hidden="1">"IQ_REVENUE_10Q"</definedName>
    <definedName name="IQ_REVENUE_10Q1" hidden="1">"IQ_REVENUE_10Q1"</definedName>
    <definedName name="IQ_REVENUE_ACT_OR_EST_REUT" hidden="1">"c5461"</definedName>
    <definedName name="IQ_REVENUE_ADVERTISING" hidden="1">"c2880"</definedName>
    <definedName name="IQ_REVENUE_ANALOG_CABLE" hidden="1">"c2875"</definedName>
    <definedName name="IQ_REVENUE_BASIC_CABLE" hidden="1">"c2877"</definedName>
    <definedName name="IQ_REVENUE_BBAND" hidden="1">"c2878"</definedName>
    <definedName name="IQ_REVENUE_BEFORE_LL_FFIEC" hidden="1">"c13018"</definedName>
    <definedName name="IQ_REVENUE_COMMERCIAL" hidden="1">"c2881"</definedName>
    <definedName name="IQ_REVENUE_DIGITAL_CABLE" hidden="1">"c2876"</definedName>
    <definedName name="IQ_Revenue_EST" hidden="1">"c1126"</definedName>
    <definedName name="IQ_REVENUE_EST_1" hidden="1">"c190"</definedName>
    <definedName name="IQ_REVENUE_EST_BOTTOM_UP_REUT" hidden="1">"c5496"</definedName>
    <definedName name="IQ_REVENUE_EST_REUT" hidden="1">"c3634"</definedName>
    <definedName name="IQ_REVENUE_GROWTH_1" hidden="1">"c155"</definedName>
    <definedName name="IQ_REVENUE_GROWTH_2" hidden="1">"c159"</definedName>
    <definedName name="IQ_REVENUE_HIGH_EST" hidden="1">"c1127"</definedName>
    <definedName name="IQ_REVENUE_HIGH_EST_REUT" hidden="1">"c3636"</definedName>
    <definedName name="IQ_REVENUE_LOW_EST" hidden="1">"c1128"</definedName>
    <definedName name="IQ_REVENUE_LOW_EST_REUT" hidden="1">"c3637"</definedName>
    <definedName name="IQ_REVENUE_MEDIAN_EST_REUT" hidden="1">"c3635"</definedName>
    <definedName name="IQ_REVENUE_NO_EST" hidden="1">"c263"</definedName>
    <definedName name="IQ_REVENUE_NUM_EST" hidden="1">"c1129"</definedName>
    <definedName name="IQ_REVENUE_NUM_EST_REUT" hidden="1">"c3638"</definedName>
    <definedName name="IQ_REVENUE_OTHER" hidden="1">"c2882"</definedName>
    <definedName name="IQ_REVENUE_PHONE" hidden="1">"c2879"</definedName>
    <definedName name="IQ_REVENUE_TOTAL" hidden="1">"c2883"</definedName>
    <definedName name="IQ_REVENUES_SATELLITE" hidden="1">"c15792"</definedName>
    <definedName name="IQ_REVENUES_WIRELESS" hidden="1">"c15793"</definedName>
    <definedName name="IQ_REVERSE_REPO" hidden="1">"c19131"</definedName>
    <definedName name="IQ_REVOLV_OPEN_SECURED_1_4_LL_REC_DOM_FFIEC" hidden="1">"c12902"</definedName>
    <definedName name="IQ_REVOLVING_HOME_EQUITY_LINES_UNUSED_FFIEC" hidden="1">"c13241"</definedName>
    <definedName name="IQ_REVOLVING_LOANS_GROSS_LOANS_FFIEC" hidden="1">"c13398"</definedName>
    <definedName name="IQ_REVOLVING_LOANS_RISK_BASED_FFIEC" hidden="1">"c13419"</definedName>
    <definedName name="IQ_REVOLVING_LOANS_SEC_1_4_DOM_CHARGE_OFFS_FFIEC" hidden="1">"c13168"</definedName>
    <definedName name="IQ_REVOLVING_LOANS_SEC_1_4_DOM_RECOV_FFIEC" hidden="1">"c13190"</definedName>
    <definedName name="IQ_REVOLVING_OPEN_END_1_4_TRADING_DOM_FFIEC" hidden="1">"c12927"</definedName>
    <definedName name="IQ_REVOLVING_SECURED_1_4_DUE_30_89_FFIEC" hidden="1">"c13260"</definedName>
    <definedName name="IQ_REVOLVING_SECURED_1_4_DUE_90_FFIEC" hidden="1">"c13288"</definedName>
    <definedName name="IQ_REVOLVING_SECURED_1_4_NON_ACCRUAL_FFIEC" hidden="1">"c13314"</definedName>
    <definedName name="IQ_REVOLVING_SECURED_1_–4_NON_ACCRUAL_FFIEC" hidden="1">"c15565"</definedName>
    <definedName name="IQ_RGU" hidden="1">"c2863"</definedName>
    <definedName name="IQ_RISK_ADJ_BANK_ASSETS" hidden="1">"c2670"</definedName>
    <definedName name="IQ_RISK_WEIGHTED_ASSETS_0_PCT_FFIEC" hidden="1">"c18874"</definedName>
    <definedName name="IQ_RISK_WEIGHTED_ASSETS_100_PCT_FFIEC" hidden="1">"c18877"</definedName>
    <definedName name="IQ_RISK_WEIGHTED_ASSETS_20_PCT_FFIEC" hidden="1">"c18875"</definedName>
    <definedName name="IQ_RISK_WEIGHTED_ASSETS_50_PCT_FFIEC" hidden="1">"c18876"</definedName>
    <definedName name="IQ_RISK_WEIGHTED_ASSETS_FDIC" hidden="1">"c6370"</definedName>
    <definedName name="IQ_ROAM_MIN_USE_OTHER_CARRIERS" hidden="1">"c15765"</definedName>
    <definedName name="IQ_ROYALTIES_DUE_AFTER_FIVE" hidden="1">"c15969"</definedName>
    <definedName name="IQ_ROYALTIES_DUE_CY" hidden="1">"c15964"</definedName>
    <definedName name="IQ_ROYALTIES_DUE_CY1" hidden="1">"c15965"</definedName>
    <definedName name="IQ_ROYALTIES_DUE_CY2" hidden="1">"c15966"</definedName>
    <definedName name="IQ_ROYALTIES_DUE_CY3" hidden="1">"c15967"</definedName>
    <definedName name="IQ_ROYALTIES_DUE_CY4" hidden="1">"c15968"</definedName>
    <definedName name="IQ_ROYALTY_REVENUE_COAL" hidden="1">"c15932"</definedName>
    <definedName name="IQ_SALARIES_EMPLOYEE_BENEFITS_FFIEC" hidden="1">"c13023"</definedName>
    <definedName name="IQ_SALARIES_OTHER_BENEFITS" hidden="1">"c16176"</definedName>
    <definedName name="IQ_SALARY" hidden="1">"c1130"</definedName>
    <definedName name="IQ_SALARY_FDIC" hidden="1">"c6576"</definedName>
    <definedName name="IQ_SALE_COMMON_GROSS_FFIEC" hidden="1">"c12963"</definedName>
    <definedName name="IQ_SALE_CONVERSION_ACQUISITION_NET_COMMON_FFIEC" hidden="1">"c15351"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PREF_FFIEC" hidden="1">"c12961"</definedName>
    <definedName name="IQ_SALE_PROP" hidden="1">"c16029"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_TREASURY_FFIEC" hidden="1">"c12965"</definedName>
    <definedName name="IQ_SALES_COAL" hidden="1">"c15930"</definedName>
    <definedName name="IQ_SALES_MARKETING" hidden="1">"c2240"</definedName>
    <definedName name="IQ_SALES_TO_TOTAL_REVENUE_COAL" hidden="1">"c15943"</definedName>
    <definedName name="IQ_SAME_PROP_AGG_GLA" hidden="1">"c16055"</definedName>
    <definedName name="IQ_SAME_PROP_AGG_UNITS" hidden="1">"c16053"</definedName>
    <definedName name="IQ_SAME_PROP_EXPENSE" hidden="1">"c16050"</definedName>
    <definedName name="IQ_SAME_PROP_EXPENSE_GROWTH" hidden="1">"c16051"</definedName>
    <definedName name="IQ_SAME_PROP_NUMBER_PROP" hidden="1">"c16052"</definedName>
    <definedName name="IQ_SAME_PROP_PORTFOLIO_AREA" hidden="1">"c16054"</definedName>
    <definedName name="IQ_SAME_PROP_REV_GROWTH" hidden="1">"c16049"</definedName>
    <definedName name="IQ_SAME_PROP_REVENUE" hidden="1">"c16048"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ACCT_DEPOSITS_TOTAL_DEPOSITS" hidden="1">"c15721"</definedName>
    <definedName name="IQ_SAVINGS_DEPOSITS_NON_TRANS_ACCTS_FFIEC" hidden="1">"c15329"</definedName>
    <definedName name="IQ_SAVINGS_DEPOSITS_QUARTERLY_AVG_FFIEC" hidden="1">"c15485"</definedName>
    <definedName name="IQ_SBC_EXPENSE_FFIEC" hidden="1">"c13077"</definedName>
    <definedName name="IQ_SCALABLE_INFRASTRUCTURE_CABLE_INVEST" hidden="1">"c15802"</definedName>
    <definedName name="IQ_SEC_1_4_CONSTRUCTION_DOM_CHARGE_OFFS_FFIEC" hidden="1">"c13165"</definedName>
    <definedName name="IQ_SEC_1_4_CONSTRUCTION_DOM_RECOV_FFIEC" hidden="1">"c13187"</definedName>
    <definedName name="IQ_SEC_BORROWED_OFF_BS_FFIEC" hidden="1">"c13127"</definedName>
    <definedName name="IQ_SEC_FARMLAND_DOM_CHARGE_OFFS_FFIEC" hidden="1">"c13167"</definedName>
    <definedName name="IQ_SEC_FARMLAND_DOM_RECOV_FFIEC" hidden="1">"c13189"</definedName>
    <definedName name="IQ_SEC_FUNDS_PURCHASED_ASSETS_TOT_FFIEC" hidden="1">"c13447"</definedName>
    <definedName name="IQ_SEC_ISSUED_US_AVAIL_SALE_FFIEC" hidden="1">"c12795"</definedName>
    <definedName name="IQ_SEC_ISSUED_US_TRADING_DOM_FFIEC" hidden="1">"c12920"</definedName>
    <definedName name="IQ_SEC_ISSUED_US_TRADING_FFIEC" hidden="1">"c12815"</definedName>
    <definedName name="IQ_SEC_MULTIFAM_DOM_CHARGE_OFFS_FFIEC" hidden="1">"c13171"</definedName>
    <definedName name="IQ_SEC_MULTIFAM_DOM_DUE_30_89_FFIEC" hidden="1">"c13263"</definedName>
    <definedName name="IQ_SEC_MULTIFAM_DOM_DUE_90_FFIEC" hidden="1">"c13291"</definedName>
    <definedName name="IQ_SEC_MULTIFAM_DOM_NON_ACCRUAL_FFIEC" hidden="1">"c13317"</definedName>
    <definedName name="IQ_SEC_MULTIFAM_DOM_RECOV_FFIEC" hidden="1">"c13193"</definedName>
    <definedName name="IQ_SEC_NONFARM_NONRES_CHARGE_OFFS_FFIEC" hidden="1">"c13629"</definedName>
    <definedName name="IQ_SEC_NONFARM_NONRES_DOM_OFFICES_DUE_30_89_FFIEC" hidden="1">"c13264"</definedName>
    <definedName name="IQ_SEC_NONFARM_NONRES_DOM_OFFICES_DUE_90_FFIEC" hidden="1">"c13292"</definedName>
    <definedName name="IQ_SEC_NONFARM_NONRES_DOM_OFFICES_NON_ACCRUAL_FFIEC" hidden="1">"c13318"</definedName>
    <definedName name="IQ_SEC_NONFARM_NONRES_RECOV_FFIEC" hidden="1">"c13633"</definedName>
    <definedName name="IQ_SEC_OTHER_CONSTRUCTION_DOM_CHARGE_OFFS_FFIEC" hidden="1">"c13166"</definedName>
    <definedName name="IQ_SEC_OTHER_CONSTRUCTION_DOM_RECOV_FFIEC" hidden="1">"c13188"</definedName>
    <definedName name="IQ_SEC_OTHER_NONFARM_NONRES_CHARGE_OFFS_FFIEC" hidden="1">"c13173"</definedName>
    <definedName name="IQ_SEC_OTHER_NONFARM_NONRES_DUE_30_89_FFIEC" hidden="1">"c13266"</definedName>
    <definedName name="IQ_SEC_OTHER_NONFARM_NONRES_DUE_90_FFIEC" hidden="1">"c13637"</definedName>
    <definedName name="IQ_SEC_OTHER_NONFARM_NONRES_NON_ACCRUAL_FFIEC" hidden="1">"c15462"</definedName>
    <definedName name="IQ_SEC_OTHER_NONFARM_NONRES_RECOV_FFIEC" hidden="1">"c13195"</definedName>
    <definedName name="IQ_SEC_OWNER_NONFARM_NONRES_CHARGE_OFFS_FFIEC" hidden="1">"c13172"</definedName>
    <definedName name="IQ_SEC_OWNER_NONFARM_NONRES_DUE_30_89_FFIEC" hidden="1">"c13265"</definedName>
    <definedName name="IQ_SEC_OWNER_NONFARM_NONRES_DUE_90_FFIEC" hidden="1">"c13636"</definedName>
    <definedName name="IQ_SEC_OWNER_NONFARM_NONRES_NON_ACCRUAL_FFIEC" hidden="1">"c15461"</definedName>
    <definedName name="IQ_SEC_OWNER_NONFARM_NONRES_RECOV_FFIEC" hidden="1">"c13194"</definedName>
    <definedName name="IQ_SEC_PURCHASED_RESELL_FFIEC" hidden="1">"c12807"</definedName>
    <definedName name="IQ_SEC_RE_FOREIGN_DUE_30_89_FFIEC" hidden="1">"c13267"</definedName>
    <definedName name="IQ_SEC_RE_FOREIGN_DUE_90_FFIEC" hidden="1">"c13293"</definedName>
    <definedName name="IQ_SEC_RE_FOREIGN_NON_ACCRUAL_FFIEC" hidden="1">"c13319"</definedName>
    <definedName name="IQ_SEC_SOLD_REPURCHASE_FFIEC" hidden="1">"c12857"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DOM_DUE_30_89_FFIEC" hidden="1">"c13259"</definedName>
    <definedName name="IQ_SECURED_FARMLAND_DOM_DUE_90_FFIEC" hidden="1">"c13287"</definedName>
    <definedName name="IQ_SECURED_FARMLAND_DOM_NON_ACCRUAL_FFIEC" hidden="1">"c13313"</definedName>
    <definedName name="IQ_SECURED_FARMLAND_LL_REC_DOM_FFIEC" hidden="1">"c12901"</definedName>
    <definedName name="IQ_SECURED_FARMLAND_NET_CHARGE_OFFS_FDIC" hidden="1">"c6631"</definedName>
    <definedName name="IQ_SECURED_FARMLAND_RECOVERIES_FDIC" hidden="1">"c6612"</definedName>
    <definedName name="IQ_SECURED_MULTI_RES_LL_REC_DOM_FFIEC" hidden="1">"c12905"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HELD_MATURITY_FFIEC" hidden="1">"c12777"</definedName>
    <definedName name="IQ_SECURITIES_ISSUED_STATES_FDIC" hidden="1">"c6300"</definedName>
    <definedName name="IQ_SECURITIES_ISSUED_US_FFIEC" hidden="1">"c12781"</definedName>
    <definedName name="IQ_SECURITIES_LENT_FDIC" hidden="1">"c6532"</definedName>
    <definedName name="IQ_SECURITIES_LENT_FFIEC" hidden="1">"c13255"</definedName>
    <definedName name="IQ_SECURITIES_QUARTERLY_AVG_FFIEC" hidden="1">"c13079"</definedName>
    <definedName name="IQ_SECURITIES_STATE_POLI_SUBD_QUARTERLY_AVG_FFIEC" hidden="1">"c15470"</definedName>
    <definedName name="IQ_SECURITIES_UNDERWRITING_FDIC" hidden="1">"c6529"</definedName>
    <definedName name="IQ_SECURITIES_UNDERWRITING_UNUSED_FFIEC" hidden="1">"c13247"</definedName>
    <definedName name="IQ_SECURITIZATION_INC_OPERATING_INC_FFIEC" hidden="1">"c13390"</definedName>
    <definedName name="IQ_SECURITIZATION_INCOME_FFIEC" hidden="1">"c13012"</definedName>
    <definedName name="IQ_SECURITY_ACTIVE_STATUS" hidden="1">"c15160"</definedName>
    <definedName name="IQ_SECURITY_BORROW" hidden="1">"c1152"</definedName>
    <definedName name="IQ_SECURITY_NAME" hidden="1">"c15159"</definedName>
    <definedName name="IQ_SECURITY_OWN" hidden="1">"c1153"</definedName>
    <definedName name="IQ_SECURITY_RESELL" hidden="1">"c1154"</definedName>
    <definedName name="IQ_SELECTED_FOREIGN_ASSETS_FFIEC" hidden="1">"c13485"</definedName>
    <definedName name="IQ_SEP_ACCOUNT_ASSETS_LH_FFIEC" hidden="1">"c13105"</definedName>
    <definedName name="IQ_SEPARATE_ACCOUNT_LIAB_LH_FFIEC" hidden="1">"c13108"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DEPOSIT_ACCOUNTS_DOM_FFIEC" hidden="1">"c13003"</definedName>
    <definedName name="IQ_SERVICE_CHARGES_FDIC" hidden="1">"c6572"</definedName>
    <definedName name="IQ_SERVICE_CHARGES_OPERATING_INC_FFIEC" hidden="1">"c13384"</definedName>
    <definedName name="IQ_SERVICING_FEES_FFIEC" hidden="1">"c13011"</definedName>
    <definedName name="IQ_SERVICING_FEES_OPERATING_INC_FFIEC" hidden="1">"c13389"</definedName>
    <definedName name="IQ_SETTLEMENTS_TAX_AUTHORITIES" hidden="1">"c15737"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_PARTNERSHIP_ASSETS" hidden="1">"c16071"</definedName>
    <definedName name="IQ_SHARE_PARTNERSHIP_CONSOL_JV_DEBT" hidden="1">"c19139"</definedName>
    <definedName name="IQ_SHARE_PARTNERSHIP_CURRENT_ASSETS" hidden="1">"c16069"</definedName>
    <definedName name="IQ_SHARE_PARTNERSHIP_CURRENT_LIAB" hidden="1">"c16073"</definedName>
    <definedName name="IQ_SHARE_PARTNERSHIP_CURRENT_TAX" hidden="1">"c16091"</definedName>
    <definedName name="IQ_SHARE_PARTNERSHIP_DEBT" hidden="1">"c16078"</definedName>
    <definedName name="IQ_SHARE_PARTNERSHIP_DEFERRED_TAX" hidden="1">"c16092"</definedName>
    <definedName name="IQ_SHARE_PARTNERSHIP_DEPRECIATION" hidden="1">"c16089"</definedName>
    <definedName name="IQ_SHARE_PARTNERSHIP_FLOAT_DEBT" hidden="1">"c16077"</definedName>
    <definedName name="IQ_SHARE_PARTNERSHIP_FR_DEBT" hidden="1">"c16076"</definedName>
    <definedName name="IQ_SHARE_PARTNERSHIP_INT_EXPENSE" hidden="1">"c16088"</definedName>
    <definedName name="IQ_SHARE_PARTNERSHIP_INT_INCOME" hidden="1">"c16090"</definedName>
    <definedName name="IQ_SHARE_PARTNERSHIP_LIAB" hidden="1">"c16075"</definedName>
    <definedName name="IQ_SHARE_PARTNERSHIP_LT_ASSETS" hidden="1">"c16070"</definedName>
    <definedName name="IQ_SHARE_PARTNERSHIP_NOI" hidden="1">"c16084"</definedName>
    <definedName name="IQ_SHARE_PARTNERSHIP_NON_CURRENT_LIAB" hidden="1">"c16074"</definedName>
    <definedName name="IQ_SHARE_PARTNERSHIP_OPEX" hidden="1">"c16086"</definedName>
    <definedName name="IQ_SHARE_PARTNERSHIP_OTHER_EXPENSE" hidden="1">"c16087"</definedName>
    <definedName name="IQ_SHARE_PARTNERSHIP_OTHER_INCOME" hidden="1">"c16085"</definedName>
    <definedName name="IQ_SHARE_PARTNERSHIP_REVENUE" hidden="1">"c16083"</definedName>
    <definedName name="IQ_SHARE_RE_ASSET" hidden="1">"c16082"</definedName>
    <definedName name="IQ_SHARE_RE_ASSET_DEVELOP_PROP" hidden="1">"c16080"</definedName>
    <definedName name="IQ_SHARE_RE_ASSET_INV_PROP" hidden="1">"c16079"</definedName>
    <definedName name="IQ_SHARE_RE_ASSET_OTHER" hidden="1">"c16081"</definedName>
    <definedName name="IQ_SHAREOUTSTANDING" hidden="1">"c1347"</definedName>
    <definedName name="IQ_SHARES_PER_DR" hidden="1">"c204"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INTEREST_VOLUME" hidden="1">"c228"</definedName>
    <definedName name="IQ_SHORT_POSITIONS_FFIEC" hidden="1">"c12859"</definedName>
    <definedName name="IQ_SHORT_TERM_INVEST" hidden="1">"c1425"</definedName>
    <definedName name="IQ_SMALL_INT_BEAR_CD" hidden="1">"c1166"</definedName>
    <definedName name="IQ_SOFTWARE" hidden="1">"c1167"</definedName>
    <definedName name="IQ_SOLD_COAL" hidden="1">"c15936"</definedName>
    <definedName name="IQ_SOURCE" hidden="1">"c1168"</definedName>
    <definedName name="IQ_SP_BIRCA" hidden="1">"c28811"</definedName>
    <definedName name="IQ_SP_ISSUE_NSR_ACTION_LT" hidden="1">"c13616"</definedName>
    <definedName name="IQ_SP_ISSUE_NSR_ACTION_ST" hidden="1">"c13622"</definedName>
    <definedName name="IQ_SP_ISSUE_NSR_DATE_LT" hidden="1">"c13615"</definedName>
    <definedName name="IQ_SP_ISSUE_NSR_DATE_ST" hidden="1">"c13621"</definedName>
    <definedName name="IQ_SP_ISSUE_NSR_LT" hidden="1">"c13614"</definedName>
    <definedName name="IQ_SP_ISSUE_NSR_ST" hidden="1">"c13620"</definedName>
    <definedName name="IQ_SP_NSR_ACTION_LT" hidden="1">"c13613"</definedName>
    <definedName name="IQ_SP_NSR_ACTION_ST" hidden="1">"c13619"</definedName>
    <definedName name="IQ_SP_NSR_DATE_LT" hidden="1">"c13612"</definedName>
    <definedName name="IQ_SP_NSR_DATE_ST" hidden="1">"c13618"</definedName>
    <definedName name="IQ_SP_NSR_LT" hidden="1">"c13611"</definedName>
    <definedName name="IQ_SP_NSR_ST" hidden="1">"c13617"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PECIALTIES" hidden="1">"c18932"</definedName>
    <definedName name="IQ_SPECIFIC_ALLOWANCE" hidden="1">"c15247"</definedName>
    <definedName name="IQ_SPONSORS" hidden="1">"c18920"</definedName>
    <definedName name="IQ_SPONSORS_ID" hidden="1">"c18921"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ASSETS_TOT_FFIEC" hidden="1">"c13438"</definedName>
    <definedName name="IQ_ST_INVEST_ST_NONCORE_FUNDING_FFIEC" hidden="1">"c13338"</definedName>
    <definedName name="IQ_ST_INVEST_UTI" hidden="1">"c1198"</definedName>
    <definedName name="IQ_ST_NOTE_RECEIV" hidden="1">"c1199"</definedName>
    <definedName name="IQ_STANDBY_LOC_FHLB_BANK_BEHALF_OFF_BS_FFIEC" hidden="1">"c15412"</definedName>
    <definedName name="IQ_STATE" hidden="1">"c1200"</definedName>
    <definedName name="IQ_STATES_NONTRANSACTION_ACCOUNTS_FDIC" hidden="1">"c6547"</definedName>
    <definedName name="IQ_STATES_POLI_SUBD_US_NON_TRANS_ACCTS_FFIEC" hidden="1">"c15324"</definedName>
    <definedName name="IQ_STATES_POLI_SUBD_US_TRANS_ACCTS_FFIEC" hidden="1">"c15316"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ATUTORY_SURPLUS_GAAP_EQUITY" hidden="1">"c15883"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RAIGHT_LINE_RENT_ADJ" hidden="1">"c16178"</definedName>
    <definedName name="IQ_STRIKE_PRICE_ISSUED" hidden="1">"c1645"</definedName>
    <definedName name="IQ_STRIKE_PRICE_OS" hidden="1">"c1646"</definedName>
    <definedName name="IQ_STRIPS_RECEIVABLE_MORTGAGE_LOANS_FFIEC" hidden="1">"c12844"</definedName>
    <definedName name="IQ_STRIPS_RECEIVABLE_OTHER_FFIEC" hidden="1">"c12845"</definedName>
    <definedName name="IQ_STRUCTURED_NOTES_INVEST_SECURITIES_FFIEC" hidden="1">"c13468"</definedName>
    <definedName name="IQ_STRUCTURING_NOTES_TIER_1_FFIEC" hidden="1">"c13344"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B_NOTES_DEBENTURES_FAIR_VALUE_TOT_FFIEC" hidden="1">"c15410"</definedName>
    <definedName name="IQ_SUB_NOTES_DEBENTURES_FFIEC" hidden="1">"c12867"</definedName>
    <definedName name="IQ_SUB_NOTES_DEBENTURES_LEVEL_1_FFIEC" hidden="1">"c15432"</definedName>
    <definedName name="IQ_SUB_NOTES_DEBENTURES_LEVEL_2_FFIEC" hidden="1">"c15445"</definedName>
    <definedName name="IQ_SUB_NOTES_DEBENTURES_LEVEL_3_FFIEC" hidden="1">"c15458"</definedName>
    <definedName name="IQ_SUB_NOTES_PAYABLE_UNCONSOLIDATED_TRUSTS_FFIEC" hidden="1">"c12868"</definedName>
    <definedName name="IQ_SUBS_ANALOG_CABLE" hidden="1">"c2855"</definedName>
    <definedName name="IQ_SUBS_BASIC_CABLE" hidden="1">"c16205"</definedName>
    <definedName name="IQ_SUBS_BBAND" hidden="1">"c2858"</definedName>
    <definedName name="IQ_SUBS_BUNDLED" hidden="1">"c2861"</definedName>
    <definedName name="IQ_SUBS_DIG_CABLE" hidden="1">"c2856"</definedName>
    <definedName name="IQ_SUBS_NON_VIDEO" hidden="1">"c2860"</definedName>
    <definedName name="IQ_SUBS_PHONE" hidden="1">"c2859"</definedName>
    <definedName name="IQ_SUBS_POSTPAID_WIRELESS" hidden="1">"c2118"</definedName>
    <definedName name="IQ_SUBS_PREPAID_WIRELESS" hidden="1">"c2117"</definedName>
    <definedName name="IQ_SUBS_RESELL_WHOLESALE_WIRELESS" hidden="1">"c15749"</definedName>
    <definedName name="IQ_SUBS_TOTAL" hidden="1">"c2862"</definedName>
    <definedName name="IQ_SUBS_TOTAL_WIRELESS" hidden="1">"c2119"</definedName>
    <definedName name="IQ_SUBS_VIDEO" hidden="1">"c2857"</definedName>
    <definedName name="IQ_SUPPLIES_FFIEC" hidden="1">"c13050"</definedName>
    <definedName name="IQ_SUPPORT_INFRASTRUCTURE_CABLE_INVEST" hidden="1">"c15805"</definedName>
    <definedName name="IQ_SURFACE_RESERVES_COAL" hidden="1">"c15920"</definedName>
    <definedName name="IQ_SURFACE_RESERVES_TO_TOTAL_RESERVES_COAL" hidden="1">"c15959"</definedName>
    <definedName name="IQ_SURPLUS_FDIC" hidden="1">"c6351"</definedName>
    <definedName name="IQ_SURPLUS_FFIEC" hidden="1">"c12877"</definedName>
    <definedName name="IQ_SVA" hidden="1">"c1214"</definedName>
    <definedName name="IQ_SYNTHETIC_STRUCTURED_PRODUCTS_AVAIL_SALE_FFIEC" hidden="1">"c15264"</definedName>
    <definedName name="IQ_SYNTHETIC_STRUCTURED_PRODUCTS_FFIEC" hidden="1">"c15261"</definedName>
    <definedName name="IQ_TANGIBLE_EQUITY_ASSETS_FFIEC" hidden="1">"c13346"</definedName>
    <definedName name="IQ_TANGIBLE_TIER_1_LEVERAGE_FFIEC" hidden="1">"c13345"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OPTIONS" hidden="1">"c1215"</definedName>
    <definedName name="IQ_TAX_EQUIV_NET_INT_INC" hidden="1">"c1216"</definedName>
    <definedName name="IQ_TAXES_ADJ_NOI_FFIEC" hidden="1">"c13395"</definedName>
    <definedName name="IQ_TAXES_NOI_FFIEC" hidden="1">"c13394"</definedName>
    <definedName name="IQ_TAXES_TE_AVG_ASSETS_FFIEC" hidden="1">"c13366"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EXCL_FFIEC" hidden="1">"c13516"</definedName>
    <definedName name="IQ_TBV_SHARE" hidden="1">"c1217"</definedName>
    <definedName name="IQ_TBV_SHARE_REPORTED" hidden="1">"c19140"</definedName>
    <definedName name="IQ_TELECOM_FFIEC" hidden="1">"c13057"</definedName>
    <definedName name="IQ_TEMPLATE" hidden="1">"c1521"</definedName>
    <definedName name="IQ_TEMPLATE_BS" hidden="1">"c1211"</definedName>
    <definedName name="IQ_TEMPLATE_CF" hidden="1">"c1212"</definedName>
    <definedName name="IQ_TEMPLATE_IS" hidden="1">"c1213"</definedName>
    <definedName name="IQ_TENANT" hidden="1">"c1218"</definedName>
    <definedName name="IQ_TENANT_LEASE_COMMISSION" hidden="1">"c16177"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_REUT" hidden="1">"c4054"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CAPITAL_BEFORE_CHARGES_T1_FFIEC" hidden="1">"c13139"</definedName>
    <definedName name="IQ_TIER_1_CAPITAL_FFIEC" hidden="1">"c13143"</definedName>
    <definedName name="IQ_TIER_1_LEVERAGE_RATIO_FFIEC" hidden="1">"c13160"</definedName>
    <definedName name="IQ_TIER_1_RISK_BASED_CAPITAL_RATIO_FDIC" hidden="1">"c6746"</definedName>
    <definedName name="IQ_TIER_1_RISK_BASED_CAPITAL_RATIO_FFIEC" hidden="1">"c13161"</definedName>
    <definedName name="IQ_TIER_2_CAPITAL_FFIEC" hidden="1">"c13149"</definedName>
    <definedName name="IQ_TIER_3_CAPITAL_ALLOCATED_MARKET_RISK_FFIEC" hidden="1">"c13151"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ER_TWO_CAPITAL_RATIO" hidden="1">"c15241"</definedName>
    <definedName name="IQ_TIME_DEP" hidden="1">"c1230"</definedName>
    <definedName name="IQ_TIME_DEPOSIT_LESS_100000_QUARTERLY_AVG_FFIEC" hidden="1">"c15487"</definedName>
    <definedName name="IQ_TIME_DEPOSIT_MORE_100000_QUARTERLY_AVG_FFIEC" hidden="1">"c15486"</definedName>
    <definedName name="IQ_TIME_DEPOSITS_LESS_100K_OTHER_INSTITUTIONS_FFIEC" hidden="1">"c12953"</definedName>
    <definedName name="IQ_TIME_DEPOSITS_LESS_THAN_100K_FDIC" hidden="1">"c6465"</definedName>
    <definedName name="IQ_TIME_DEPOSITS_MORE_100K_OTHER_INSTITUTIONS_FFIEC" hidden="1">"c12954"</definedName>
    <definedName name="IQ_TIME_DEPOSITS_MORE_THAN_100K_FDIC" hidden="1">"c6470"</definedName>
    <definedName name="IQ_TIME_DEPOSITS_TOTAL_DEPOSITS" hidden="1">"c15723"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SSETS_BNK_SUBTOTAL_AP" hidden="1">"c13644"</definedName>
    <definedName name="IQ_TOTAL_ASSETS_FAIR_VALUE_TOT_FFIEC" hidden="1">"c15405"</definedName>
    <definedName name="IQ_TOTAL_ASSETS_FDIC" hidden="1">"c6339"</definedName>
    <definedName name="IQ_TOTAL_ASSETS_FFIEC" hidden="1">"c12849"</definedName>
    <definedName name="IQ_TOTAL_ASSETS_LEVEL_1_FFIEC" hidden="1">"c15427"</definedName>
    <definedName name="IQ_TOTAL_ASSETS_LEVEL_2_FFIEC" hidden="1">"c15440"</definedName>
    <definedName name="IQ_TOTAL_ASSETS_LEVEL_3_FFIEC" hidden="1">"c15453"</definedName>
    <definedName name="IQ_TOTAL_ASSETS_LH_FFIEC" hidden="1">"c13106"</definedName>
    <definedName name="IQ_TOTAL_ASSETS_PC_FFIEC" hidden="1">"c13099"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ROKERED_DEPOSIT_FFIEC" hidden="1">"c15304"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DUE_DEPOSITORY_INSTIT_DOM_FFIEC" hidden="1">"c15291"</definedName>
    <definedName name="IQ_TOTAL_CASH_DUE_DEPOSITORY_INSTIT_FFIEC" hidden="1">"c15285"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OMMON_SHARES_OUT_FFIEC" hidden="1">"c12955"</definedName>
    <definedName name="IQ_TOTAL_CONSTRUCTION_LL_REC_DOM_FFIEC" hidden="1">"c13515"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DOM_FFIEC" hidden="1">"c15313"</definedName>
    <definedName name="IQ_TOTAL_DEPOSITS_FDIC" hidden="1">"c6342"</definedName>
    <definedName name="IQ_TOTAL_DEPOSITS_FFIEC" hidden="1">"c13623"</definedName>
    <definedName name="IQ_TOTAL_DEPOSITS_SUPPLE" hidden="1">"c15253"</definedName>
    <definedName name="IQ_TOTAL_DIV_PAID_CF" hidden="1">"c1266"</definedName>
    <definedName name="IQ_TOTAL_EMPLOYEE" hidden="1">"c1522"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EQUITY_CAPITAL_T1_FFIEC" hidden="1">"c13130"</definedName>
    <definedName name="IQ_TOTAL_EQUITY_FFIEC" hidden="1">"c12881"</definedName>
    <definedName name="IQ_TOTAL_EQUITY_INCL_MINORITY_INTEREST_FFIEC" hidden="1">"c15278"</definedName>
    <definedName name="IQ_TOTAL_EQUITY_LH_FFIEC" hidden="1">"c13109"</definedName>
    <definedName name="IQ_TOTAL_EQUITY_PC_FFIEC" hidden="1">"c13102"</definedName>
    <definedName name="IQ_TOTAL_FOREIGN_DEPOSITS_FFIEC" hidden="1">"c15348"</definedName>
    <definedName name="IQ_TOTAL_FOREIGN_LOANS_QUARTERLY_AVG_FFIEC" hidden="1">"c15482"</definedName>
    <definedName name="IQ_TOTAL_IBF_ASSETS_CONSOL_BANK_FFIEC" hidden="1">"c15299"</definedName>
    <definedName name="IQ_TOTAL_IBF_LIABILITIES_FFIEC" hidden="1">"c15302"</definedName>
    <definedName name="IQ_TOTAL_IBF_LL_REC_FFIEC" hidden="1">"c15297"</definedName>
    <definedName name="IQ_TOTAL_INT_EXPENSE_FFIEC" hidden="1">"c13000"</definedName>
    <definedName name="IQ_TOTAL_INT_INCOME_FFIEC" hidden="1">"c12989"</definedName>
    <definedName name="IQ_TOTAL_INTEREST_EXP" hidden="1">"c1382"</definedName>
    <definedName name="IQ_TOTAL_INTEREST_EXP_FOREIGN_FFIEC" hidden="1">"c15374"</definedName>
    <definedName name="IQ_TOTAL_INTEREST_INC_FOREIGN_FFIEC" hidden="1">"c15373"</definedName>
    <definedName name="IQ_TOTAL_INVENTORY" hidden="1">"c1385"</definedName>
    <definedName name="IQ_TOTAL_INVEST" hidden="1">"c1275"</definedName>
    <definedName name="IQ_TOTAL_IRA_KEOGH_PLAN_ACCOUNTS_FFIEC" hidden="1">"c15303"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EQUITY_FFIEC" hidden="1">"c12882"</definedName>
    <definedName name="IQ_TOTAL_LIABILITIES_FAIR_VALUE_TOT_FFIEC" hidden="1">"c15411"</definedName>
    <definedName name="IQ_TOTAL_LIABILITIES_FDIC" hidden="1">"c6348"</definedName>
    <definedName name="IQ_TOTAL_LIABILITIES_FFIEC" hidden="1">"c12873"</definedName>
    <definedName name="IQ_TOTAL_LIABILITIES_LEVEL_1_FFIEC" hidden="1">"c15433"</definedName>
    <definedName name="IQ_TOTAL_LIABILITIES_LEVEL_2_FFIEC" hidden="1">"c15446"</definedName>
    <definedName name="IQ_TOTAL_LIABILITIES_LEVEL_3_FFIEC" hidden="1">"c15459"</definedName>
    <definedName name="IQ_TOTAL_LL_REC_DOM_FFIEC" hidden="1">"c12917"</definedName>
    <definedName name="IQ_TOTAL_LL_REC_FFIEC" hidden="1">"c12898"</definedName>
    <definedName name="IQ_TOTAL_LOANS_DOM_QUARTERLY_AVG_FFIEC" hidden="1">"c15475"</definedName>
    <definedName name="IQ_TOTAL_LOANS_LEASES_AND_OTHER_DUE_30_89_FFIEC" hidden="1">"c15416"</definedName>
    <definedName name="IQ_TOTAL_LOANS_LEASES_AND_OTHER_DUE_90_FFIEC" hidden="1">"c15420"</definedName>
    <definedName name="IQ_TOTAL_LOANS_LEASES_AND_OTHER_NON_ACCRUAL_FFIEC" hidden="1">"c15466"</definedName>
    <definedName name="IQ_TOTAL_LOANS_LEASES_CHARGE_OFFS_FFIEC" hidden="1">"c13186"</definedName>
    <definedName name="IQ_TOTAL_LOANS_LEASES_DUE_30_89_FFIEC" hidden="1">"c13280"</definedName>
    <definedName name="IQ_TOTAL_LOANS_LEASES_DUE_90_FFIEC" hidden="1">"c13306"</definedName>
    <definedName name="IQ_TOTAL_LOANS_LEASES_RECOV_FFIEC" hidden="1">"c13208"</definedName>
    <definedName name="IQ_TOTAL_LONG_DEBT" hidden="1">"c1617"</definedName>
    <definedName name="IQ_TOTAL_NON_REC" hidden="1">"c1444"</definedName>
    <definedName name="IQ_TOTAL_NON_TRANS_ACCTS_FFIEC" hidden="1">"c15328"</definedName>
    <definedName name="IQ_TOTAL_NONINTEREST_EXPENSE_FOREIGN_FFIEC" hidden="1">"c15386"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ERATING_EXPENSE" hidden="1">"c16047"</definedName>
    <definedName name="IQ_TOTAL_OPERATING_REVENUE" hidden="1">"c16030"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_LOANS_TOTAL_LOANS" hidden="1">"c15715"</definedName>
    <definedName name="IQ_TOTAL_RE_NOI_AVG_GROSS_PROP" hidden="1">"c16059"</definedName>
    <definedName name="IQ_TOTAL_RECEIV" hidden="1">"c1293"</definedName>
    <definedName name="IQ_TOTAL_RECOVERIES_FDIC" hidden="1">"c6622"</definedName>
    <definedName name="IQ_TOTAL_RENTAL_REVENUE" hidden="1">"c16022"</definedName>
    <definedName name="IQ_TOTAL_RETURN_SWAPS_DERIVATIVES_BENEFICIARY_FFIEC" hidden="1">"c13120"</definedName>
    <definedName name="IQ_TOTAL_RETURN_SWAPS_DERIVATIVES_GUARANTOR_FFIEC" hidden="1">"c13113"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REVENUE_FFIEC" hidden="1">"c13020"</definedName>
    <definedName name="IQ_TOTAL_REVENUE_FOREIGN_FFIEC" hidden="1">"c15383"</definedName>
    <definedName name="IQ_TOTAL_RISK_BASED_CAPITAL_FFIEC" hidden="1">"c13153"</definedName>
    <definedName name="IQ_TOTAL_RISK_BASED_CAPITAL_RATIO_FDIC" hidden="1">"c6747"</definedName>
    <definedName name="IQ_TOTAL_RISK_BASED_CAPITAL_RATIO_FFIEC" hidden="1">"c13162"</definedName>
    <definedName name="IQ_TOTAL_SECURITIES_FDIC" hidden="1">"c6306"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LESS_100000_1_TO_3_YEARS_FFIEC" hidden="1">"c15335"</definedName>
    <definedName name="IQ_TOTAL_TIME_LESS_100000_3_MONTHS_LESS_FFIEC" hidden="1">"c15333"</definedName>
    <definedName name="IQ_TOTAL_TIME_LESS_100000_3_TO_12_MONTHS_FFIEC" hidden="1">"c15334"</definedName>
    <definedName name="IQ_TOTAL_TIME_LESS_100000_FFIEC" hidden="1">"c15332"</definedName>
    <definedName name="IQ_TOTAL_TIME_LESS_100000_OVER_3_YEARS_FFIEC" hidden="1">"c15336"</definedName>
    <definedName name="IQ_TOTAL_TIME_MORE_100000_1_TO_3_YEARS_FFIEC" hidden="1">"c15340"</definedName>
    <definedName name="IQ_TOTAL_TIME_MORE_100000_3_MONTHS_LESS_FFIEC" hidden="1">"c15338"</definedName>
    <definedName name="IQ_TOTAL_TIME_MORE_100000_3_TO_12_MONTHS_FFIEC" hidden="1">"c15339"</definedName>
    <definedName name="IQ_TOTAL_TIME_MORE_100000_FFIEC" hidden="1">"c15337"</definedName>
    <definedName name="IQ_TOTAL_TIME_MORE_100000_OVER_3_YEARS_FFIEC" hidden="1">"c15341"</definedName>
    <definedName name="IQ_TOTAL_TIME_SAVINGS_DEPOSITS_FDIC" hidden="1">"c6498"</definedName>
    <definedName name="IQ_TOTAL_TRADING_ASSETS_FFIEC" hidden="1">"c12939"</definedName>
    <definedName name="IQ_TOTAL_TRADING_LIAB_DOM_FFIEC" hidden="1">"c12944"</definedName>
    <definedName name="IQ_TOTAL_TRADING_LIAB_FOREIGN_FFIEC" hidden="1">"c15296"</definedName>
    <definedName name="IQ_TOTAL_TRANS_ACCTS_FFIEC" hidden="1">"c15321"</definedName>
    <definedName name="IQ_TOTAL_UNUSAL" hidden="1">"c1308"</definedName>
    <definedName name="IQ_TOTAL_UNUSED_COMMITMENTS_FDIC" hidden="1">"c6536"</definedName>
    <definedName name="IQ_TOTAL_UNUSUAL" hidden="1">"c1508"</definedName>
    <definedName name="IQ_TOTAL_UNUSUAL_BR" hidden="1">"c5517"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DA" hidden="1">"c2381"</definedName>
    <definedName name="IQ_TR_ACQ_FILING_CURRENCY" hidden="1">"c3033"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_TERM_FEE" hidden="1">"c13638"</definedName>
    <definedName name="IQ_TR_BUY_TERM_FEE_PCT" hidden="1">"c13639"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OFFER_PER_SHARE" hidden="1">"c18872"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GISTRATION_FEES" hidden="1">"c2274"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_TERM_FEE" hidden="1">"c2298"</definedName>
    <definedName name="IQ_TR_SELL_TERM_FEE_PCT" hidden="1">"c2297"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DA" hidden="1">"c2334"</definedName>
    <definedName name="IQ_TR_TARGET_FILING_CURRENCY" hidden="1">"c3034"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AIR_VALUE_TOT_FFIEC" hidden="1">"c13210"</definedName>
    <definedName name="IQ_TRADING_ASSETS_FDIC" hidden="1">"c6328"</definedName>
    <definedName name="IQ_TRADING_ASSETS_FFIEC" hidden="1">"c12812"</definedName>
    <definedName name="IQ_TRADING_ASSETS_FOREIGN_FFIEC" hidden="1">"c12940"</definedName>
    <definedName name="IQ_TRADING_ASSETS_LEVEL_1_FFIEC" hidden="1">"c13218"</definedName>
    <definedName name="IQ_TRADING_ASSETS_LEVEL_2_FFIEC" hidden="1">"c13226"</definedName>
    <definedName name="IQ_TRADING_ASSETS_LEVEL_3_FFIEC" hidden="1">"c13234"</definedName>
    <definedName name="IQ_TRADING_ASSETS_QUARTERLY_AVG_FFIEC" hidden="1">"c13085"</definedName>
    <definedName name="IQ_TRADING_CURRENCY" hidden="1">"c2212"</definedName>
    <definedName name="IQ_TRADING_LIABILITIES_FAIR_VALUE_TOT_FFIEC" hidden="1">"c13214"</definedName>
    <definedName name="IQ_TRADING_LIABILITIES_FDIC" hidden="1">"c6344"</definedName>
    <definedName name="IQ_TRADING_LIABILITIES_FFIEC" hidden="1">"c12858"</definedName>
    <definedName name="IQ_TRADING_LIABILITIES_LEVEL_1_FFIEC" hidden="1">"c13222"</definedName>
    <definedName name="IQ_TRADING_LIABILITIES_LEVEL_2_FFIEC" hidden="1">"c13230"</definedName>
    <definedName name="IQ_TRADING_LIABILITIES_LEVEL_3_FFIEC" hidden="1">"c13238"</definedName>
    <definedName name="IQ_TRADING_REV_FOREIGN_FFIEC" hidden="1">"c15377"</definedName>
    <definedName name="IQ_TRADING_REV_OPERATING_INC_FFIEC" hidden="1">"c13385"</definedName>
    <definedName name="IQ_TRADING_REVENUE_FFIEC" hidden="1">"c13004"</definedName>
    <definedName name="IQ_TRANS_IMPACT_FIN_48_CURRENT_ASSETS" hidden="1">"c15727"</definedName>
    <definedName name="IQ_TRANS_IMPACT_FIN_48_CURRENT_LIABILITIES" hidden="1">"c15729"</definedName>
    <definedName name="IQ_TRANS_IMPACT_FIN_48_LT_ASSETS" hidden="1">"c15728"</definedName>
    <definedName name="IQ_TRANS_IMPACT_FIN_48_NON_CURRENT_LIABILITIES" hidden="1">"c15730"</definedName>
    <definedName name="IQ_TRANS_IMPACT_FIN_48_RETAINED_EARNINGS" hidden="1">"c15731"</definedName>
    <definedName name="IQ_TRANSACTION_ACCOUNTS_FDIC" hidden="1">"c6544"</definedName>
    <definedName name="IQ_TRANSACTION_LIST" hidden="1">"c15126"</definedName>
    <definedName name="IQ_TRANSACTION_LIST_BANKRUPTCY" hidden="1">"c15131"</definedName>
    <definedName name="IQ_TRANSACTION_LIST_BUYBACK" hidden="1">"c15129"</definedName>
    <definedName name="IQ_TRANSACTION_LIST_INCL_SUBS" hidden="1">"c15132"</definedName>
    <definedName name="IQ_TRANSACTION_LIST_INCL_SUBS_BANKRUPTCY" hidden="1">"c15137"</definedName>
    <definedName name="IQ_TRANSACTION_LIST_INCL_SUBS_BUYBACK" hidden="1">"c15135"</definedName>
    <definedName name="IQ_TRANSACTION_LIST_INCL_SUBS_MA" hidden="1">"c15133"</definedName>
    <definedName name="IQ_TRANSACTION_LIST_INCL_SUBS_PO" hidden="1">"c15136"</definedName>
    <definedName name="IQ_TRANSACTION_LIST_INCL_SUBS_PP" hidden="1">"c15134"</definedName>
    <definedName name="IQ_TRANSACTION_LIST_MA" hidden="1">"c15127"</definedName>
    <definedName name="IQ_TRANSACTION_LIST_PO" hidden="1">"c15130"</definedName>
    <definedName name="IQ_TRANSACTION_LIST_PP" hidden="1">"c15128"</definedName>
    <definedName name="IQ_TREASURER_ID" hidden="1">"c15214"</definedName>
    <definedName name="IQ_TREASURER_NAME" hidden="1">"c15213"</definedName>
    <definedName name="IQ_TREASURY" hidden="1">"c1311"</definedName>
    <definedName name="IQ_TREASURY_INVEST_SECURITIES_FFIEC" hidden="1">"c13457"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EASURY_STOCK_TRANSACTIONS_FFIEC" hidden="1">"c15352"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ASSIGNED_RESERVES_COAL" hidden="1">"c15914"</definedName>
    <definedName name="IQ_UNASSIGNED_RESERVES_TO_TOTAL_RESERVES_COAL" hidden="1">"c15956"</definedName>
    <definedName name="IQ_UNCLASSIFIED_PROPERTY_OPERATING_EXPENSE" hidden="1">"c16034"</definedName>
    <definedName name="IQ_UNCLASSIFIED_RENTAL_INCOME" hidden="1">"c16021"</definedName>
    <definedName name="IQ_UNCONSOL_NOI" hidden="1">"c16067"</definedName>
    <definedName name="IQ_UNDERGROUND_RESERVES_COAL" hidden="1">"c15922"</definedName>
    <definedName name="IQ_UNDERGROUND_RESERVES_TO_TOTAL_RESERVES_COAL" hidden="1">"c15960"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ARNED_INCOME_LL_REC_DOM_FFIEC" hidden="1">"c12916"</definedName>
    <definedName name="IQ_UNEARNED_INCOME_LL_REC_FFIEC" hidden="1">"c12897"</definedName>
    <definedName name="IQ_UNEARNED_PREMIUMS_PC_FFIEC" hidden="1">"c13101"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RECOG_TAX_BENEFIT_BEG_PERIOD" hidden="1">"c15732"</definedName>
    <definedName name="IQ_UNRECOG_TAX_BENEFIT_END_PERIOD" hidden="1">"c15740"</definedName>
    <definedName name="IQ_UNRECOG_TAX_BENEFIT_OTHER_ADJ" hidden="1">"c15739"</definedName>
    <definedName name="IQ_UNSECURED_COMMITMENTS_COMMERCIAL_RE_UNUSED_FFIEC" hidden="1">"c13246"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PGRADE_REBUILD_CABLE_INVEST" hidden="1">"c15804"</definedName>
    <definedName name="IQ_US_ADDRESS_LEASE_FIN_REC_FFIEC" hidden="1">"c13624"</definedName>
    <definedName name="IQ_US_AGENCY_OBLIG_FFIEC" hidden="1">"c12779"</definedName>
    <definedName name="IQ_US_AGENCY_OBLIG_TRADING_DOM_FFIEC" hidden="1">"c12919"</definedName>
    <definedName name="IQ_US_AGENCY_OBLIG_TRADING_FFIEC" hidden="1">"c12814"</definedName>
    <definedName name="IQ_US_AGENCY_OBLIGATIONS_AVAIL_SALE_FFIEC" hidden="1">"c12793"</definedName>
    <definedName name="IQ_US_BANKS_OTHER_INST_FOREIGN_DEP_FFIEC" hidden="1">"c15343"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GOVT_NON_TRANS_ACCTS_FFIEC" hidden="1">"c15323"</definedName>
    <definedName name="IQ_US_GOVT_STATE_POLI_SUBD_IN_US_FOREIGN_DEP_FFIEC" hidden="1">"c15346"</definedName>
    <definedName name="IQ_US_GOVT_TRANS_ACCTS_FFIEC" hidden="1">"c15315"</definedName>
    <definedName name="IQ_US_INST_DUE_30_89_FFIEC" hidden="1">"c13268"</definedName>
    <definedName name="IQ_US_INST_DUE_90_FFIEC" hidden="1">"c13294"</definedName>
    <definedName name="IQ_US_INST_NON_ACCRUAL_FFIEC" hidden="1">"c13320"</definedName>
    <definedName name="IQ_US_SPONSORED_AGENCY_OBLIG_AVAIL_SALE_FFIEC" hidden="1">"c12794"</definedName>
    <definedName name="IQ_US_SPONSORED_AGENCY_OBLIG_FFIEC" hidden="1">"c12780"</definedName>
    <definedName name="IQ_US_TREASURY_SEC_AVAIL_SALE_FFIEC" hidden="1">"c12792"</definedName>
    <definedName name="IQ_US_TREASURY_SEC_TRADING_DOM_FFIEC" hidden="1">"c12918"</definedName>
    <definedName name="IQ_US_TREASURY_SEC_TRADING_FFIEC" hidden="1">"c12813"</definedName>
    <definedName name="IQ_US_TREASURY_SECURITIES_FDIC" hidden="1">"c6298"</definedName>
    <definedName name="IQ_US_TREASURY_SECURITIES_FFIEC" hidden="1">"c12778"</definedName>
    <definedName name="IQ_UST_SEC_GOVT_AGENCY_CORP_QUARTERLY_AVG_FFIEC" hidden="1">"c15469"</definedName>
    <definedName name="IQ_UST_SECURITIES_GOVT_AGENCY_QUARTERLY_AVG_FFIEC" hidden="1">"c15468"</definedName>
    <definedName name="IQ_UTIL_PPE_NET" hidden="1">"c1620"</definedName>
    <definedName name="IQ_UTIL_REV" hidden="1">"c2091"</definedName>
    <definedName name="IQ_UTILITY_EXPENSE" hidden="1">"c16031"</definedName>
    <definedName name="IQ_UV_PENSION_LIAB" hidden="1">"c1332"</definedName>
    <definedName name="IQ_VALUATION_ALLOWANCES_FDIC" hidden="1">"c6400"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ARIABLE_RATE_PREFERREDS_INT_SENSITIVITY_FFIEC" hidden="1">"c13096"</definedName>
    <definedName name="IQ_VC_REV_OPERATING_INC_FFIEC" hidden="1">"c13388"</definedName>
    <definedName name="IQ_VC_REVENUE_FDIC" hidden="1">"c6667"</definedName>
    <definedName name="IQ_VEHICLE_LOANS" hidden="1">"c15249"</definedName>
    <definedName name="IQ_VENTURE_CAPITAL_REVENUE_FFIEC" hidden="1">"c13010"</definedName>
    <definedName name="IQ_VOICE_SUB_BASIC_SUB" hidden="1">"c16203"</definedName>
    <definedName name="IQ_VOICE_SUB_TOTAL_HOMES_PASSED" hidden="1">"c15770"</definedName>
    <definedName name="IQ_VOICE_SUB_VIDEO_SUB" hidden="1">"c15789"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VWAP" hidden="1">"c13514"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IRELESS_PENETRATION" hidden="1">"c15767"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WTD_AVG_IR_AFTER_FIVE" hidden="1">"c15700"</definedName>
    <definedName name="IQ_WTD_AVG_IR_CY" hidden="1">"c15695"</definedName>
    <definedName name="IQ_WTD_AVG_IR_CY1" hidden="1">"c15696"</definedName>
    <definedName name="IQ_WTD_AVG_IR_CY2" hidden="1">"c15697"</definedName>
    <definedName name="IQ_WTD_AVG_IR_CY3" hidden="1">"c15698"</definedName>
    <definedName name="IQ_WTD_AVG_IR_CY4" hidden="1">"c15699"</definedName>
    <definedName name="IQ_WTD_AVG_IR_LT_DEBT" hidden="1">"c15693"</definedName>
    <definedName name="IQ_WTD_AVG_IR_TOTAL_DEBT" hidden="1">"c15694"</definedName>
    <definedName name="IQ_XDIV_DATE" hidden="1">"c2104"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IELD_FED_FUNDS_SOLD_FFIEC" hidden="1">"c13487"</definedName>
    <definedName name="IQ_YIELD_TRADING_ASSETS_FFIEC" hidden="1">"c13488"</definedName>
    <definedName name="IQ_YTDMONTH" hidden="1">130000</definedName>
    <definedName name="IQ_Z_SCORE" hidden="1">"c1339"</definedName>
    <definedName name="IQB_BOOKMARK_COUNT" hidden="1">0</definedName>
    <definedName name="IQRA2" hidden="1">"$A$3:$A$1710"</definedName>
    <definedName name="IQRA6" hidden="1">"$A$7:$A$260"</definedName>
    <definedName name="IQRAB49" hidden="1">"$AB$50:$AB$729"</definedName>
    <definedName name="IQRAC49" hidden="1">"$AC$50:$AC$729"</definedName>
    <definedName name="IQRAC9" hidden="1">"$AC$10:$AC$262"</definedName>
    <definedName name="IQRAD49" hidden="1">"$AD$50:$AD$729"</definedName>
    <definedName name="IQRAD8" hidden="1">"$AD$9:$AD$260"</definedName>
    <definedName name="IQRAD9" hidden="1">"$AD$10:$AD$263"</definedName>
    <definedName name="IQRAE8" hidden="1">"$AE$9:$AE$260"</definedName>
    <definedName name="IQRAE9" hidden="1">"$AE$10:$AE$263"</definedName>
    <definedName name="IQRAF8" hidden="1">"$AF$9:$AF$260"</definedName>
    <definedName name="IQRAF9" hidden="1">"$AF$10:$AF$263"</definedName>
    <definedName name="IQRAG9" hidden="1">"$AG$10:$AG$261"</definedName>
    <definedName name="IQRAH8" hidden="1">"$AH$9:$AH$765"</definedName>
    <definedName name="IQRAH9" hidden="1">"$AH$10:$AH$772"</definedName>
    <definedName name="IQRAI8" hidden="1">"$AI$9:$AI$765"</definedName>
    <definedName name="IQRAI9" hidden="1">"$AI$10:$AI$772"</definedName>
    <definedName name="IQRAJ8" hidden="1">"$AJ$9:$AJ$765"</definedName>
    <definedName name="IQRAJ9" hidden="1">"$AJ$10:$AJ$772"</definedName>
    <definedName name="IQRAK9" hidden="1">"$AK$10:$AK$767"</definedName>
    <definedName name="IQRAL9" hidden="1">"$AL$10:$AL$764"</definedName>
    <definedName name="IQRAM9" hidden="1">"$AM$10:$AM$763"</definedName>
    <definedName name="IQRAN9" hidden="1">"$AN$10:$AN$779"</definedName>
    <definedName name="IQRAnalystRatingsA3" localSheetId="2" hidden="1">#REF!</definedName>
    <definedName name="IQRAnalystRatingsA3" localSheetId="4" hidden="1">#REF!</definedName>
    <definedName name="IQRAnalystRatingsA3" localSheetId="3" hidden="1">#REF!</definedName>
    <definedName name="IQRAnalystRatingsA3" localSheetId="0" hidden="1">#REF!</definedName>
    <definedName name="IQRAnalystRatingsA3" localSheetId="1" hidden="1">#REF!</definedName>
    <definedName name="IQRAnalystRatingsA3" hidden="1">#REF!</definedName>
    <definedName name="IQRAnalystRatingsB3" localSheetId="2" hidden="1">#REF!</definedName>
    <definedName name="IQRAnalystRatingsB3" localSheetId="4" hidden="1">#REF!</definedName>
    <definedName name="IQRAnalystRatingsB3" localSheetId="3" hidden="1">#REF!</definedName>
    <definedName name="IQRAnalystRatingsB3" localSheetId="0" hidden="1">#REF!</definedName>
    <definedName name="IQRAnalystRatingsB3" localSheetId="1" hidden="1">#REF!</definedName>
    <definedName name="IQRAnalystRatingsB3" hidden="1">#REF!</definedName>
    <definedName name="IQRAO9" hidden="1">"$AO$10:$AO$12"</definedName>
    <definedName name="IQRAP9" hidden="1">"$AP$10:$AP$12"</definedName>
    <definedName name="IQRAQ9" hidden="1">"$AQ$10:$AQ$12"</definedName>
    <definedName name="IQRAR9" hidden="1">"$AR$10:$AR$2413"</definedName>
    <definedName name="IQRArkusz2C1" localSheetId="2" hidden="1">#REF!</definedName>
    <definedName name="IQRArkusz2C1" localSheetId="4" hidden="1">#REF!</definedName>
    <definedName name="IQRArkusz2C1" localSheetId="3" hidden="1">#REF!</definedName>
    <definedName name="IQRArkusz2C1" localSheetId="0" hidden="1">#REF!</definedName>
    <definedName name="IQRArkusz2C1" localSheetId="1" hidden="1">#REF!</definedName>
    <definedName name="IQRArkusz2C1" hidden="1">#REF!</definedName>
    <definedName name="IQRAS9" hidden="1">"$AS$10:$AS$431"</definedName>
    <definedName name="IQRAT9" hidden="1">"$AT$10:$AT$431"</definedName>
    <definedName name="IQRAU10" hidden="1">"$AU$11:$AU$982"</definedName>
    <definedName name="IQRAU9" hidden="1">"$AU$10:$AU$261"</definedName>
    <definedName name="IQRAV10" hidden="1">"$AV$11:$AV$982"</definedName>
    <definedName name="IQRAV9" hidden="1">"$AV$10:$AV$261"</definedName>
    <definedName name="IQRAW10" hidden="1">"$AW$11:$AW$982"</definedName>
    <definedName name="IQRAW9" hidden="1">"$AW$10:$AW$261"</definedName>
    <definedName name="IQRAY36" hidden="1">"$AY$37"</definedName>
    <definedName name="IQRAY9" hidden="1">"$AY$10:$AY$762"</definedName>
    <definedName name="IQRAZ9" hidden="1">"$AZ$10:$AZ$762"</definedName>
    <definedName name="IQRB4" hidden="1">"$B$5"</definedName>
    <definedName name="IQRB5" hidden="1">"$B$6:$B$1265"</definedName>
    <definedName name="IQRBA9" hidden="1">"$BA$10:$BA$762"</definedName>
    <definedName name="IQRBF9" hidden="1">"$BF$10:$BF$431"</definedName>
    <definedName name="IQRBJ9" hidden="1">"$BJ$10:$BJ$431"</definedName>
    <definedName name="IQRC4" hidden="1">"$C$5"</definedName>
    <definedName name="IQRC5" hidden="1">"$C$6:$C$3783"</definedName>
    <definedName name="IQRC7" hidden="1">"$C$8:$C$1263"</definedName>
    <definedName name="IQRC9" hidden="1">"$C$10:$C$1266"</definedName>
    <definedName name="IQRD3" hidden="1">"$D$4:$D$2630"</definedName>
    <definedName name="IQRD4" hidden="1">"$D$5"</definedName>
    <definedName name="IQRD7" hidden="1">"$D$8:$D$1263"</definedName>
    <definedName name="IQRD9" hidden="1">"$D$10:$D$1265"</definedName>
    <definedName name="IQRE3" hidden="1">"$E$4:$E$2630"</definedName>
    <definedName name="IQRE4" hidden="1">"$E$5"</definedName>
    <definedName name="IQRE7" hidden="1">"$E$8:$E$1282"</definedName>
    <definedName name="IQREPSProgressionBrokersB4" localSheetId="2" hidden="1">#REF!</definedName>
    <definedName name="IQREPSProgressionBrokersB4" localSheetId="4" hidden="1">#REF!</definedName>
    <definedName name="IQREPSProgressionBrokersB4" localSheetId="3" hidden="1">#REF!</definedName>
    <definedName name="IQREPSProgressionBrokersB4" localSheetId="0" hidden="1">#REF!</definedName>
    <definedName name="IQREPSProgressionBrokersB4" localSheetId="1" hidden="1">#REF!</definedName>
    <definedName name="IQREPSProgressionBrokersB4" hidden="1">#REF!</definedName>
    <definedName name="IQREPSProgressionBrokersC4" localSheetId="2" hidden="1">#REF!</definedName>
    <definedName name="IQREPSProgressionBrokersC4" localSheetId="4" hidden="1">#REF!</definedName>
    <definedName name="IQREPSProgressionBrokersC4" localSheetId="3" hidden="1">#REF!</definedName>
    <definedName name="IQREPSProgressionBrokersC4" localSheetId="0" hidden="1">#REF!</definedName>
    <definedName name="IQREPSProgressionBrokersC4" localSheetId="1" hidden="1">#REF!</definedName>
    <definedName name="IQREPSProgressionBrokersC4" hidden="1">#REF!</definedName>
    <definedName name="IQREPSProgressionBrokersD4" localSheetId="2" hidden="1">#REF!</definedName>
    <definedName name="IQREPSProgressionBrokersD4" localSheetId="4" hidden="1">#REF!</definedName>
    <definedName name="IQREPSProgressionBrokersD4" localSheetId="3" hidden="1">#REF!</definedName>
    <definedName name="IQREPSProgressionBrokersD4" localSheetId="0" hidden="1">#REF!</definedName>
    <definedName name="IQREPSProgressionBrokersD4" localSheetId="1" hidden="1">#REF!</definedName>
    <definedName name="IQREPSProgressionBrokersD4" hidden="1">#REF!</definedName>
    <definedName name="IQREPSProgressionBrokersE4" localSheetId="2" hidden="1">#REF!</definedName>
    <definedName name="IQREPSProgressionBrokersE4" localSheetId="4" hidden="1">#REF!</definedName>
    <definedName name="IQREPSProgressionBrokersE4" localSheetId="3" hidden="1">#REF!</definedName>
    <definedName name="IQREPSProgressionBrokersE4" localSheetId="0" hidden="1">#REF!</definedName>
    <definedName name="IQREPSProgressionBrokersE4" localSheetId="1" hidden="1">#REF!</definedName>
    <definedName name="IQREPSProgressionBrokersE4" hidden="1">#REF!</definedName>
    <definedName name="IQREPSProgressionBrokersI4" localSheetId="2" hidden="1">#REF!</definedName>
    <definedName name="IQREPSProgressionBrokersI4" localSheetId="4" hidden="1">#REF!</definedName>
    <definedName name="IQREPSProgressionBrokersI4" localSheetId="3" hidden="1">#REF!</definedName>
    <definedName name="IQREPSProgressionBrokersI4" localSheetId="0" hidden="1">#REF!</definedName>
    <definedName name="IQREPSProgressionBrokersI4" localSheetId="1" hidden="1">#REF!</definedName>
    <definedName name="IQREPSProgressionBrokersI4" hidden="1">#REF!</definedName>
    <definedName name="IQRETACQ2" hidden="1">"c2895"</definedName>
    <definedName name="IQRETAIL2" hidden="1">"c2903"</definedName>
    <definedName name="IQRF3" hidden="1">"$F$4:$F$2628"</definedName>
    <definedName name="IQRF7" hidden="1">"$F$8:$F$1263"</definedName>
    <definedName name="IQRF8" hidden="1">"$F$9"</definedName>
    <definedName name="IQRG3" hidden="1">"$G$4:$G$2628"</definedName>
    <definedName name="IQRH7" hidden="1">"$H$8:$H$1282"</definedName>
    <definedName name="IQRI7" hidden="1">"$I$8:$I$1263"</definedName>
    <definedName name="IQRI9" hidden="1">"$I$10:$I$1285"</definedName>
    <definedName name="IQRJ9" hidden="1">"$J$10:$J$1266"</definedName>
    <definedName name="IQRM7" hidden="1">"$M$8:$M$211"</definedName>
    <definedName name="IQRP5" hidden="1">"$P$6:$P$26"</definedName>
    <definedName name="IQRR7" hidden="1">"$R$8:$R$512"</definedName>
    <definedName name="IQRR8" hidden="1">"$R$9:$R$514"</definedName>
    <definedName name="IQRS8" hidden="1">"$S$9:$S$514"</definedName>
    <definedName name="IQRSharePriceC9" localSheetId="2" hidden="1">#REF!</definedName>
    <definedName name="IQRSharePriceC9" localSheetId="4" hidden="1">#REF!</definedName>
    <definedName name="IQRSharePriceC9" localSheetId="3" hidden="1">#REF!</definedName>
    <definedName name="IQRSharePriceC9" localSheetId="0" hidden="1">#REF!</definedName>
    <definedName name="IQRSharePriceC9" localSheetId="1" hidden="1">#REF!</definedName>
    <definedName name="IQRSharePriceC9" hidden="1">#REF!</definedName>
    <definedName name="IQRSharePriceGraphA2" localSheetId="2" hidden="1">#REF!</definedName>
    <definedName name="IQRSharePriceGraphA2" localSheetId="4" hidden="1">#REF!</definedName>
    <definedName name="IQRSharePriceGraphA2" localSheetId="3" hidden="1">#REF!</definedName>
    <definedName name="IQRSharePriceGraphA2" localSheetId="0" hidden="1">#REF!</definedName>
    <definedName name="IQRSharePriceGraphA2" localSheetId="1" hidden="1">#REF!</definedName>
    <definedName name="IQRSharePriceGraphA2" hidden="1">#REF!</definedName>
    <definedName name="IQRSharePriceI9" hidden="1">#REF!</definedName>
    <definedName name="IQRSharePriceJ9" hidden="1">#REF!</definedName>
    <definedName name="IQRT7" hidden="1">"$T$8:$T$211"</definedName>
    <definedName name="IQRT8" hidden="1">"$T$9:$T$514"</definedName>
    <definedName name="IQRU7" hidden="1">"$U$8:$U$510"</definedName>
    <definedName name="IQRU9" hidden="1">"$U$10:$U$262"</definedName>
    <definedName name="IQRV9" hidden="1">"$V$10:$V$262"</definedName>
    <definedName name="IQRW9" hidden="1">"$W$10:$W$262"</definedName>
    <definedName name="IQSCompsScrubbedFwdHcoded2F6" hidden="1">"$F$7:$F$169"</definedName>
    <definedName name="IQXDIV" hidden="1">"c2203"</definedName>
    <definedName name="iruyt" localSheetId="2" hidden="1">{"AnnInc",#N/A,TRUE,"Inc";"QtrInc1",#N/A,TRUE,"Inc";"Balance",#N/A,TRUE,"Bal";"Cflow",#N/A,TRUE,"Cash"}</definedName>
    <definedName name="iruyt" localSheetId="4" hidden="1">{"AnnInc",#N/A,TRUE,"Inc";"QtrInc1",#N/A,TRUE,"Inc";"Balance",#N/A,TRUE,"Bal";"Cflow",#N/A,TRUE,"Cash"}</definedName>
    <definedName name="iruyt" localSheetId="3" hidden="1">{"AnnInc",#N/A,TRUE,"Inc";"QtrInc1",#N/A,TRUE,"Inc";"Balance",#N/A,TRUE,"Bal";"Cflow",#N/A,TRUE,"Cash"}</definedName>
    <definedName name="iruyt" localSheetId="0" hidden="1">{"AnnInc",#N/A,TRUE,"Inc";"QtrInc1",#N/A,TRUE,"Inc";"Balance",#N/A,TRUE,"Bal";"Cflow",#N/A,TRUE,"Cash"}</definedName>
    <definedName name="iruyt" localSheetId="1" hidden="1">{"AnnInc",#N/A,TRUE,"Inc";"QtrInc1",#N/A,TRUE,"Inc";"Balance",#N/A,TRUE,"Bal";"Cflow",#N/A,TRUE,"Cash"}</definedName>
    <definedName name="iruyt" hidden="1">{"AnnInc",#N/A,TRUE,"Inc";"QtrInc1",#N/A,TRUE,"Inc";"Balance",#N/A,TRUE,"Bal";"Cflow",#N/A,TRUE,"Cash"}</definedName>
    <definedName name="IS_KPLN">#REF!</definedName>
    <definedName name="IS_OG_M">#REF!,#REF!,#REF!,#REF!,#REF!,#REF!,#REF!,#REF!,#REF!,#REF!</definedName>
    <definedName name="IS_OG_M2">#REF!,#REF!,#REF!,#REF!,#REF!,#REF!,#REF!,#REF!,#REF!,#REF!</definedName>
    <definedName name="ISS_DEBT_NET" hidden="1">"ISS_DEBT_NET"</definedName>
    <definedName name="ISS_STOCK_NET" hidden="1">"ISS_STOCK_NET"</definedName>
    <definedName name="j" hidden="1">#REF!</definedName>
    <definedName name="Jahr">#REF!</definedName>
    <definedName name="jfas" localSheetId="2" hidden="1">{"NOPCAPEVA",#N/A,FALSE,"Nopat";"FCFCSTAR",#N/A,FALSE,"FCFVAL";"EVAVL",#N/A,FALSE,"EVAVAL";"LEASE",#N/A,FALSE,"OpLease"}</definedName>
    <definedName name="jfas" localSheetId="4" hidden="1">{"NOPCAPEVA",#N/A,FALSE,"Nopat";"FCFCSTAR",#N/A,FALSE,"FCFVAL";"EVAVL",#N/A,FALSE,"EVAVAL";"LEASE",#N/A,FALSE,"OpLease"}</definedName>
    <definedName name="jfas" localSheetId="3" hidden="1">{"NOPCAPEVA",#N/A,FALSE,"Nopat";"FCFCSTAR",#N/A,FALSE,"FCFVAL";"EVAVL",#N/A,FALSE,"EVAVAL";"LEASE",#N/A,FALSE,"OpLease"}</definedName>
    <definedName name="jfas" localSheetId="0" hidden="1">{"NOPCAPEVA",#N/A,FALSE,"Nopat";"FCFCSTAR",#N/A,FALSE,"FCFVAL";"EVAVL",#N/A,FALSE,"EVAVAL";"LEASE",#N/A,FALSE,"OpLease"}</definedName>
    <definedName name="jfas" localSheetId="1" hidden="1">{"NOPCAPEVA",#N/A,FALSE,"Nopat";"FCFCSTAR",#N/A,FALSE,"FCFVAL";"EVAVL",#N/A,FALSE,"EVAVAL";"LEASE",#N/A,FALSE,"OpLease"}</definedName>
    <definedName name="jfas" hidden="1">{"NOPCAPEVA",#N/A,FALSE,"Nopat";"FCFCSTAR",#N/A,FALSE,"FCFVAL";"EVAVL",#N/A,FALSE,"EVAVAL";"LEASE",#N/A,FALSE,"OpLease"}</definedName>
    <definedName name="jfda" localSheetId="2" hidden="1">{"NOPCAPEVA",#N/A,FALSE,"Nopat";"FCFCSTAR",#N/A,FALSE,"FCFVAL";"EVAVL",#N/A,FALSE,"EVAVAL";"LEASE",#N/A,FALSE,"OpLease"}</definedName>
    <definedName name="jfda" localSheetId="4" hidden="1">{"NOPCAPEVA",#N/A,FALSE,"Nopat";"FCFCSTAR",#N/A,FALSE,"FCFVAL";"EVAVL",#N/A,FALSE,"EVAVAL";"LEASE",#N/A,FALSE,"OpLease"}</definedName>
    <definedName name="jfda" localSheetId="3" hidden="1">{"NOPCAPEVA",#N/A,FALSE,"Nopat";"FCFCSTAR",#N/A,FALSE,"FCFVAL";"EVAVL",#N/A,FALSE,"EVAVAL";"LEASE",#N/A,FALSE,"OpLease"}</definedName>
    <definedName name="jfda" localSheetId="0" hidden="1">{"NOPCAPEVA",#N/A,FALSE,"Nopat";"FCFCSTAR",#N/A,FALSE,"FCFVAL";"EVAVL",#N/A,FALSE,"EVAVAL";"LEASE",#N/A,FALSE,"OpLease"}</definedName>
    <definedName name="jfda" localSheetId="1" hidden="1">{"NOPCAPEVA",#N/A,FALSE,"Nopat";"FCFCSTAR",#N/A,FALSE,"FCFVAL";"EVAVL",#N/A,FALSE,"EVAVAL";"LEASE",#N/A,FALSE,"OpLease"}</definedName>
    <definedName name="jfda" hidden="1">{"NOPCAPEVA",#N/A,FALSE,"Nopat";"FCFCSTAR",#N/A,FALSE,"FCFVAL";"EVAVL",#N/A,FALSE,"EVAVAL";"LEASE",#N/A,FALSE,"OpLease"}</definedName>
    <definedName name="jfie" localSheetId="2" hidden="1">{"NOPCAPEVA",#N/A,FALSE,"Nopat";"FCFCSTAR",#N/A,FALSE,"FCFVAL";"EVAVL",#N/A,FALSE,"EVAVAL";"LEASE",#N/A,FALSE,"OpLease"}</definedName>
    <definedName name="jfie" localSheetId="4" hidden="1">{"NOPCAPEVA",#N/A,FALSE,"Nopat";"FCFCSTAR",#N/A,FALSE,"FCFVAL";"EVAVL",#N/A,FALSE,"EVAVAL";"LEASE",#N/A,FALSE,"OpLease"}</definedName>
    <definedName name="jfie" localSheetId="3" hidden="1">{"NOPCAPEVA",#N/A,FALSE,"Nopat";"FCFCSTAR",#N/A,FALSE,"FCFVAL";"EVAVL",#N/A,FALSE,"EVAVAL";"LEASE",#N/A,FALSE,"OpLease"}</definedName>
    <definedName name="jfie" localSheetId="0" hidden="1">{"NOPCAPEVA",#N/A,FALSE,"Nopat";"FCFCSTAR",#N/A,FALSE,"FCFVAL";"EVAVL",#N/A,FALSE,"EVAVAL";"LEASE",#N/A,FALSE,"OpLease"}</definedName>
    <definedName name="jfie" localSheetId="1" hidden="1">{"NOPCAPEVA",#N/A,FALSE,"Nopat";"FCFCSTAR",#N/A,FALSE,"FCFVAL";"EVAVL",#N/A,FALSE,"EVAVAL";"LEASE",#N/A,FALSE,"OpLease"}</definedName>
    <definedName name="jfie" hidden="1">{"NOPCAPEVA",#N/A,FALSE,"Nopat";"FCFCSTAR",#N/A,FALSE,"FCFVAL";"EVAVL",#N/A,FALSE,"EVAVAL";"LEASE",#N/A,FALSE,"OpLease"}</definedName>
    <definedName name="jgfs" localSheetId="2" hidden="1">{"AnnInc",#N/A,TRUE,"Inc";"QtrInc1",#N/A,TRUE,"Inc";"Balance",#N/A,TRUE,"Bal";"Cflow",#N/A,TRUE,"Cash"}</definedName>
    <definedName name="jgfs" localSheetId="4" hidden="1">{"AnnInc",#N/A,TRUE,"Inc";"QtrInc1",#N/A,TRUE,"Inc";"Balance",#N/A,TRUE,"Bal";"Cflow",#N/A,TRUE,"Cash"}</definedName>
    <definedName name="jgfs" localSheetId="3" hidden="1">{"AnnInc",#N/A,TRUE,"Inc";"QtrInc1",#N/A,TRUE,"Inc";"Balance",#N/A,TRUE,"Bal";"Cflow",#N/A,TRUE,"Cash"}</definedName>
    <definedName name="jgfs" localSheetId="0" hidden="1">{"AnnInc",#N/A,TRUE,"Inc";"QtrInc1",#N/A,TRUE,"Inc";"Balance",#N/A,TRUE,"Bal";"Cflow",#N/A,TRUE,"Cash"}</definedName>
    <definedName name="jgfs" localSheetId="1" hidden="1">{"AnnInc",#N/A,TRUE,"Inc";"QtrInc1",#N/A,TRUE,"Inc";"Balance",#N/A,TRUE,"Bal";"Cflow",#N/A,TRUE,"Cash"}</definedName>
    <definedName name="jgfs" hidden="1">{"AnnInc",#N/A,TRUE,"Inc";"QtrInc1",#N/A,TRUE,"Inc";"Balance",#N/A,TRUE,"Bal";"Cflow",#N/A,TRUE,"Cash"}</definedName>
    <definedName name="jhgjuy" localSheetId="2" hidden="1">{"AnnInc",#N/A,TRUE,"Inc";"QtrInc1",#N/A,TRUE,"Inc";"Balance",#N/A,TRUE,"Bal";"Cflow",#N/A,TRUE,"Cash"}</definedName>
    <definedName name="jhgjuy" localSheetId="4" hidden="1">{"AnnInc",#N/A,TRUE,"Inc";"QtrInc1",#N/A,TRUE,"Inc";"Balance",#N/A,TRUE,"Bal";"Cflow",#N/A,TRUE,"Cash"}</definedName>
    <definedName name="jhgjuy" localSheetId="3" hidden="1">{"AnnInc",#N/A,TRUE,"Inc";"QtrInc1",#N/A,TRUE,"Inc";"Balance",#N/A,TRUE,"Bal";"Cflow",#N/A,TRUE,"Cash"}</definedName>
    <definedName name="jhgjuy" localSheetId="0" hidden="1">{"AnnInc",#N/A,TRUE,"Inc";"QtrInc1",#N/A,TRUE,"Inc";"Balance",#N/A,TRUE,"Bal";"Cflow",#N/A,TRUE,"Cash"}</definedName>
    <definedName name="jhgjuy" localSheetId="1" hidden="1">{"AnnInc",#N/A,TRUE,"Inc";"QtrInc1",#N/A,TRUE,"Inc";"Balance",#N/A,TRUE,"Bal";"Cflow",#N/A,TRUE,"Cash"}</definedName>
    <definedName name="jhgjuy" hidden="1">{"AnnInc",#N/A,TRUE,"Inc";"QtrInc1",#N/A,TRUE,"Inc";"Balance",#N/A,TRUE,"Bal";"Cflow",#N/A,TRUE,"Cash"}</definedName>
    <definedName name="jhjhhj" localSheetId="2" hidden="1">{"CONSEJO",#N/A,FALSE,"Dist p0";"CONSEJO",#N/A,FALSE,"Ficha CODICE"}</definedName>
    <definedName name="jhjhhj" localSheetId="4" hidden="1">{"CONSEJO",#N/A,FALSE,"Dist p0";"CONSEJO",#N/A,FALSE,"Ficha CODICE"}</definedName>
    <definedName name="jhjhhj" localSheetId="3" hidden="1">{"CONSEJO",#N/A,FALSE,"Dist p0";"CONSEJO",#N/A,FALSE,"Ficha CODICE"}</definedName>
    <definedName name="jhjhhj" localSheetId="0" hidden="1">{"CONSEJO",#N/A,FALSE,"Dist p0";"CONSEJO",#N/A,FALSE,"Ficha CODICE"}</definedName>
    <definedName name="jhjhhj" localSheetId="1" hidden="1">{"CONSEJO",#N/A,FALSE,"Dist p0";"CONSEJO",#N/A,FALSE,"Ficha CODICE"}</definedName>
    <definedName name="jhjhhj" hidden="1">{"CONSEJO",#N/A,FALSE,"Dist p0";"CONSEJO",#N/A,FALSE,"Ficha CODICE"}</definedName>
    <definedName name="jhwcjkhqwejckhqckje" hidden="1">#REF!</definedName>
    <definedName name="jjjjj" localSheetId="2" hidden="1">{"CONSEJO",#N/A,FALSE,"Dist p0";"CONSEJO",#N/A,FALSE,"Ficha CODICE"}</definedName>
    <definedName name="jjjjj" localSheetId="4" hidden="1">{"CONSEJO",#N/A,FALSE,"Dist p0";"CONSEJO",#N/A,FALSE,"Ficha CODICE"}</definedName>
    <definedName name="jjjjj" localSheetId="3" hidden="1">{"CONSEJO",#N/A,FALSE,"Dist p0";"CONSEJO",#N/A,FALSE,"Ficha CODICE"}</definedName>
    <definedName name="jjjjj" localSheetId="0" hidden="1">{"CONSEJO",#N/A,FALSE,"Dist p0";"CONSEJO",#N/A,FALSE,"Ficha CODICE"}</definedName>
    <definedName name="jjjjj" localSheetId="1" hidden="1">{"CONSEJO",#N/A,FALSE,"Dist p0";"CONSEJO",#N/A,FALSE,"Ficha CODICE"}</definedName>
    <definedName name="jjjjj" hidden="1">{"CONSEJO",#N/A,FALSE,"Dist p0";"CONSEJO",#N/A,FALSE,"Ficha CODICE"}</definedName>
    <definedName name="jk" localSheetId="2" hidden="1">{#N/A,#N/A,FALSE,"FY97";#N/A,#N/A,FALSE,"FY98";#N/A,#N/A,FALSE,"FY99";#N/A,#N/A,FALSE,"FY00";#N/A,#N/A,FALSE,"FY01"}</definedName>
    <definedName name="jk" localSheetId="4" hidden="1">{#N/A,#N/A,FALSE,"FY97";#N/A,#N/A,FALSE,"FY98";#N/A,#N/A,FALSE,"FY99";#N/A,#N/A,FALSE,"FY00";#N/A,#N/A,FALSE,"FY01"}</definedName>
    <definedName name="jk" localSheetId="3" hidden="1">{#N/A,#N/A,FALSE,"FY97";#N/A,#N/A,FALSE,"FY98";#N/A,#N/A,FALSE,"FY99";#N/A,#N/A,FALSE,"FY00";#N/A,#N/A,FALSE,"FY01"}</definedName>
    <definedName name="jk" localSheetId="0" hidden="1">{#N/A,#N/A,FALSE,"FY97";#N/A,#N/A,FALSE,"FY98";#N/A,#N/A,FALSE,"FY99";#N/A,#N/A,FALSE,"FY00";#N/A,#N/A,FALSE,"FY01"}</definedName>
    <definedName name="jk" localSheetId="1" hidden="1">{#N/A,#N/A,FALSE,"FY97";#N/A,#N/A,FALSE,"FY98";#N/A,#N/A,FALSE,"FY99";#N/A,#N/A,FALSE,"FY00";#N/A,#N/A,FALSE,"FY01"}</definedName>
    <definedName name="jk" hidden="1">{#N/A,#N/A,FALSE,"FY97";#N/A,#N/A,FALSE,"FY98";#N/A,#N/A,FALSE,"FY99";#N/A,#N/A,FALSE,"FY00";#N/A,#N/A,FALSE,"FY01"}</definedName>
    <definedName name="jkjkj" hidden="1">#REF!</definedName>
    <definedName name="jnbghjbg" localSheetId="2" hidden="1">{"ANAR",#N/A,FALSE,"Dist total";"MARGEN",#N/A,FALSE,"Dist total";"COMENTARIO",#N/A,FALSE,"Ficha CODICE";"CONSEJO",#N/A,FALSE,"Dist p0";"uno",#N/A,FALSE,"Dist total"}</definedName>
    <definedName name="jnbghjbg" localSheetId="4" hidden="1">{"ANAR",#N/A,FALSE,"Dist total";"MARGEN",#N/A,FALSE,"Dist total";"COMENTARIO",#N/A,FALSE,"Ficha CODICE";"CONSEJO",#N/A,FALSE,"Dist p0";"uno",#N/A,FALSE,"Dist total"}</definedName>
    <definedName name="jnbghjbg" localSheetId="3" hidden="1">{"ANAR",#N/A,FALSE,"Dist total";"MARGEN",#N/A,FALSE,"Dist total";"COMENTARIO",#N/A,FALSE,"Ficha CODICE";"CONSEJO",#N/A,FALSE,"Dist p0";"uno",#N/A,FALSE,"Dist total"}</definedName>
    <definedName name="jnbghjbg" localSheetId="0" hidden="1">{"ANAR",#N/A,FALSE,"Dist total";"MARGEN",#N/A,FALSE,"Dist total";"COMENTARIO",#N/A,FALSE,"Ficha CODICE";"CONSEJO",#N/A,FALSE,"Dist p0";"uno",#N/A,FALSE,"Dist total"}</definedName>
    <definedName name="jnbghjbg" localSheetId="1" hidden="1">{"ANAR",#N/A,FALSE,"Dist total";"MARGEN",#N/A,FALSE,"Dist total";"COMENTARIO",#N/A,FALSE,"Ficha CODICE";"CONSEJO",#N/A,FALSE,"Dist p0";"uno",#N/A,FALSE,"Dist total"}</definedName>
    <definedName name="jnbghjbg" hidden="1">{"ANAR",#N/A,FALSE,"Dist total";"MARGEN",#N/A,FALSE,"Dist total";"COMENTARIO",#N/A,FALSE,"Ficha CODICE";"CONSEJO",#N/A,FALSE,"Dist p0";"uno",#N/A,FALSE,"Dist total"}</definedName>
    <definedName name="Jose" localSheetId="2" hidden="1">{"vi1",#N/A,FALSE,"Financial Statements";"vi2",#N/A,FALSE,"Financial Statements";#N/A,#N/A,FALSE,"DCF"}</definedName>
    <definedName name="Jose" localSheetId="4" hidden="1">{"vi1",#N/A,FALSE,"Financial Statements";"vi2",#N/A,FALSE,"Financial Statements";#N/A,#N/A,FALSE,"DCF"}</definedName>
    <definedName name="Jose" localSheetId="3" hidden="1">{"vi1",#N/A,FALSE,"Financial Statements";"vi2",#N/A,FALSE,"Financial Statements";#N/A,#N/A,FALSE,"DCF"}</definedName>
    <definedName name="Jose" localSheetId="0" hidden="1">{"vi1",#N/A,FALSE,"Financial Statements";"vi2",#N/A,FALSE,"Financial Statements";#N/A,#N/A,FALSE,"DCF"}</definedName>
    <definedName name="Jose" localSheetId="1" hidden="1">{"vi1",#N/A,FALSE,"Financial Statements";"vi2",#N/A,FALSE,"Financial Statements";#N/A,#N/A,FALSE,"DCF"}</definedName>
    <definedName name="Jose" hidden="1">{"vi1",#N/A,FALSE,"Financial Statements";"vi2",#N/A,FALSE,"Financial Statements";#N/A,#N/A,FALSE,"DCF"}</definedName>
    <definedName name="jp" localSheetId="2" hidden="1">{"uno",#N/A,FALSE,"Dist total";"COMENTARIO",#N/A,FALSE,"Ficha CODICE"}</definedName>
    <definedName name="jp" localSheetId="4" hidden="1">{"uno",#N/A,FALSE,"Dist total";"COMENTARIO",#N/A,FALSE,"Ficha CODICE"}</definedName>
    <definedName name="jp" localSheetId="3" hidden="1">{"uno",#N/A,FALSE,"Dist total";"COMENTARIO",#N/A,FALSE,"Ficha CODICE"}</definedName>
    <definedName name="jp" localSheetId="0" hidden="1">{"uno",#N/A,FALSE,"Dist total";"COMENTARIO",#N/A,FALSE,"Ficha CODICE"}</definedName>
    <definedName name="jp" localSheetId="1" hidden="1">{"uno",#N/A,FALSE,"Dist total";"COMENTARIO",#N/A,FALSE,"Ficha CODICE"}</definedName>
    <definedName name="jp" hidden="1">{"uno",#N/A,FALSE,"Dist total";"COMENTARIO",#N/A,FALSE,"Ficha CODICE"}</definedName>
    <definedName name="jrd" localSheetId="2" hidden="1">{"NOPCAPEVA",#N/A,FALSE,"Nopat";"FCFCSTAR",#N/A,FALSE,"FCFVAL";"EVAVL",#N/A,FALSE,"EVAVAL";"LEASE",#N/A,FALSE,"OpLease"}</definedName>
    <definedName name="jrd" localSheetId="4" hidden="1">{"NOPCAPEVA",#N/A,FALSE,"Nopat";"FCFCSTAR",#N/A,FALSE,"FCFVAL";"EVAVL",#N/A,FALSE,"EVAVAL";"LEASE",#N/A,FALSE,"OpLease"}</definedName>
    <definedName name="jrd" localSheetId="3" hidden="1">{"NOPCAPEVA",#N/A,FALSE,"Nopat";"FCFCSTAR",#N/A,FALSE,"FCFVAL";"EVAVL",#N/A,FALSE,"EVAVAL";"LEASE",#N/A,FALSE,"OpLease"}</definedName>
    <definedName name="jrd" localSheetId="0" hidden="1">{"NOPCAPEVA",#N/A,FALSE,"Nopat";"FCFCSTAR",#N/A,FALSE,"FCFVAL";"EVAVL",#N/A,FALSE,"EVAVAL";"LEASE",#N/A,FALSE,"OpLease"}</definedName>
    <definedName name="jrd" localSheetId="1" hidden="1">{"NOPCAPEVA",#N/A,FALSE,"Nopat";"FCFCSTAR",#N/A,FALSE,"FCFVAL";"EVAVL",#N/A,FALSE,"EVAVAL";"LEASE",#N/A,FALSE,"OpLease"}</definedName>
    <definedName name="jrd" hidden="1">{"NOPCAPEVA",#N/A,FALSE,"Nopat";"FCFCSTAR",#N/A,FALSE,"FCFVAL";"EVAVL",#N/A,FALSE,"EVAVAL";"LEASE",#N/A,FALSE,"OpLease"}</definedName>
    <definedName name="js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js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js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js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js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js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jsr" localSheetId="2" hidden="1">{"NOPCAPEVA",#N/A,FALSE,"Nopat";"FCFCSTAR",#N/A,FALSE,"FCFVAL";"EVAVL",#N/A,FALSE,"EVAVAL";"LEASE",#N/A,FALSE,"OpLease"}</definedName>
    <definedName name="jsr" localSheetId="4" hidden="1">{"NOPCAPEVA",#N/A,FALSE,"Nopat";"FCFCSTAR",#N/A,FALSE,"FCFVAL";"EVAVL",#N/A,FALSE,"EVAVAL";"LEASE",#N/A,FALSE,"OpLease"}</definedName>
    <definedName name="jsr" localSheetId="3" hidden="1">{"NOPCAPEVA",#N/A,FALSE,"Nopat";"FCFCSTAR",#N/A,FALSE,"FCFVAL";"EVAVL",#N/A,FALSE,"EVAVAL";"LEASE",#N/A,FALSE,"OpLease"}</definedName>
    <definedName name="jsr" localSheetId="0" hidden="1">{"NOPCAPEVA",#N/A,FALSE,"Nopat";"FCFCSTAR",#N/A,FALSE,"FCFVAL";"EVAVL",#N/A,FALSE,"EVAVAL";"LEASE",#N/A,FALSE,"OpLease"}</definedName>
    <definedName name="jsr" localSheetId="1" hidden="1">{"NOPCAPEVA",#N/A,FALSE,"Nopat";"FCFCSTAR",#N/A,FALSE,"FCFVAL";"EVAVL",#N/A,FALSE,"EVAVAL";"LEASE",#N/A,FALSE,"OpLease"}</definedName>
    <definedName name="jsr" hidden="1">{"NOPCAPEVA",#N/A,FALSE,"Nopat";"FCFCSTAR",#N/A,FALSE,"FCFVAL";"EVAVL",#N/A,FALSE,"EVAVAL";"LEASE",#N/A,FALSE,"OpLease"}</definedName>
    <definedName name="junk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junk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junk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junk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junk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junk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jut" localSheetId="2" hidden="1">{"NOPCAPEVA",#N/A,FALSE,"Nopat";"FCFCSTAR",#N/A,FALSE,"FCFVAL";"EVAVL",#N/A,FALSE,"EVAVAL";"LEASE",#N/A,FALSE,"OpLease"}</definedName>
    <definedName name="jut" localSheetId="4" hidden="1">{"NOPCAPEVA",#N/A,FALSE,"Nopat";"FCFCSTAR",#N/A,FALSE,"FCFVAL";"EVAVL",#N/A,FALSE,"EVAVAL";"LEASE",#N/A,FALSE,"OpLease"}</definedName>
    <definedName name="jut" localSheetId="3" hidden="1">{"NOPCAPEVA",#N/A,FALSE,"Nopat";"FCFCSTAR",#N/A,FALSE,"FCFVAL";"EVAVL",#N/A,FALSE,"EVAVAL";"LEASE",#N/A,FALSE,"OpLease"}</definedName>
    <definedName name="jut" localSheetId="0" hidden="1">{"NOPCAPEVA",#N/A,FALSE,"Nopat";"FCFCSTAR",#N/A,FALSE,"FCFVAL";"EVAVL",#N/A,FALSE,"EVAVAL";"LEASE",#N/A,FALSE,"OpLease"}</definedName>
    <definedName name="jut" localSheetId="1" hidden="1">{"NOPCAPEVA",#N/A,FALSE,"Nopat";"FCFCSTAR",#N/A,FALSE,"FCFVAL";"EVAVL",#N/A,FALSE,"EVAVAL";"LEASE",#N/A,FALSE,"OpLease"}</definedName>
    <definedName name="jut" hidden="1">{"NOPCAPEVA",#N/A,FALSE,"Nopat";"FCFCSTAR",#N/A,FALSE,"FCFVAL";"EVAVL",#N/A,FALSE,"EVAVAL";"LEASE",#N/A,FALSE,"OpLease"}</definedName>
    <definedName name="jyte" localSheetId="2" hidden="1">{"NOPCAPEVA",#N/A,FALSE,"Nopat";"FCFCSTAR",#N/A,FALSE,"FCFVAL";"EVAVL",#N/A,FALSE,"EVAVAL";"LEASE",#N/A,FALSE,"OpLease"}</definedName>
    <definedName name="jyte" localSheetId="4" hidden="1">{"NOPCAPEVA",#N/A,FALSE,"Nopat";"FCFCSTAR",#N/A,FALSE,"FCFVAL";"EVAVL",#N/A,FALSE,"EVAVAL";"LEASE",#N/A,FALSE,"OpLease"}</definedName>
    <definedName name="jyte" localSheetId="3" hidden="1">{"NOPCAPEVA",#N/A,FALSE,"Nopat";"FCFCSTAR",#N/A,FALSE,"FCFVAL";"EVAVL",#N/A,FALSE,"EVAVAL";"LEASE",#N/A,FALSE,"OpLease"}</definedName>
    <definedName name="jyte" localSheetId="0" hidden="1">{"NOPCAPEVA",#N/A,FALSE,"Nopat";"FCFCSTAR",#N/A,FALSE,"FCFVAL";"EVAVL",#N/A,FALSE,"EVAVAL";"LEASE",#N/A,FALSE,"OpLease"}</definedName>
    <definedName name="jyte" localSheetId="1" hidden="1">{"NOPCAPEVA",#N/A,FALSE,"Nopat";"FCFCSTAR",#N/A,FALSE,"FCFVAL";"EVAVL",#N/A,FALSE,"EVAVAL";"LEASE",#N/A,FALSE,"OpLease"}</definedName>
    <definedName name="jyte" hidden="1">{"NOPCAPEVA",#N/A,FALSE,"Nopat";"FCFCSTAR",#N/A,FALSE,"FCFVAL";"EVAVL",#N/A,FALSE,"EVAVAL";"LEASE",#N/A,FALSE,"OpLease"}</definedName>
    <definedName name="kfhg" localSheetId="2" hidden="1">{"NOPCAPEVA",#N/A,FALSE,"Nopat";"FCFCSTAR",#N/A,FALSE,"FCFVAL";"EVAVL",#N/A,FALSE,"EVAVAL";"LEASE",#N/A,FALSE,"OpLease"}</definedName>
    <definedName name="kfhg" localSheetId="4" hidden="1">{"NOPCAPEVA",#N/A,FALSE,"Nopat";"FCFCSTAR",#N/A,FALSE,"FCFVAL";"EVAVL",#N/A,FALSE,"EVAVAL";"LEASE",#N/A,FALSE,"OpLease"}</definedName>
    <definedName name="kfhg" localSheetId="3" hidden="1">{"NOPCAPEVA",#N/A,FALSE,"Nopat";"FCFCSTAR",#N/A,FALSE,"FCFVAL";"EVAVL",#N/A,FALSE,"EVAVAL";"LEASE",#N/A,FALSE,"OpLease"}</definedName>
    <definedName name="kfhg" localSheetId="0" hidden="1">{"NOPCAPEVA",#N/A,FALSE,"Nopat";"FCFCSTAR",#N/A,FALSE,"FCFVAL";"EVAVL",#N/A,FALSE,"EVAVAL";"LEASE",#N/A,FALSE,"OpLease"}</definedName>
    <definedName name="kfhg" localSheetId="1" hidden="1">{"NOPCAPEVA",#N/A,FALSE,"Nopat";"FCFCSTAR",#N/A,FALSE,"FCFVAL";"EVAVL",#N/A,FALSE,"EVAVAL";"LEASE",#N/A,FALSE,"OpLease"}</definedName>
    <definedName name="kfhg" hidden="1">{"NOPCAPEVA",#N/A,FALSE,"Nopat";"FCFCSTAR",#N/A,FALSE,"FCFVAL";"EVAVL",#N/A,FALSE,"EVAVAL";"LEASE",#N/A,FALSE,"OpLease"}</definedName>
    <definedName name="khj" localSheetId="2" hidden="1">{"NOPCAPEVA",#N/A,FALSE,"Nopat";"FCFCSTAR",#N/A,FALSE,"FCFVAL";"EVAVL",#N/A,FALSE,"EVAVAL";"LEASE",#N/A,FALSE,"OpLease"}</definedName>
    <definedName name="khj" localSheetId="4" hidden="1">{"NOPCAPEVA",#N/A,FALSE,"Nopat";"FCFCSTAR",#N/A,FALSE,"FCFVAL";"EVAVL",#N/A,FALSE,"EVAVAL";"LEASE",#N/A,FALSE,"OpLease"}</definedName>
    <definedName name="khj" localSheetId="3" hidden="1">{"NOPCAPEVA",#N/A,FALSE,"Nopat";"FCFCSTAR",#N/A,FALSE,"FCFVAL";"EVAVL",#N/A,FALSE,"EVAVAL";"LEASE",#N/A,FALSE,"OpLease"}</definedName>
    <definedName name="khj" localSheetId="0" hidden="1">{"NOPCAPEVA",#N/A,FALSE,"Nopat";"FCFCSTAR",#N/A,FALSE,"FCFVAL";"EVAVL",#N/A,FALSE,"EVAVAL";"LEASE",#N/A,FALSE,"OpLease"}</definedName>
    <definedName name="khj" localSheetId="1" hidden="1">{"NOPCAPEVA",#N/A,FALSE,"Nopat";"FCFCSTAR",#N/A,FALSE,"FCFVAL";"EVAVL",#N/A,FALSE,"EVAVAL";"LEASE",#N/A,FALSE,"OpLease"}</definedName>
    <definedName name="khj" hidden="1">{"NOPCAPEVA",#N/A,FALSE,"Nopat";"FCFCSTAR",#N/A,FALSE,"FCFVAL";"EVAVL",#N/A,FALSE,"EVAVAL";"LEASE",#N/A,FALSE,"OpLease"}</definedName>
    <definedName name="kiut" localSheetId="2" hidden="1">{"AnnInc",#N/A,TRUE,"Inc";"QtrInc1",#N/A,TRUE,"Inc";"Balance",#N/A,TRUE,"Bal";"Cflow",#N/A,TRUE,"Cash"}</definedName>
    <definedName name="kiut" localSheetId="4" hidden="1">{"AnnInc",#N/A,TRUE,"Inc";"QtrInc1",#N/A,TRUE,"Inc";"Balance",#N/A,TRUE,"Bal";"Cflow",#N/A,TRUE,"Cash"}</definedName>
    <definedName name="kiut" localSheetId="3" hidden="1">{"AnnInc",#N/A,TRUE,"Inc";"QtrInc1",#N/A,TRUE,"Inc";"Balance",#N/A,TRUE,"Bal";"Cflow",#N/A,TRUE,"Cash"}</definedName>
    <definedName name="kiut" localSheetId="0" hidden="1">{"AnnInc",#N/A,TRUE,"Inc";"QtrInc1",#N/A,TRUE,"Inc";"Balance",#N/A,TRUE,"Bal";"Cflow",#N/A,TRUE,"Cash"}</definedName>
    <definedName name="kiut" localSheetId="1" hidden="1">{"AnnInc",#N/A,TRUE,"Inc";"QtrInc1",#N/A,TRUE,"Inc";"Balance",#N/A,TRUE,"Bal";"Cflow",#N/A,TRUE,"Cash"}</definedName>
    <definedName name="kiut" hidden="1">{"AnnInc",#N/A,TRUE,"Inc";"QtrInc1",#N/A,TRUE,"Inc";"Balance",#N/A,TRUE,"Bal";"Cflow",#N/A,TRUE,"Cash"}</definedName>
    <definedName name="kiuu" localSheetId="2" hidden="1">{"AnnInc",#N/A,TRUE,"Inc";"QtrInc1",#N/A,TRUE,"Inc";"Balance",#N/A,TRUE,"Bal";"Cflow",#N/A,TRUE,"Cash"}</definedName>
    <definedName name="kiuu" localSheetId="4" hidden="1">{"AnnInc",#N/A,TRUE,"Inc";"QtrInc1",#N/A,TRUE,"Inc";"Balance",#N/A,TRUE,"Bal";"Cflow",#N/A,TRUE,"Cash"}</definedName>
    <definedName name="kiuu" localSheetId="3" hidden="1">{"AnnInc",#N/A,TRUE,"Inc";"QtrInc1",#N/A,TRUE,"Inc";"Balance",#N/A,TRUE,"Bal";"Cflow",#N/A,TRUE,"Cash"}</definedName>
    <definedName name="kiuu" localSheetId="0" hidden="1">{"AnnInc",#N/A,TRUE,"Inc";"QtrInc1",#N/A,TRUE,"Inc";"Balance",#N/A,TRUE,"Bal";"Cflow",#N/A,TRUE,"Cash"}</definedName>
    <definedName name="kiuu" localSheetId="1" hidden="1">{"AnnInc",#N/A,TRUE,"Inc";"QtrInc1",#N/A,TRUE,"Inc";"Balance",#N/A,TRUE,"Bal";"Cflow",#N/A,TRUE,"Cash"}</definedName>
    <definedName name="kiuu" hidden="1">{"AnnInc",#N/A,TRUE,"Inc";"QtrInc1",#N/A,TRUE,"Inc";"Balance",#N/A,TRUE,"Bal";"Cflow",#N/A,TRUE,"Cash"}</definedName>
    <definedName name="kjh" localSheetId="2" hidden="1">{"NOPCAPEVA",#N/A,FALSE,"Nopat";"FCFCSTAR",#N/A,FALSE,"FCFVAL";"EVAVL",#N/A,FALSE,"EVAVAL";"LEASE",#N/A,FALSE,"OpLease"}</definedName>
    <definedName name="kjh" localSheetId="4" hidden="1">{"NOPCAPEVA",#N/A,FALSE,"Nopat";"FCFCSTAR",#N/A,FALSE,"FCFVAL";"EVAVL",#N/A,FALSE,"EVAVAL";"LEASE",#N/A,FALSE,"OpLease"}</definedName>
    <definedName name="kjh" localSheetId="3" hidden="1">{"NOPCAPEVA",#N/A,FALSE,"Nopat";"FCFCSTAR",#N/A,FALSE,"FCFVAL";"EVAVL",#N/A,FALSE,"EVAVAL";"LEASE",#N/A,FALSE,"OpLease"}</definedName>
    <definedName name="kjh" localSheetId="0" hidden="1">{"NOPCAPEVA",#N/A,FALSE,"Nopat";"FCFCSTAR",#N/A,FALSE,"FCFVAL";"EVAVL",#N/A,FALSE,"EVAVAL";"LEASE",#N/A,FALSE,"OpLease"}</definedName>
    <definedName name="kjh" localSheetId="1" hidden="1">{"NOPCAPEVA",#N/A,FALSE,"Nopat";"FCFCSTAR",#N/A,FALSE,"FCFVAL";"EVAVL",#N/A,FALSE,"EVAVAL";"LEASE",#N/A,FALSE,"OpLease"}</definedName>
    <definedName name="kjh" hidden="1">{"NOPCAPEVA",#N/A,FALSE,"Nopat";"FCFCSTAR",#N/A,FALSE,"FCFVAL";"EVAVL",#N/A,FALSE,"EVAVAL";"LEASE",#N/A,FALSE,"OpLease"}</definedName>
    <definedName name="kl" localSheetId="2" hidden="1">{#N/A,#N/A,FALSE,"FY97";#N/A,#N/A,FALSE,"FY98";#N/A,#N/A,FALSE,"FY99";#N/A,#N/A,FALSE,"FY00";#N/A,#N/A,FALSE,"FY01"}</definedName>
    <definedName name="kl" localSheetId="4" hidden="1">{#N/A,#N/A,FALSE,"FY97";#N/A,#N/A,FALSE,"FY98";#N/A,#N/A,FALSE,"FY99";#N/A,#N/A,FALSE,"FY00";#N/A,#N/A,FALSE,"FY01"}</definedName>
    <definedName name="kl" localSheetId="3" hidden="1">{#N/A,#N/A,FALSE,"FY97";#N/A,#N/A,FALSE,"FY98";#N/A,#N/A,FALSE,"FY99";#N/A,#N/A,FALSE,"FY00";#N/A,#N/A,FALSE,"FY01"}</definedName>
    <definedName name="kl" localSheetId="0" hidden="1">{#N/A,#N/A,FALSE,"FY97";#N/A,#N/A,FALSE,"FY98";#N/A,#N/A,FALSE,"FY99";#N/A,#N/A,FALSE,"FY00";#N/A,#N/A,FALSE,"FY01"}</definedName>
    <definedName name="kl" localSheetId="1" hidden="1">{#N/A,#N/A,FALSE,"FY97";#N/A,#N/A,FALSE,"FY98";#N/A,#N/A,FALSE,"FY99";#N/A,#N/A,FALSE,"FY00";#N/A,#N/A,FALSE,"FY01"}</definedName>
    <definedName name="kl" hidden="1">{#N/A,#N/A,FALSE,"FY97";#N/A,#N/A,FALSE,"FY98";#N/A,#N/A,FALSE,"FY99";#N/A,#N/A,FALSE,"FY00";#N/A,#N/A,FALSE,"FY01"}</definedName>
    <definedName name="ktf" localSheetId="2" hidden="1">{"NOPCAPEVA",#N/A,FALSE,"Nopat";"FCFCSTAR",#N/A,FALSE,"FCFVAL";"EVAVL",#N/A,FALSE,"EVAVAL";"LEASE",#N/A,FALSE,"OpLease"}</definedName>
    <definedName name="ktf" localSheetId="4" hidden="1">{"NOPCAPEVA",#N/A,FALSE,"Nopat";"FCFCSTAR",#N/A,FALSE,"FCFVAL";"EVAVL",#N/A,FALSE,"EVAVAL";"LEASE",#N/A,FALSE,"OpLease"}</definedName>
    <definedName name="ktf" localSheetId="3" hidden="1">{"NOPCAPEVA",#N/A,FALSE,"Nopat";"FCFCSTAR",#N/A,FALSE,"FCFVAL";"EVAVL",#N/A,FALSE,"EVAVAL";"LEASE",#N/A,FALSE,"OpLease"}</definedName>
    <definedName name="ktf" localSheetId="0" hidden="1">{"NOPCAPEVA",#N/A,FALSE,"Nopat";"FCFCSTAR",#N/A,FALSE,"FCFVAL";"EVAVL",#N/A,FALSE,"EVAVAL";"LEASE",#N/A,FALSE,"OpLease"}</definedName>
    <definedName name="ktf" localSheetId="1" hidden="1">{"NOPCAPEVA",#N/A,FALSE,"Nopat";"FCFCSTAR",#N/A,FALSE,"FCFVAL";"EVAVL",#N/A,FALSE,"EVAVAL";"LEASE",#N/A,FALSE,"OpLease"}</definedName>
    <definedName name="ktf" hidden="1">{"NOPCAPEVA",#N/A,FALSE,"Nopat";"FCFCSTAR",#N/A,FALSE,"FCFVAL";"EVAVL",#N/A,FALSE,"EVAVAL";"LEASE",#N/A,FALSE,"OpLease"}</definedName>
    <definedName name="ktp.KtTyp_1">1</definedName>
    <definedName name="ktp.KtTyp_10">1</definedName>
    <definedName name="ktp.KtTyp_11">1</definedName>
    <definedName name="ktp.KtTyp_12">1</definedName>
    <definedName name="ktp.KtTyp_13">1</definedName>
    <definedName name="ktp.KtTyp_14">1</definedName>
    <definedName name="ktp.KtTyp_16">1</definedName>
    <definedName name="ktp.KtTyp_2">1</definedName>
    <definedName name="ktp.KtTyp_3">1</definedName>
    <definedName name="ktp.KtTyp_4">1</definedName>
    <definedName name="ktp.KtTyp_5">1</definedName>
    <definedName name="ktp.KtTyp_6">1</definedName>
    <definedName name="ktp.KtTyp_7">1</definedName>
    <definedName name="ktp.KtTyp_8">1</definedName>
    <definedName name="ktp.KtTyp_9">1</definedName>
    <definedName name="ktp.KtWM_1">1</definedName>
    <definedName name="ktp.KtWM_10">1</definedName>
    <definedName name="ktp.KtWM_11">1</definedName>
    <definedName name="ktp.KtWM_12">1</definedName>
    <definedName name="ktp.KtWM_13">1</definedName>
    <definedName name="ktp.KtWM_14">1</definedName>
    <definedName name="ktp.KtWM_16">1</definedName>
    <definedName name="ktp.KtWM_2">1</definedName>
    <definedName name="ktp.KtWM_3">1</definedName>
    <definedName name="ktp.KtWM_4">1</definedName>
    <definedName name="ktp.KtWM_5">1</definedName>
    <definedName name="ktp.KtWM_6">1</definedName>
    <definedName name="ktp.KtWM_7">1</definedName>
    <definedName name="ktp.KtWM_8">1</definedName>
    <definedName name="ktp.KtWM_9">1</definedName>
    <definedName name="kyd.Dim.01." hidden="1">"Count up"</definedName>
    <definedName name="kyd.ElementList.01." hidden="1">"x"</definedName>
    <definedName name="kyd.ElementType.01." hidden="1">3</definedName>
    <definedName name="kyd.ItemType.01." hidden="1">3</definedName>
    <definedName name="kyd.MacroAtEnd." hidden="1">""</definedName>
    <definedName name="kyd.MacroEachCycle." hidden="1">""</definedName>
    <definedName name="kyd.MacroEndOfEachCycle." hidden="1">""</definedName>
    <definedName name="kyd.MemoSortHide." hidden="1">FALSE</definedName>
    <definedName name="kyd.NumLevels.01." hidden="1">0</definedName>
    <definedName name="kyd.PanicStop." hidden="1">TRUE</definedName>
    <definedName name="kyd.ParentName.01." hidden="1">""</definedName>
    <definedName name="kyd.PreScreenData." hidden="1">FALSE</definedName>
    <definedName name="kyd.PrintMemo." hidden="1">FALSE</definedName>
    <definedName name="kyd.PrintParent.01." hidden="1">FALSE</definedName>
    <definedName name="kyd.PrintStdWhen." hidden="1">1</definedName>
    <definedName name="kyd.SaveAsFile." hidden="1">FALSE</definedName>
    <definedName name="kyd.SaveMemo." hidden="1">FALSE</definedName>
    <definedName name="kyd.SelectString.01." hidden="1">""</definedName>
    <definedName name="kyd.StdSortHide." hidden="1">FALSE</definedName>
    <definedName name="kyd.StopRow." hidden="1">65536</definedName>
    <definedName name="kyd.WriteMemWhenOptn." hidden="1">3</definedName>
    <definedName name="kyg" localSheetId="2" hidden="1">{"NOPCAPEVA",#N/A,FALSE,"Nopat";"FCFCSTAR",#N/A,FALSE,"FCFVAL";"EVAVL",#N/A,FALSE,"EVAVAL";"LEASE",#N/A,FALSE,"OpLease"}</definedName>
    <definedName name="kyg" localSheetId="4" hidden="1">{"NOPCAPEVA",#N/A,FALSE,"Nopat";"FCFCSTAR",#N/A,FALSE,"FCFVAL";"EVAVL",#N/A,FALSE,"EVAVAL";"LEASE",#N/A,FALSE,"OpLease"}</definedName>
    <definedName name="kyg" localSheetId="3" hidden="1">{"NOPCAPEVA",#N/A,FALSE,"Nopat";"FCFCSTAR",#N/A,FALSE,"FCFVAL";"EVAVL",#N/A,FALSE,"EVAVAL";"LEASE",#N/A,FALSE,"OpLease"}</definedName>
    <definedName name="kyg" localSheetId="0" hidden="1">{"NOPCAPEVA",#N/A,FALSE,"Nopat";"FCFCSTAR",#N/A,FALSE,"FCFVAL";"EVAVL",#N/A,FALSE,"EVAVAL";"LEASE",#N/A,FALSE,"OpLease"}</definedName>
    <definedName name="kyg" localSheetId="1" hidden="1">{"NOPCAPEVA",#N/A,FALSE,"Nopat";"FCFCSTAR",#N/A,FALSE,"FCFVAL";"EVAVL",#N/A,FALSE,"EVAVAL";"LEASE",#N/A,FALSE,"OpLease"}</definedName>
    <definedName name="kyg" hidden="1">{"NOPCAPEVA",#N/A,FALSE,"Nopat";"FCFCSTAR",#N/A,FALSE,"FCFVAL";"EVAVL",#N/A,FALSE,"EVAVAL";"LEASE",#N/A,FALSE,"OpLease"}</definedName>
    <definedName name="l" localSheetId="2" hidden="1">{"common_pl",#N/A,FALSE,"Commonized PL";"analyst",#N/A,FALSE,"Budget to Analyst";"sec",#N/A,FALSE,"SEC PL";"summary",#N/A,FALSE,"Summary";"detail",#N/A,FALSE,"Detail"}</definedName>
    <definedName name="l" localSheetId="4" hidden="1">{"common_pl",#N/A,FALSE,"Commonized PL";"analyst",#N/A,FALSE,"Budget to Analyst";"sec",#N/A,FALSE,"SEC PL";"summary",#N/A,FALSE,"Summary";"detail",#N/A,FALSE,"Detail"}</definedName>
    <definedName name="l" localSheetId="3" hidden="1">{"common_pl",#N/A,FALSE,"Commonized PL";"analyst",#N/A,FALSE,"Budget to Analyst";"sec",#N/A,FALSE,"SEC PL";"summary",#N/A,FALSE,"Summary";"detail",#N/A,FALSE,"Detail"}</definedName>
    <definedName name="l" localSheetId="0" hidden="1">{"common_pl",#N/A,FALSE,"Commonized PL";"analyst",#N/A,FALSE,"Budget to Analyst";"sec",#N/A,FALSE,"SEC PL";"summary",#N/A,FALSE,"Summary";"detail",#N/A,FALSE,"Detail"}</definedName>
    <definedName name="l" localSheetId="1" hidden="1">{"common_pl",#N/A,FALSE,"Commonized PL";"analyst",#N/A,FALSE,"Budget to Analyst";"sec",#N/A,FALSE,"SEC PL";"summary",#N/A,FALSE,"Summary";"detail",#N/A,FALSE,"Detail"}</definedName>
    <definedName name="l" hidden="1">{"common_pl",#N/A,FALSE,"Commonized PL";"analyst",#N/A,FALSE,"Budget to Analyst";"sec",#N/A,FALSE,"SEC PL";"summary",#N/A,FALSE,"Summary";"detail",#N/A,FALSE,"Detail"}</definedName>
    <definedName name="LAST_EBIT_MARGIN" hidden="1">"LAST_EBIT_MARGIN"</definedName>
    <definedName name="LAST_EBITDA_MARGIN" hidden="1">"LAST_EBITDA_MARGIN"</definedName>
    <definedName name="LAST_GROSS_MARGIN" hidden="1">"LAST_GROSS_MARGIN"</definedName>
    <definedName name="LAST_NET_INC_MARGIN" hidden="1">"LAST_NET_INC_MARGIN"</definedName>
    <definedName name="Last_Row" localSheetId="2" hidden="1">IF(Values_Entered,Header_Row+Number_of_Payments,Header_Row)</definedName>
    <definedName name="Last_Row" localSheetId="4" hidden="1">IF(Values_Entered,Header_Row+Number_of_Payments,Header_Row)</definedName>
    <definedName name="Last_Row" localSheetId="3" hidden="1">IF(Values_Entered,Header_Row+Number_of_Payments,Header_Row)</definedName>
    <definedName name="Last_Row" localSheetId="0" hidden="1">IF(Values_Entered,Header_Row+Number_of_Payments,Header_Row)</definedName>
    <definedName name="Last_Row" localSheetId="1" hidden="1">IF(Values_Entered,Header_Row+Number_of_Payments,Header_Row)</definedName>
    <definedName name="Last_Row" hidden="1">IF(Values_Entered,Header_Row+Number_of_Payments,Header_Row)</definedName>
    <definedName name="LASTSALEPRICE" hidden="1">"LASTSALEPRICE"</definedName>
    <definedName name="LATESTK" hidden="1">1000</definedName>
    <definedName name="LATESTKNONPRESS" hidden="1">50</definedName>
    <definedName name="LATESTQ" hidden="1">500</definedName>
    <definedName name="LATESTQNONPRESS" hidden="1">100</definedName>
    <definedName name="lih" localSheetId="2" hidden="1">{"NOPCAPEVA",#N/A,FALSE,"Nopat";"FCFCSTAR",#N/A,FALSE,"FCFVAL";"EVAVL",#N/A,FALSE,"EVAVAL";"LEASE",#N/A,FALSE,"OpLease"}</definedName>
    <definedName name="lih" localSheetId="4" hidden="1">{"NOPCAPEVA",#N/A,FALSE,"Nopat";"FCFCSTAR",#N/A,FALSE,"FCFVAL";"EVAVL",#N/A,FALSE,"EVAVAL";"LEASE",#N/A,FALSE,"OpLease"}</definedName>
    <definedName name="lih" localSheetId="3" hidden="1">{"NOPCAPEVA",#N/A,FALSE,"Nopat";"FCFCSTAR",#N/A,FALSE,"FCFVAL";"EVAVL",#N/A,FALSE,"EVAVAL";"LEASE",#N/A,FALSE,"OpLease"}</definedName>
    <definedName name="lih" localSheetId="0" hidden="1">{"NOPCAPEVA",#N/A,FALSE,"Nopat";"FCFCSTAR",#N/A,FALSE,"FCFVAL";"EVAVL",#N/A,FALSE,"EVAVAL";"LEASE",#N/A,FALSE,"OpLease"}</definedName>
    <definedName name="lih" localSheetId="1" hidden="1">{"NOPCAPEVA",#N/A,FALSE,"Nopat";"FCFCSTAR",#N/A,FALSE,"FCFVAL";"EVAVL",#N/A,FALSE,"EVAVAL";"LEASE",#N/A,FALSE,"OpLease"}</definedName>
    <definedName name="lih" hidden="1">{"NOPCAPEVA",#N/A,FALSE,"Nopat";"FCFCSTAR",#N/A,FALSE,"FCFVAL";"EVAVL",#N/A,FALSE,"EVAVAL";"LEASE",#N/A,FALSE,"OpLease"}</definedName>
    <definedName name="list_ACCOUNTNUM">#REF!</definedName>
    <definedName name="list_ACCOUNTNUM_Key">#REF!</definedName>
    <definedName name="list_COMPANY_Key">#REF!</definedName>
    <definedName name="list_DIM01">#REF!</definedName>
    <definedName name="list_DIM01_Key">#REF!</definedName>
    <definedName name="list_DIM02">#REF!</definedName>
    <definedName name="list_DIM02_Key">#REF!</definedName>
    <definedName name="list_DIM03">#REF!</definedName>
    <definedName name="list_DIM03_Key">#REF!</definedName>
    <definedName name="list_DIM05">#REF!</definedName>
    <definedName name="list_DIM05_Key">#REF!</definedName>
    <definedName name="list_DIM07">#REF!</definedName>
    <definedName name="list_DIM07_Key">#REF!</definedName>
    <definedName name="list_DIM08">#REF!</definedName>
    <definedName name="list_DIM08_Key">#REF!</definedName>
    <definedName name="list_DIM09">#REF!</definedName>
    <definedName name="list_DIM09_Key">#REF!</definedName>
    <definedName name="list_DIM10">#REF!</definedName>
    <definedName name="list_DIM10_Key">#REF!</definedName>
    <definedName name="ListOffset" hidden="1">1</definedName>
    <definedName name="lklkl" localSheetId="2" hidden="1">{"consolidated",#N/A,FALSE,"Sheet1";"cms",#N/A,FALSE,"Sheet1";"fse",#N/A,FALSE,"Sheet1"}</definedName>
    <definedName name="lklkl" localSheetId="4" hidden="1">{"consolidated",#N/A,FALSE,"Sheet1";"cms",#N/A,FALSE,"Sheet1";"fse",#N/A,FALSE,"Sheet1"}</definedName>
    <definedName name="lklkl" localSheetId="3" hidden="1">{"consolidated",#N/A,FALSE,"Sheet1";"cms",#N/A,FALSE,"Sheet1";"fse",#N/A,FALSE,"Sheet1"}</definedName>
    <definedName name="lklkl" localSheetId="0" hidden="1">{"consolidated",#N/A,FALSE,"Sheet1";"cms",#N/A,FALSE,"Sheet1";"fse",#N/A,FALSE,"Sheet1"}</definedName>
    <definedName name="lklkl" localSheetId="1" hidden="1">{"consolidated",#N/A,FALSE,"Sheet1";"cms",#N/A,FALSE,"Sheet1";"fse",#N/A,FALSE,"Sheet1"}</definedName>
    <definedName name="lklkl" hidden="1">{"consolidated",#N/A,FALSE,"Sheet1";"cms",#N/A,FALSE,"Sheet1";"fse",#N/A,FALSE,"Sheet1"}</definedName>
    <definedName name="LOAN_LOSS" hidden="1">"LOAN_LOSS"</definedName>
    <definedName name="loi" localSheetId="2" hidden="1">{"AnnInc",#N/A,TRUE,"Inc";"QtrInc1",#N/A,TRUE,"Inc";"Balance",#N/A,TRUE,"Bal";"Cflow",#N/A,TRUE,"Cash"}</definedName>
    <definedName name="loi" localSheetId="4" hidden="1">{"AnnInc",#N/A,TRUE,"Inc";"QtrInc1",#N/A,TRUE,"Inc";"Balance",#N/A,TRUE,"Bal";"Cflow",#N/A,TRUE,"Cash"}</definedName>
    <definedName name="loi" localSheetId="3" hidden="1">{"AnnInc",#N/A,TRUE,"Inc";"QtrInc1",#N/A,TRUE,"Inc";"Balance",#N/A,TRUE,"Bal";"Cflow",#N/A,TRUE,"Cash"}</definedName>
    <definedName name="loi" localSheetId="0" hidden="1">{"AnnInc",#N/A,TRUE,"Inc";"QtrInc1",#N/A,TRUE,"Inc";"Balance",#N/A,TRUE,"Bal";"Cflow",#N/A,TRUE,"Cash"}</definedName>
    <definedName name="loi" localSheetId="1" hidden="1">{"AnnInc",#N/A,TRUE,"Inc";"QtrInc1",#N/A,TRUE,"Inc";"Balance",#N/A,TRUE,"Bal";"Cflow",#N/A,TRUE,"Cash"}</definedName>
    <definedName name="loi" hidden="1">{"AnnInc",#N/A,TRUE,"Inc";"QtrInc1",#N/A,TRUE,"Inc";"Balance",#N/A,TRUE,"Bal";"Cflow",#N/A,TRUE,"Cash"}</definedName>
    <definedName name="loiuy" localSheetId="2" hidden="1">{"AnnInc",#N/A,TRUE,"Inc";"QtrInc1",#N/A,TRUE,"Inc";"Balance",#N/A,TRUE,"Bal";"Cflow",#N/A,TRUE,"Cash"}</definedName>
    <definedName name="loiuy" localSheetId="4" hidden="1">{"AnnInc",#N/A,TRUE,"Inc";"QtrInc1",#N/A,TRUE,"Inc";"Balance",#N/A,TRUE,"Bal";"Cflow",#N/A,TRUE,"Cash"}</definedName>
    <definedName name="loiuy" localSheetId="3" hidden="1">{"AnnInc",#N/A,TRUE,"Inc";"QtrInc1",#N/A,TRUE,"Inc";"Balance",#N/A,TRUE,"Bal";"Cflow",#N/A,TRUE,"Cash"}</definedName>
    <definedName name="loiuy" localSheetId="0" hidden="1">{"AnnInc",#N/A,TRUE,"Inc";"QtrInc1",#N/A,TRUE,"Inc";"Balance",#N/A,TRUE,"Bal";"Cflow",#N/A,TRUE,"Cash"}</definedName>
    <definedName name="loiuy" localSheetId="1" hidden="1">{"AnnInc",#N/A,TRUE,"Inc";"QtrInc1",#N/A,TRUE,"Inc";"Balance",#N/A,TRUE,"Bal";"Cflow",#N/A,TRUE,"Cash"}</definedName>
    <definedName name="loiuy" hidden="1">{"AnnInc",#N/A,TRUE,"Inc";"QtrInc1",#N/A,TRUE,"Inc";"Balance",#N/A,TRUE,"Bal";"Cflow",#N/A,TRUE,"Cash"}</definedName>
    <definedName name="LONG_TERM_DEBT" hidden="1">"LONG_TERM_DEBT"</definedName>
    <definedName name="LONG_TERM_GROWTH" hidden="1">"LONG_TERM_GROWTH"</definedName>
    <definedName name="LONG_TERM_INV" hidden="1">"LONG_TERM_INV"</definedName>
    <definedName name="lou" localSheetId="2" hidden="1">{"AnnInc",#N/A,TRUE,"Inc";"QtrInc1",#N/A,TRUE,"Inc";"Balance",#N/A,TRUE,"Bal";"Cflow",#N/A,TRUE,"Cash"}</definedName>
    <definedName name="lou" localSheetId="4" hidden="1">{"AnnInc",#N/A,TRUE,"Inc";"QtrInc1",#N/A,TRUE,"Inc";"Balance",#N/A,TRUE,"Bal";"Cflow",#N/A,TRUE,"Cash"}</definedName>
    <definedName name="lou" localSheetId="3" hidden="1">{"AnnInc",#N/A,TRUE,"Inc";"QtrInc1",#N/A,TRUE,"Inc";"Balance",#N/A,TRUE,"Bal";"Cflow",#N/A,TRUE,"Cash"}</definedName>
    <definedName name="lou" localSheetId="0" hidden="1">{"AnnInc",#N/A,TRUE,"Inc";"QtrInc1",#N/A,TRUE,"Inc";"Balance",#N/A,TRUE,"Bal";"Cflow",#N/A,TRUE,"Cash"}</definedName>
    <definedName name="lou" localSheetId="1" hidden="1">{"AnnInc",#N/A,TRUE,"Inc";"QtrInc1",#N/A,TRUE,"Inc";"Balance",#N/A,TRUE,"Bal";"Cflow",#N/A,TRUE,"Cash"}</definedName>
    <definedName name="lou" hidden="1">{"AnnInc",#N/A,TRUE,"Inc";"QtrInc1",#N/A,TRUE,"Inc";"Balance",#N/A,TRUE,"Bal";"Cflow",#N/A,TRUE,"Cash"}</definedName>
    <definedName name="LowerRowTT" hidden="1">#REF!</definedName>
    <definedName name="LOWPRICE" hidden="1">"LOWPRICE"</definedName>
    <definedName name="LTM_DATE" hidden="1">"LTM_DATE"</definedName>
    <definedName name="LTM_REVENUE_OVER_EMPLOYEES" hidden="1">"LTM_REVENUE_OVER_EMPLOYEES"</definedName>
    <definedName name="MARKETCAP" hidden="1">"MARKETCAP"</definedName>
    <definedName name="MatLvl">#REF!</definedName>
    <definedName name="MATT" localSheetId="2" hidden="1">{#N/A,#N/A,TRUE,"Main Issues";#N/A,#N/A,TRUE,"Income statement ($)"}</definedName>
    <definedName name="MATT" localSheetId="4" hidden="1">{#N/A,#N/A,TRUE,"Main Issues";#N/A,#N/A,TRUE,"Income statement ($)"}</definedName>
    <definedName name="MATT" localSheetId="3" hidden="1">{#N/A,#N/A,TRUE,"Main Issues";#N/A,#N/A,TRUE,"Income statement ($)"}</definedName>
    <definedName name="MATT" localSheetId="0" hidden="1">{#N/A,#N/A,TRUE,"Main Issues";#N/A,#N/A,TRUE,"Income statement ($)"}</definedName>
    <definedName name="MATT" localSheetId="1" hidden="1">{#N/A,#N/A,TRUE,"Main Issues";#N/A,#N/A,TRUE,"Income statement ($)"}</definedName>
    <definedName name="MATT" hidden="1">{#N/A,#N/A,TRUE,"Main Issues";#N/A,#N/A,TRUE,"Income statement ($)"}</definedName>
    <definedName name="mbc" localSheetId="2" hidden="1">{"NOPCAPEVA",#N/A,FALSE,"Nopat";"FCFCSTAR",#N/A,FALSE,"FCFVAL";"EVAVL",#N/A,FALSE,"EVAVAL";"LEASE",#N/A,FALSE,"OpLease"}</definedName>
    <definedName name="mbc" localSheetId="4" hidden="1">{"NOPCAPEVA",#N/A,FALSE,"Nopat";"FCFCSTAR",#N/A,FALSE,"FCFVAL";"EVAVL",#N/A,FALSE,"EVAVAL";"LEASE",#N/A,FALSE,"OpLease"}</definedName>
    <definedName name="mbc" localSheetId="3" hidden="1">{"NOPCAPEVA",#N/A,FALSE,"Nopat";"FCFCSTAR",#N/A,FALSE,"FCFVAL";"EVAVL",#N/A,FALSE,"EVAVAL";"LEASE",#N/A,FALSE,"OpLease"}</definedName>
    <definedName name="mbc" localSheetId="0" hidden="1">{"NOPCAPEVA",#N/A,FALSE,"Nopat";"FCFCSTAR",#N/A,FALSE,"FCFVAL";"EVAVL",#N/A,FALSE,"EVAVAL";"LEASE",#N/A,FALSE,"OpLease"}</definedName>
    <definedName name="mbc" localSheetId="1" hidden="1">{"NOPCAPEVA",#N/A,FALSE,"Nopat";"FCFCSTAR",#N/A,FALSE,"FCFVAL";"EVAVL",#N/A,FALSE,"EVAVAL";"LEASE",#N/A,FALSE,"OpLease"}</definedName>
    <definedName name="mbc" hidden="1">{"NOPCAPEVA",#N/A,FALSE,"Nopat";"FCFCSTAR",#N/A,FALSE,"FCFVAL";"EVAVL",#N/A,FALSE,"EVAVAL";"LEASE",#N/A,FALSE,"OpLease"}</definedName>
    <definedName name="mbvc" localSheetId="2" hidden="1">{"NOPCAPEVA",#N/A,FALSE,"Nopat";"FCFCSTAR",#N/A,FALSE,"FCFVAL";"EVAVL",#N/A,FALSE,"EVAVAL";"LEASE",#N/A,FALSE,"OpLease"}</definedName>
    <definedName name="mbvc" localSheetId="4" hidden="1">{"NOPCAPEVA",#N/A,FALSE,"Nopat";"FCFCSTAR",#N/A,FALSE,"FCFVAL";"EVAVL",#N/A,FALSE,"EVAVAL";"LEASE",#N/A,FALSE,"OpLease"}</definedName>
    <definedName name="mbvc" localSheetId="3" hidden="1">{"NOPCAPEVA",#N/A,FALSE,"Nopat";"FCFCSTAR",#N/A,FALSE,"FCFVAL";"EVAVL",#N/A,FALSE,"EVAVAL";"LEASE",#N/A,FALSE,"OpLease"}</definedName>
    <definedName name="mbvc" localSheetId="0" hidden="1">{"NOPCAPEVA",#N/A,FALSE,"Nopat";"FCFCSTAR",#N/A,FALSE,"FCFVAL";"EVAVL",#N/A,FALSE,"EVAVAL";"LEASE",#N/A,FALSE,"OpLease"}</definedName>
    <definedName name="mbvc" localSheetId="1" hidden="1">{"NOPCAPEVA",#N/A,FALSE,"Nopat";"FCFCSTAR",#N/A,FALSE,"FCFVAL";"EVAVL",#N/A,FALSE,"EVAVAL";"LEASE",#N/A,FALSE,"OpLease"}</definedName>
    <definedName name="mbvc" hidden="1">{"NOPCAPEVA",#N/A,FALSE,"Nopat";"FCFCSTAR",#N/A,FALSE,"FCFVAL";"EVAVL",#N/A,FALSE,"EVAVAL";"LEASE",#N/A,FALSE,"OpLease"}</definedName>
    <definedName name="miko" hidden="1">#REF!</definedName>
    <definedName name="MINORITY_INTEREST" hidden="1">"MINORITY_INTEREST"</definedName>
    <definedName name="MISC_EARN_ADJ" hidden="1">"MISC_EARN_ADJ"</definedName>
    <definedName name="mj" localSheetId="2" hidden="1">{#N/A,#N/A,FALSE,"FY97";#N/A,#N/A,FALSE,"FY98";#N/A,#N/A,FALSE,"FY99";#N/A,#N/A,FALSE,"FY00";#N/A,#N/A,FALSE,"FY01"}</definedName>
    <definedName name="mj" localSheetId="4" hidden="1">{#N/A,#N/A,FALSE,"FY97";#N/A,#N/A,FALSE,"FY98";#N/A,#N/A,FALSE,"FY99";#N/A,#N/A,FALSE,"FY00";#N/A,#N/A,FALSE,"FY01"}</definedName>
    <definedName name="mj" localSheetId="3" hidden="1">{#N/A,#N/A,FALSE,"FY97";#N/A,#N/A,FALSE,"FY98";#N/A,#N/A,FALSE,"FY99";#N/A,#N/A,FALSE,"FY00";#N/A,#N/A,FALSE,"FY01"}</definedName>
    <definedName name="mj" localSheetId="0" hidden="1">{#N/A,#N/A,FALSE,"FY97";#N/A,#N/A,FALSE,"FY98";#N/A,#N/A,FALSE,"FY99";#N/A,#N/A,FALSE,"FY00";#N/A,#N/A,FALSE,"FY01"}</definedName>
    <definedName name="mj" localSheetId="1" hidden="1">{#N/A,#N/A,FALSE,"FY97";#N/A,#N/A,FALSE,"FY98";#N/A,#N/A,FALSE,"FY99";#N/A,#N/A,FALSE,"FY00";#N/A,#N/A,FALSE,"FY01"}</definedName>
    <definedName name="mj" hidden="1">{#N/A,#N/A,FALSE,"FY97";#N/A,#N/A,FALSE,"FY98";#N/A,#N/A,FALSE,"FY99";#N/A,#N/A,FALSE,"FY00";#N/A,#N/A,FALSE,"FY01"}</definedName>
    <definedName name="mmmm" localSheetId="2" hidden="1">{#N/A,#N/A,TRUE,"Main Issues";#N/A,#N/A,TRUE,"Income statement ($)"}</definedName>
    <definedName name="mmmm" localSheetId="4" hidden="1">{#N/A,#N/A,TRUE,"Main Issues";#N/A,#N/A,TRUE,"Income statement ($)"}</definedName>
    <definedName name="mmmm" localSheetId="3" hidden="1">{#N/A,#N/A,TRUE,"Main Issues";#N/A,#N/A,TRUE,"Income statement ($)"}</definedName>
    <definedName name="mmmm" localSheetId="0" hidden="1">{#N/A,#N/A,TRUE,"Main Issues";#N/A,#N/A,TRUE,"Income statement ($)"}</definedName>
    <definedName name="mmmm" localSheetId="1" hidden="1">{#N/A,#N/A,TRUE,"Main Issues";#N/A,#N/A,TRUE,"Income statement ($)"}</definedName>
    <definedName name="mmmm" hidden="1">{#N/A,#N/A,TRUE,"Main Issues";#N/A,#N/A,TRUE,"Income statement ($)"}</definedName>
    <definedName name="mmmmm" localSheetId="2" hidden="1">{#N/A,#N/A,FALSE,"Calc";#N/A,#N/A,FALSE,"Sensitivity";#N/A,#N/A,FALSE,"LT Earn.Dil.";#N/A,#N/A,FALSE,"Dil. AVP"}</definedName>
    <definedName name="mmmmm" localSheetId="4" hidden="1">{#N/A,#N/A,FALSE,"Calc";#N/A,#N/A,FALSE,"Sensitivity";#N/A,#N/A,FALSE,"LT Earn.Dil.";#N/A,#N/A,FALSE,"Dil. AVP"}</definedName>
    <definedName name="mmmmm" localSheetId="3" hidden="1">{#N/A,#N/A,FALSE,"Calc";#N/A,#N/A,FALSE,"Sensitivity";#N/A,#N/A,FALSE,"LT Earn.Dil.";#N/A,#N/A,FALSE,"Dil. AVP"}</definedName>
    <definedName name="mmmmm" localSheetId="0" hidden="1">{#N/A,#N/A,FALSE,"Calc";#N/A,#N/A,FALSE,"Sensitivity";#N/A,#N/A,FALSE,"LT Earn.Dil.";#N/A,#N/A,FALSE,"Dil. AVP"}</definedName>
    <definedName name="mmmmm" localSheetId="1" hidden="1">{#N/A,#N/A,FALSE,"Calc";#N/A,#N/A,FALSE,"Sensitivity";#N/A,#N/A,FALSE,"LT Earn.Dil.";#N/A,#N/A,FALSE,"Dil. AVP"}</definedName>
    <definedName name="mmmmm" hidden="1">{#N/A,#N/A,FALSE,"Calc";#N/A,#N/A,FALSE,"Sensitivity";#N/A,#N/A,FALSE,"LT Earn.Dil.";#N/A,#N/A,FALSE,"Dil. AVP"}</definedName>
    <definedName name="Monat">#REF!</definedName>
    <definedName name="MONTH">#REF!</definedName>
    <definedName name="Name">#REF!</definedName>
    <definedName name="Narrow_Actual">#REF!</definedName>
    <definedName name="Narrow_PY_BDG">#REF!</definedName>
    <definedName name="nbv" localSheetId="2" hidden="1">{"NOPCAPEVA",#N/A,FALSE,"Nopat";"FCFCSTAR",#N/A,FALSE,"FCFVAL";"EVAVL",#N/A,FALSE,"EVAVAL";"LEASE",#N/A,FALSE,"OpLease"}</definedName>
    <definedName name="nbv" localSheetId="4" hidden="1">{"NOPCAPEVA",#N/A,FALSE,"Nopat";"FCFCSTAR",#N/A,FALSE,"FCFVAL";"EVAVL",#N/A,FALSE,"EVAVAL";"LEASE",#N/A,FALSE,"OpLease"}</definedName>
    <definedName name="nbv" localSheetId="3" hidden="1">{"NOPCAPEVA",#N/A,FALSE,"Nopat";"FCFCSTAR",#N/A,FALSE,"FCFVAL";"EVAVL",#N/A,FALSE,"EVAVAL";"LEASE",#N/A,FALSE,"OpLease"}</definedName>
    <definedName name="nbv" localSheetId="0" hidden="1">{"NOPCAPEVA",#N/A,FALSE,"Nopat";"FCFCSTAR",#N/A,FALSE,"FCFVAL";"EVAVL",#N/A,FALSE,"EVAVAL";"LEASE",#N/A,FALSE,"OpLease"}</definedName>
    <definedName name="nbv" localSheetId="1" hidden="1">{"NOPCAPEVA",#N/A,FALSE,"Nopat";"FCFCSTAR",#N/A,FALSE,"FCFVAL";"EVAVL",#N/A,FALSE,"EVAVAL";"LEASE",#N/A,FALSE,"OpLease"}</definedName>
    <definedName name="nbv" hidden="1">{"NOPCAPEVA",#N/A,FALSE,"Nopat";"FCFCSTAR",#N/A,FALSE,"FCFVAL";"EVAVL",#N/A,FALSE,"EVAVAL";"LEASE",#N/A,FALSE,"OpLease"}</definedName>
    <definedName name="nbvs" localSheetId="2" hidden="1">{"NOPCAPEVA",#N/A,FALSE,"Nopat";"FCFCSTAR",#N/A,FALSE,"FCFVAL";"EVAVL",#N/A,FALSE,"EVAVAL";"LEASE",#N/A,FALSE,"OpLease"}</definedName>
    <definedName name="nbvs" localSheetId="4" hidden="1">{"NOPCAPEVA",#N/A,FALSE,"Nopat";"FCFCSTAR",#N/A,FALSE,"FCFVAL";"EVAVL",#N/A,FALSE,"EVAVAL";"LEASE",#N/A,FALSE,"OpLease"}</definedName>
    <definedName name="nbvs" localSheetId="3" hidden="1">{"NOPCAPEVA",#N/A,FALSE,"Nopat";"FCFCSTAR",#N/A,FALSE,"FCFVAL";"EVAVL",#N/A,FALSE,"EVAVAL";"LEASE",#N/A,FALSE,"OpLease"}</definedName>
    <definedName name="nbvs" localSheetId="0" hidden="1">{"NOPCAPEVA",#N/A,FALSE,"Nopat";"FCFCSTAR",#N/A,FALSE,"FCFVAL";"EVAVL",#N/A,FALSE,"EVAVAL";"LEASE",#N/A,FALSE,"OpLease"}</definedName>
    <definedName name="nbvs" localSheetId="1" hidden="1">{"NOPCAPEVA",#N/A,FALSE,"Nopat";"FCFCSTAR",#N/A,FALSE,"FCFVAL";"EVAVL",#N/A,FALSE,"EVAVAL";"LEASE",#N/A,FALSE,"OpLease"}</definedName>
    <definedName name="nbvs" hidden="1">{"NOPCAPEVA",#N/A,FALSE,"Nopat";"FCFCSTAR",#N/A,FALSE,"FCFVAL";"EVAVL",#N/A,FALSE,"EVAVAL";"LEASE",#N/A,FALSE,"OpLease"}</definedName>
    <definedName name="nbvxg" localSheetId="2" hidden="1">{"AnnInc",#N/A,TRUE,"Inc";"QtrInc1",#N/A,TRUE,"Inc";"Balance",#N/A,TRUE,"Bal";"Cflow",#N/A,TRUE,"Cash"}</definedName>
    <definedName name="nbvxg" localSheetId="4" hidden="1">{"AnnInc",#N/A,TRUE,"Inc";"QtrInc1",#N/A,TRUE,"Inc";"Balance",#N/A,TRUE,"Bal";"Cflow",#N/A,TRUE,"Cash"}</definedName>
    <definedName name="nbvxg" localSheetId="3" hidden="1">{"AnnInc",#N/A,TRUE,"Inc";"QtrInc1",#N/A,TRUE,"Inc";"Balance",#N/A,TRUE,"Bal";"Cflow",#N/A,TRUE,"Cash"}</definedName>
    <definedName name="nbvxg" localSheetId="0" hidden="1">{"AnnInc",#N/A,TRUE,"Inc";"QtrInc1",#N/A,TRUE,"Inc";"Balance",#N/A,TRUE,"Bal";"Cflow",#N/A,TRUE,"Cash"}</definedName>
    <definedName name="nbvxg" localSheetId="1" hidden="1">{"AnnInc",#N/A,TRUE,"Inc";"QtrInc1",#N/A,TRUE,"Inc";"Balance",#N/A,TRUE,"Bal";"Cflow",#N/A,TRUE,"Cash"}</definedName>
    <definedName name="nbvxg" hidden="1">{"AnnInc",#N/A,TRUE,"Inc";"QtrInc1",#N/A,TRUE,"Inc";"Balance",#N/A,TRUE,"Bal";"Cflow",#N/A,TRUE,"Cash"}</definedName>
    <definedName name="NET_CHANGE" hidden="1">"NET_CHANGE"</definedName>
    <definedName name="NET_DEBT" hidden="1">"NET_DEBT"</definedName>
    <definedName name="NET_INC" hidden="1">"NET_INC"</definedName>
    <definedName name="NET_INC_10K" hidden="1">"NET_INC_10K"</definedName>
    <definedName name="NET_INC_10Q" hidden="1">"NET_INC_10Q"</definedName>
    <definedName name="NET_INC_10Q1" hidden="1">"NET_INC_10Q1"</definedName>
    <definedName name="NET_INC_BEFORE" hidden="1">"NET_INC_BEFORE"</definedName>
    <definedName name="NET_INC_GROWTH_1" hidden="1">"NET_INC_GROWTH_1"</definedName>
    <definedName name="NET_INC_GROWTH_2" hidden="1">"NET_INC_GROWTH_2"</definedName>
    <definedName name="NET_INC_MARGIN" hidden="1">"NET_INC_MARGIN"</definedName>
    <definedName name="NET_INTEREST_INC" hidden="1">"NET_INTEREST_INC"</definedName>
    <definedName name="NET_INTEREST_INC_AFTER_LL" hidden="1">"NET_INTEREST_INC_AFTER_LL"</definedName>
    <definedName name="NET_LOANS" hidden="1">"NET_LOANS"</definedName>
    <definedName name="new" localSheetId="2" hidden="1">{"assumptions",#N/A,FALSE,"Assumption Summary";"proforma97",#N/A,FALSE,"97 pro forma";"sensitivity97",#N/A,FALSE,"97 sensitivity ";"proforma98",#N/A,FALSE,"98 pro forma";"sensitivity98",#N/A,FALSE,"98 sensitivity"}</definedName>
    <definedName name="new" localSheetId="4" hidden="1">{"assumptions",#N/A,FALSE,"Assumption Summary";"proforma97",#N/A,FALSE,"97 pro forma";"sensitivity97",#N/A,FALSE,"97 sensitivity ";"proforma98",#N/A,FALSE,"98 pro forma";"sensitivity98",#N/A,FALSE,"98 sensitivity"}</definedName>
    <definedName name="new" localSheetId="3" hidden="1">{"assumptions",#N/A,FALSE,"Assumption Summary";"proforma97",#N/A,FALSE,"97 pro forma";"sensitivity97",#N/A,FALSE,"97 sensitivity ";"proforma98",#N/A,FALSE,"98 pro forma";"sensitivity98",#N/A,FALSE,"98 sensitivity"}</definedName>
    <definedName name="new" localSheetId="0" hidden="1">{"assumptions",#N/A,FALSE,"Assumption Summary";"proforma97",#N/A,FALSE,"97 pro forma";"sensitivity97",#N/A,FALSE,"97 sensitivity ";"proforma98",#N/A,FALSE,"98 pro forma";"sensitivity98",#N/A,FALSE,"98 sensitivity"}</definedName>
    <definedName name="new" localSheetId="1" hidden="1">{"assumptions",#N/A,FALSE,"Assumption Summary";"proforma97",#N/A,FALSE,"97 pro forma";"sensitivity97",#N/A,FALSE,"97 sensitivity ";"proforma98",#N/A,FALSE,"98 pro forma";"sensitivity98",#N/A,FALSE,"98 sensitivity"}</definedName>
    <definedName name="new" hidden="1">{"assumptions",#N/A,FALSE,"Assumption Summary";"proforma97",#N/A,FALSE,"97 pro forma";"sensitivity97",#N/A,FALSE,"97 sensitivity ";"proforma98",#N/A,FALSE,"98 pro forma";"sensitivity98",#N/A,FALSE,"98 sensitivity"}</definedName>
    <definedName name="ngfd" localSheetId="2" hidden="1">{"AnnInc",#N/A,TRUE,"Inc";"QtrInc1",#N/A,TRUE,"Inc";"Balance",#N/A,TRUE,"Bal";"Cflow",#N/A,TRUE,"Cash"}</definedName>
    <definedName name="ngfd" localSheetId="4" hidden="1">{"AnnInc",#N/A,TRUE,"Inc";"QtrInc1",#N/A,TRUE,"Inc";"Balance",#N/A,TRUE,"Bal";"Cflow",#N/A,TRUE,"Cash"}</definedName>
    <definedName name="ngfd" localSheetId="3" hidden="1">{"AnnInc",#N/A,TRUE,"Inc";"QtrInc1",#N/A,TRUE,"Inc";"Balance",#N/A,TRUE,"Bal";"Cflow",#N/A,TRUE,"Cash"}</definedName>
    <definedName name="ngfd" localSheetId="0" hidden="1">{"AnnInc",#N/A,TRUE,"Inc";"QtrInc1",#N/A,TRUE,"Inc";"Balance",#N/A,TRUE,"Bal";"Cflow",#N/A,TRUE,"Cash"}</definedName>
    <definedName name="ngfd" localSheetId="1" hidden="1">{"AnnInc",#N/A,TRUE,"Inc";"QtrInc1",#N/A,TRUE,"Inc";"Balance",#N/A,TRUE,"Bal";"Cflow",#N/A,TRUE,"Cash"}</definedName>
    <definedName name="ngfd" hidden="1">{"AnnInc",#N/A,TRUE,"Inc";"QtrInc1",#N/A,TRUE,"Inc";"Balance",#N/A,TRUE,"Bal";"Cflow",#N/A,TRUE,"Cash"}</definedName>
    <definedName name="nn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n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n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n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n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n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ocowanie">#REF!</definedName>
    <definedName name="noidea" localSheetId="2" hidden="1">{#N/A,#N/A,FALSE,"Calc";#N/A,#N/A,FALSE,"Sensitivity";#N/A,#N/A,FALSE,"LT Earn.Dil.";#N/A,#N/A,FALSE,"Dil. AVP"}</definedName>
    <definedName name="noidea" localSheetId="4" hidden="1">{#N/A,#N/A,FALSE,"Calc";#N/A,#N/A,FALSE,"Sensitivity";#N/A,#N/A,FALSE,"LT Earn.Dil.";#N/A,#N/A,FALSE,"Dil. AVP"}</definedName>
    <definedName name="noidea" localSheetId="3" hidden="1">{#N/A,#N/A,FALSE,"Calc";#N/A,#N/A,FALSE,"Sensitivity";#N/A,#N/A,FALSE,"LT Earn.Dil.";#N/A,#N/A,FALSE,"Dil. AVP"}</definedName>
    <definedName name="noidea" localSheetId="0" hidden="1">{#N/A,#N/A,FALSE,"Calc";#N/A,#N/A,FALSE,"Sensitivity";#N/A,#N/A,FALSE,"LT Earn.Dil.";#N/A,#N/A,FALSE,"Dil. AVP"}</definedName>
    <definedName name="noidea" localSheetId="1" hidden="1">{#N/A,#N/A,FALSE,"Calc";#N/A,#N/A,FALSE,"Sensitivity";#N/A,#N/A,FALSE,"LT Earn.Dil.";#N/A,#N/A,FALSE,"Dil. AVP"}</definedName>
    <definedName name="noidea" hidden="1">{#N/A,#N/A,FALSE,"Calc";#N/A,#N/A,FALSE,"Sensitivity";#N/A,#N/A,FALSE,"LT Earn.Dil.";#N/A,#N/A,FALSE,"Dil. AVP"}</definedName>
    <definedName name="NOIDEA2" localSheetId="2" hidden="1">{#N/A,#N/A,FALSE,"Calc";#N/A,#N/A,FALSE,"Sensitivity";#N/A,#N/A,FALSE,"LT Earn.Dil.";#N/A,#N/A,FALSE,"Dil. AVP"}</definedName>
    <definedName name="NOIDEA2" localSheetId="4" hidden="1">{#N/A,#N/A,FALSE,"Calc";#N/A,#N/A,FALSE,"Sensitivity";#N/A,#N/A,FALSE,"LT Earn.Dil.";#N/A,#N/A,FALSE,"Dil. AVP"}</definedName>
    <definedName name="NOIDEA2" localSheetId="3" hidden="1">{#N/A,#N/A,FALSE,"Calc";#N/A,#N/A,FALSE,"Sensitivity";#N/A,#N/A,FALSE,"LT Earn.Dil.";#N/A,#N/A,FALSE,"Dil. AVP"}</definedName>
    <definedName name="NOIDEA2" localSheetId="0" hidden="1">{#N/A,#N/A,FALSE,"Calc";#N/A,#N/A,FALSE,"Sensitivity";#N/A,#N/A,FALSE,"LT Earn.Dil.";#N/A,#N/A,FALSE,"Dil. AVP"}</definedName>
    <definedName name="NOIDEA2" localSheetId="1" hidden="1">{#N/A,#N/A,FALSE,"Calc";#N/A,#N/A,FALSE,"Sensitivity";#N/A,#N/A,FALSE,"LT Earn.Dil.";#N/A,#N/A,FALSE,"Dil. AVP"}</definedName>
    <definedName name="NOIDEA2" hidden="1">{#N/A,#N/A,FALSE,"Calc";#N/A,#N/A,FALSE,"Sensitivity";#N/A,#N/A,FALSE,"LT Earn.Dil.";#N/A,#N/A,FALSE,"Dil. AVP"}</definedName>
    <definedName name="NON_CASH" hidden="1">"NON_CASH"</definedName>
    <definedName name="NON_INTEREST_EXP" hidden="1">"NON_INTEREST_EXP"</definedName>
    <definedName name="NON_INTEREST_INC" hidden="1">"NON_INTEREST_INC"</definedName>
    <definedName name="NoOfHPeriods" localSheetId="2" hidden="1">#REF!</definedName>
    <definedName name="NoOfHPeriods" localSheetId="4" hidden="1">#REF!</definedName>
    <definedName name="NoOfHPeriods" localSheetId="3" hidden="1">#REF!</definedName>
    <definedName name="NoOfHPeriods" localSheetId="0" hidden="1">#REF!</definedName>
    <definedName name="NoOfHPeriods" localSheetId="1" hidden="1">#REF!</definedName>
    <definedName name="NoOfHPeriods" hidden="1">#REF!</definedName>
    <definedName name="NoOfProjects" localSheetId="2" hidden="1">#REF!</definedName>
    <definedName name="NoOfProjects" localSheetId="4" hidden="1">#REF!</definedName>
    <definedName name="NoOfProjects" localSheetId="3" hidden="1">#REF!</definedName>
    <definedName name="NoOfProjects" localSheetId="0" hidden="1">#REF!</definedName>
    <definedName name="NoOfProjects" localSheetId="1" hidden="1">#REF!</definedName>
    <definedName name="NoOfProjects" hidden="1">#REF!</definedName>
    <definedName name="NORMAL_INC_AFTER" hidden="1">"NORMAL_INC_AFTER"</definedName>
    <definedName name="NORMAL_INC_AVAIL" hidden="1">"NORMAL_INC_AVAIL"</definedName>
    <definedName name="NORMAL_INC_BEFORE" hidden="1">"NORMAL_INC_BEFORE"</definedName>
    <definedName name="NOTES_PAY" hidden="1">"NOTES_PAY"</definedName>
    <definedName name="NOTES1X.X.XXX">#REF!</definedName>
    <definedName name="NOTES2X.X.XXX">#REF!</definedName>
    <definedName name="NOTES3X.X.XXX">#REF!</definedName>
    <definedName name="NOTES4X.X.XXX">#REF!</definedName>
    <definedName name="NOTES5X.X.XXX">#REF!</definedName>
    <definedName name="NOTES6X.X.XXX">#REF!</definedName>
    <definedName name="NOTES7X.X.XXX">#REF!</definedName>
    <definedName name="NP" localSheetId="2" hidden="1">{#N/A,#N/A,TRUE,"Old - New P&amp;L";#N/A,#N/A,TRUE,"EBIT MMO - Total";#N/A,#N/A,TRUE,"MMO NE, CEE, ASIA, CAR";#N/A,#N/A,TRUE,"MMO LAT, MEA, AFR";#N/A,#N/A,TRUE,"NP growth";#N/A,#N/A,TRUE,"ER impact"}</definedName>
    <definedName name="NP" localSheetId="4" hidden="1">{#N/A,#N/A,TRUE,"Old - New P&amp;L";#N/A,#N/A,TRUE,"EBIT MMO - Total";#N/A,#N/A,TRUE,"MMO NE, CEE, ASIA, CAR";#N/A,#N/A,TRUE,"MMO LAT, MEA, AFR";#N/A,#N/A,TRUE,"NP growth";#N/A,#N/A,TRUE,"ER impact"}</definedName>
    <definedName name="NP" localSheetId="3" hidden="1">{#N/A,#N/A,TRUE,"Old - New P&amp;L";#N/A,#N/A,TRUE,"EBIT MMO - Total";#N/A,#N/A,TRUE,"MMO NE, CEE, ASIA, CAR";#N/A,#N/A,TRUE,"MMO LAT, MEA, AFR";#N/A,#N/A,TRUE,"NP growth";#N/A,#N/A,TRUE,"ER impact"}</definedName>
    <definedName name="NP" localSheetId="0" hidden="1">{#N/A,#N/A,TRUE,"Old - New P&amp;L";#N/A,#N/A,TRUE,"EBIT MMO - Total";#N/A,#N/A,TRUE,"MMO NE, CEE, ASIA, CAR";#N/A,#N/A,TRUE,"MMO LAT, MEA, AFR";#N/A,#N/A,TRUE,"NP growth";#N/A,#N/A,TRUE,"ER impact"}</definedName>
    <definedName name="NP" localSheetId="1" hidden="1">{#N/A,#N/A,TRUE,"Old - New P&amp;L";#N/A,#N/A,TRUE,"EBIT MMO - Total";#N/A,#N/A,TRUE,"MMO NE, CEE, ASIA, CAR";#N/A,#N/A,TRUE,"MMO LAT, MEA, AFR";#N/A,#N/A,TRUE,"NP growth";#N/A,#N/A,TRUE,"ER impact"}</definedName>
    <definedName name="NP" hidden="1">{#N/A,#N/A,TRUE,"Old - New P&amp;L";#N/A,#N/A,TRUE,"EBIT MMO - Total";#N/A,#N/A,TRUE,"MMO NE, CEE, ASIA, CAR";#N/A,#N/A,TRUE,"MMO LAT, MEA, AFR";#N/A,#N/A,TRUE,"NP growth";#N/A,#N/A,TRUE,"ER impact"}</definedName>
    <definedName name="NP_2" localSheetId="2" hidden="1">{#N/A,#N/A,TRUE,"Old - New P&amp;L";#N/A,#N/A,TRUE,"EBIT MMO - Total";#N/A,#N/A,TRUE,"MMO NE, CEE, ASIA, CAR";#N/A,#N/A,TRUE,"MMO LAT, MEA, AFR";#N/A,#N/A,TRUE,"NP growth";#N/A,#N/A,TRUE,"ER impact"}</definedName>
    <definedName name="NP_2" localSheetId="4" hidden="1">{#N/A,#N/A,TRUE,"Old - New P&amp;L";#N/A,#N/A,TRUE,"EBIT MMO - Total";#N/A,#N/A,TRUE,"MMO NE, CEE, ASIA, CAR";#N/A,#N/A,TRUE,"MMO LAT, MEA, AFR";#N/A,#N/A,TRUE,"NP growth";#N/A,#N/A,TRUE,"ER impact"}</definedName>
    <definedName name="NP_2" localSheetId="3" hidden="1">{#N/A,#N/A,TRUE,"Old - New P&amp;L";#N/A,#N/A,TRUE,"EBIT MMO - Total";#N/A,#N/A,TRUE,"MMO NE, CEE, ASIA, CAR";#N/A,#N/A,TRUE,"MMO LAT, MEA, AFR";#N/A,#N/A,TRUE,"NP growth";#N/A,#N/A,TRUE,"ER impact"}</definedName>
    <definedName name="NP_2" localSheetId="0" hidden="1">{#N/A,#N/A,TRUE,"Old - New P&amp;L";#N/A,#N/A,TRUE,"EBIT MMO - Total";#N/A,#N/A,TRUE,"MMO NE, CEE, ASIA, CAR";#N/A,#N/A,TRUE,"MMO LAT, MEA, AFR";#N/A,#N/A,TRUE,"NP growth";#N/A,#N/A,TRUE,"ER impact"}</definedName>
    <definedName name="NP_2" localSheetId="1" hidden="1">{#N/A,#N/A,TRUE,"Old - New P&amp;L";#N/A,#N/A,TRUE,"EBIT MMO - Total";#N/A,#N/A,TRUE,"MMO NE, CEE, ASIA, CAR";#N/A,#N/A,TRUE,"MMO LAT, MEA, AFR";#N/A,#N/A,TRUE,"NP growth";#N/A,#N/A,TRUE,"ER impact"}</definedName>
    <definedName name="NP_2" hidden="1">{#N/A,#N/A,TRUE,"Old - New P&amp;L";#N/A,#N/A,TRUE,"EBIT MMO - Total";#N/A,#N/A,TRUE,"MMO NE, CEE, ASIA, CAR";#N/A,#N/A,TRUE,"MMO LAT, MEA, AFR";#N/A,#N/A,TRUE,"NP growth";#N/A,#N/A,TRUE,"ER impact"}</definedName>
    <definedName name="NRI_EIA">#REF!</definedName>
    <definedName name="NSA_CBII" localSheetId="2" hidden="1">{#N/A,#N/A,TRUE,"Old - New P&amp;L";#N/A,#N/A,TRUE,"EBIT MMO - Total";#N/A,#N/A,TRUE,"MMO NE, CEE, ASIA, CAR";#N/A,#N/A,TRUE,"MMO LAT, MEA, AFR";#N/A,#N/A,TRUE,"NP growth";#N/A,#N/A,TRUE,"ER impact"}</definedName>
    <definedName name="NSA_CBII" localSheetId="4" hidden="1">{#N/A,#N/A,TRUE,"Old - New P&amp;L";#N/A,#N/A,TRUE,"EBIT MMO - Total";#N/A,#N/A,TRUE,"MMO NE, CEE, ASIA, CAR";#N/A,#N/A,TRUE,"MMO LAT, MEA, AFR";#N/A,#N/A,TRUE,"NP growth";#N/A,#N/A,TRUE,"ER impact"}</definedName>
    <definedName name="NSA_CBII" localSheetId="3" hidden="1">{#N/A,#N/A,TRUE,"Old - New P&amp;L";#N/A,#N/A,TRUE,"EBIT MMO - Total";#N/A,#N/A,TRUE,"MMO NE, CEE, ASIA, CAR";#N/A,#N/A,TRUE,"MMO LAT, MEA, AFR";#N/A,#N/A,TRUE,"NP growth";#N/A,#N/A,TRUE,"ER impact"}</definedName>
    <definedName name="NSA_CBII" localSheetId="0" hidden="1">{#N/A,#N/A,TRUE,"Old - New P&amp;L";#N/A,#N/A,TRUE,"EBIT MMO - Total";#N/A,#N/A,TRUE,"MMO NE, CEE, ASIA, CAR";#N/A,#N/A,TRUE,"MMO LAT, MEA, AFR";#N/A,#N/A,TRUE,"NP growth";#N/A,#N/A,TRUE,"ER impact"}</definedName>
    <definedName name="NSA_CBII" localSheetId="1" hidden="1">{#N/A,#N/A,TRUE,"Old - New P&amp;L";#N/A,#N/A,TRUE,"EBIT MMO - Total";#N/A,#N/A,TRUE,"MMO NE, CEE, ASIA, CAR";#N/A,#N/A,TRUE,"MMO LAT, MEA, AFR";#N/A,#N/A,TRUE,"NP growth";#N/A,#N/A,TRUE,"ER impact"}</definedName>
    <definedName name="NSA_CBII" hidden="1">{#N/A,#N/A,TRUE,"Old - New P&amp;L";#N/A,#N/A,TRUE,"EBIT MMO - Total";#N/A,#N/A,TRUE,"MMO NE, CEE, ASIA, CAR";#N/A,#N/A,TRUE,"MMO LAT, MEA, AFR";#N/A,#N/A,TRUE,"NP growth";#N/A,#N/A,TRUE,"ER impact"}</definedName>
    <definedName name="nuovo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uovo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uovo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uovo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uovo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uovo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V_Flash" localSheetId="2" hidden="1">{#N/A,#N/A,TRUE,"Old - New P&amp;L";#N/A,#N/A,TRUE,"EBIT MMO - Total";#N/A,#N/A,TRUE,"MMO NE, CEE, ASIA, CAR";#N/A,#N/A,TRUE,"MMO LAT, MEA, AFR";#N/A,#N/A,TRUE,"NP growth";#N/A,#N/A,TRUE,"ER impact"}</definedName>
    <definedName name="NV_Flash" localSheetId="4" hidden="1">{#N/A,#N/A,TRUE,"Old - New P&amp;L";#N/A,#N/A,TRUE,"EBIT MMO - Total";#N/A,#N/A,TRUE,"MMO NE, CEE, ASIA, CAR";#N/A,#N/A,TRUE,"MMO LAT, MEA, AFR";#N/A,#N/A,TRUE,"NP growth";#N/A,#N/A,TRUE,"ER impact"}</definedName>
    <definedName name="NV_Flash" localSheetId="3" hidden="1">{#N/A,#N/A,TRUE,"Old - New P&amp;L";#N/A,#N/A,TRUE,"EBIT MMO - Total";#N/A,#N/A,TRUE,"MMO NE, CEE, ASIA, CAR";#N/A,#N/A,TRUE,"MMO LAT, MEA, AFR";#N/A,#N/A,TRUE,"NP growth";#N/A,#N/A,TRUE,"ER impact"}</definedName>
    <definedName name="NV_Flash" localSheetId="0" hidden="1">{#N/A,#N/A,TRUE,"Old - New P&amp;L";#N/A,#N/A,TRUE,"EBIT MMO - Total";#N/A,#N/A,TRUE,"MMO NE, CEE, ASIA, CAR";#N/A,#N/A,TRUE,"MMO LAT, MEA, AFR";#N/A,#N/A,TRUE,"NP growth";#N/A,#N/A,TRUE,"ER impact"}</definedName>
    <definedName name="NV_Flash" localSheetId="1" hidden="1">{#N/A,#N/A,TRUE,"Old - New P&amp;L";#N/A,#N/A,TRUE,"EBIT MMO - Total";#N/A,#N/A,TRUE,"MMO NE, CEE, ASIA, CAR";#N/A,#N/A,TRUE,"MMO LAT, MEA, AFR";#N/A,#N/A,TRUE,"NP growth";#N/A,#N/A,TRUE,"ER impact"}</definedName>
    <definedName name="NV_Flash" hidden="1">{#N/A,#N/A,TRUE,"Old - New P&amp;L";#N/A,#N/A,TRUE,"EBIT MMO - Total";#N/A,#N/A,TRUE,"MMO NE, CEE, ASIA, CAR";#N/A,#N/A,TRUE,"MMO LAT, MEA, AFR";#N/A,#N/A,TRUE,"NP growth";#N/A,#N/A,TRUE,"ER impact"}</definedName>
    <definedName name="NV_Flash_2" localSheetId="2" hidden="1">{#N/A,#N/A,TRUE,"Old - New P&amp;L";#N/A,#N/A,TRUE,"EBIT MMO - Total";#N/A,#N/A,TRUE,"MMO NE, CEE, ASIA, CAR";#N/A,#N/A,TRUE,"MMO LAT, MEA, AFR";#N/A,#N/A,TRUE,"NP growth";#N/A,#N/A,TRUE,"ER impact"}</definedName>
    <definedName name="NV_Flash_2" localSheetId="4" hidden="1">{#N/A,#N/A,TRUE,"Old - New P&amp;L";#N/A,#N/A,TRUE,"EBIT MMO - Total";#N/A,#N/A,TRUE,"MMO NE, CEE, ASIA, CAR";#N/A,#N/A,TRUE,"MMO LAT, MEA, AFR";#N/A,#N/A,TRUE,"NP growth";#N/A,#N/A,TRUE,"ER impact"}</definedName>
    <definedName name="NV_Flash_2" localSheetId="3" hidden="1">{#N/A,#N/A,TRUE,"Old - New P&amp;L";#N/A,#N/A,TRUE,"EBIT MMO - Total";#N/A,#N/A,TRUE,"MMO NE, CEE, ASIA, CAR";#N/A,#N/A,TRUE,"MMO LAT, MEA, AFR";#N/A,#N/A,TRUE,"NP growth";#N/A,#N/A,TRUE,"ER impact"}</definedName>
    <definedName name="NV_Flash_2" localSheetId="0" hidden="1">{#N/A,#N/A,TRUE,"Old - New P&amp;L";#N/A,#N/A,TRUE,"EBIT MMO - Total";#N/A,#N/A,TRUE,"MMO NE, CEE, ASIA, CAR";#N/A,#N/A,TRUE,"MMO LAT, MEA, AFR";#N/A,#N/A,TRUE,"NP growth";#N/A,#N/A,TRUE,"ER impact"}</definedName>
    <definedName name="NV_Flash_2" localSheetId="1" hidden="1">{#N/A,#N/A,TRUE,"Old - New P&amp;L";#N/A,#N/A,TRUE,"EBIT MMO - Total";#N/A,#N/A,TRUE,"MMO NE, CEE, ASIA, CAR";#N/A,#N/A,TRUE,"MMO LAT, MEA, AFR";#N/A,#N/A,TRUE,"NP growth";#N/A,#N/A,TRUE,"ER impact"}</definedName>
    <definedName name="NV_Flash_2" hidden="1">{#N/A,#N/A,TRUE,"Old - New P&amp;L";#N/A,#N/A,TRUE,"EBIT MMO - Total";#N/A,#N/A,TRUE,"MMO NE, CEE, ASIA, CAR";#N/A,#N/A,TRUE,"MMO LAT, MEA, AFR";#N/A,#N/A,TRUE,"NP growth";#N/A,#N/A,TRUE,"ER impact"}</definedName>
    <definedName name="nvbfg" localSheetId="2" hidden="1">{"NOPCAPEVA",#N/A,FALSE,"Nopat";"FCFCSTAR",#N/A,FALSE,"FCFVAL";"EVAVL",#N/A,FALSE,"EVAVAL";"LEASE",#N/A,FALSE,"OpLease"}</definedName>
    <definedName name="nvbfg" localSheetId="4" hidden="1">{"NOPCAPEVA",#N/A,FALSE,"Nopat";"FCFCSTAR",#N/A,FALSE,"FCFVAL";"EVAVL",#N/A,FALSE,"EVAVAL";"LEASE",#N/A,FALSE,"OpLease"}</definedName>
    <definedName name="nvbfg" localSheetId="3" hidden="1">{"NOPCAPEVA",#N/A,FALSE,"Nopat";"FCFCSTAR",#N/A,FALSE,"FCFVAL";"EVAVL",#N/A,FALSE,"EVAVAL";"LEASE",#N/A,FALSE,"OpLease"}</definedName>
    <definedName name="nvbfg" localSheetId="0" hidden="1">{"NOPCAPEVA",#N/A,FALSE,"Nopat";"FCFCSTAR",#N/A,FALSE,"FCFVAL";"EVAVL",#N/A,FALSE,"EVAVAL";"LEASE",#N/A,FALSE,"OpLease"}</definedName>
    <definedName name="nvbfg" localSheetId="1" hidden="1">{"NOPCAPEVA",#N/A,FALSE,"Nopat";"FCFCSTAR",#N/A,FALSE,"FCFVAL";"EVAVL",#N/A,FALSE,"EVAVAL";"LEASE",#N/A,FALSE,"OpLease"}</definedName>
    <definedName name="nvbfg" hidden="1">{"NOPCAPEVA",#N/A,FALSE,"Nopat";"FCFCSTAR",#N/A,FALSE,"FCFVAL";"EVAVL",#N/A,FALSE,"EVAVAL";"LEASE",#N/A,FALSE,"OpLease"}</definedName>
    <definedName name="nvxc" localSheetId="2" hidden="1">{"NOPCAPEVA",#N/A,FALSE,"Nopat";"FCFCSTAR",#N/A,FALSE,"FCFVAL";"EVAVL",#N/A,FALSE,"EVAVAL";"LEASE",#N/A,FALSE,"OpLease"}</definedName>
    <definedName name="nvxc" localSheetId="4" hidden="1">{"NOPCAPEVA",#N/A,FALSE,"Nopat";"FCFCSTAR",#N/A,FALSE,"FCFVAL";"EVAVL",#N/A,FALSE,"EVAVAL";"LEASE",#N/A,FALSE,"OpLease"}</definedName>
    <definedName name="nvxc" localSheetId="3" hidden="1">{"NOPCAPEVA",#N/A,FALSE,"Nopat";"FCFCSTAR",#N/A,FALSE,"FCFVAL";"EVAVL",#N/A,FALSE,"EVAVAL";"LEASE",#N/A,FALSE,"OpLease"}</definedName>
    <definedName name="nvxc" localSheetId="0" hidden="1">{"NOPCAPEVA",#N/A,FALSE,"Nopat";"FCFCSTAR",#N/A,FALSE,"FCFVAL";"EVAVL",#N/A,FALSE,"EVAVAL";"LEASE",#N/A,FALSE,"OpLease"}</definedName>
    <definedName name="nvxc" localSheetId="1" hidden="1">{"NOPCAPEVA",#N/A,FALSE,"Nopat";"FCFCSTAR",#N/A,FALSE,"FCFVAL";"EVAVL",#N/A,FALSE,"EVAVAL";"LEASE",#N/A,FALSE,"OpLease"}</definedName>
    <definedName name="nvxc" hidden="1">{"NOPCAPEVA",#N/A,FALSE,"Nopat";"FCFCSTAR",#N/A,FALSE,"FCFVAL";"EVAVL",#N/A,FALSE,"EVAVAL";"LEASE",#N/A,FALSE,"OpLease"}</definedName>
    <definedName name="o" localSheetId="2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o" localSheetId="4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o" localSheetId="3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o" localSheetId="0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o" localSheetId="1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o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ok">#REF!</definedName>
    <definedName name="ooooo" localSheetId="2" hidden="1">{#N/A,#N/A,FALSE,"Calc";#N/A,#N/A,FALSE,"Sensitivity";#N/A,#N/A,FALSE,"LT Earn.Dil.";#N/A,#N/A,FALSE,"Dil. AVP"}</definedName>
    <definedName name="ooooo" localSheetId="4" hidden="1">{#N/A,#N/A,FALSE,"Calc";#N/A,#N/A,FALSE,"Sensitivity";#N/A,#N/A,FALSE,"LT Earn.Dil.";#N/A,#N/A,FALSE,"Dil. AVP"}</definedName>
    <definedName name="ooooo" localSheetId="3" hidden="1">{#N/A,#N/A,FALSE,"Calc";#N/A,#N/A,FALSE,"Sensitivity";#N/A,#N/A,FALSE,"LT Earn.Dil.";#N/A,#N/A,FALSE,"Dil. AVP"}</definedName>
    <definedName name="ooooo" localSheetId="0" hidden="1">{#N/A,#N/A,FALSE,"Calc";#N/A,#N/A,FALSE,"Sensitivity";#N/A,#N/A,FALSE,"LT Earn.Dil.";#N/A,#N/A,FALSE,"Dil. AVP"}</definedName>
    <definedName name="ooooo" localSheetId="1" hidden="1">{#N/A,#N/A,FALSE,"Calc";#N/A,#N/A,FALSE,"Sensitivity";#N/A,#N/A,FALSE,"LT Earn.Dil.";#N/A,#N/A,FALSE,"Dil. AVP"}</definedName>
    <definedName name="ooooo" hidden="1">{#N/A,#N/A,FALSE,"Calc";#N/A,#N/A,FALSE,"Sensitivity";#N/A,#N/A,FALSE,"LT Earn.Dil.";#N/A,#N/A,FALSE,"Dil. AVP"}</definedName>
    <definedName name="OP" localSheetId="2" hidden="1">{#N/A,#N/A,FALSE,"Operations";#N/A,#N/A,FALSE,"Financials"}</definedName>
    <definedName name="OP" localSheetId="4" hidden="1">{#N/A,#N/A,FALSE,"Operations";#N/A,#N/A,FALSE,"Financials"}</definedName>
    <definedName name="OP" localSheetId="3" hidden="1">{#N/A,#N/A,FALSE,"Operations";#N/A,#N/A,FALSE,"Financials"}</definedName>
    <definedName name="OP" localSheetId="0" hidden="1">{#N/A,#N/A,FALSE,"Operations";#N/A,#N/A,FALSE,"Financials"}</definedName>
    <definedName name="OP" localSheetId="1" hidden="1">{#N/A,#N/A,FALSE,"Operations";#N/A,#N/A,FALSE,"Financials"}</definedName>
    <definedName name="OP" hidden="1">{#N/A,#N/A,FALSE,"Operations";#N/A,#N/A,FALSE,"Financials"}</definedName>
    <definedName name="OpCo">#REF!</definedName>
    <definedName name="OpCo_sheet" localSheetId="2" hidden="1">{#N/A,#N/A,TRUE,"Old - New P&amp;L";#N/A,#N/A,TRUE,"EBIT MMO - Total";#N/A,#N/A,TRUE,"MMO NE, CEE, ASIA, CAR";#N/A,#N/A,TRUE,"MMO LAT, MEA, AFR";#N/A,#N/A,TRUE,"NP growth";#N/A,#N/A,TRUE,"ER impact"}</definedName>
    <definedName name="OpCo_sheet" localSheetId="4" hidden="1">{#N/A,#N/A,TRUE,"Old - New P&amp;L";#N/A,#N/A,TRUE,"EBIT MMO - Total";#N/A,#N/A,TRUE,"MMO NE, CEE, ASIA, CAR";#N/A,#N/A,TRUE,"MMO LAT, MEA, AFR";#N/A,#N/A,TRUE,"NP growth";#N/A,#N/A,TRUE,"ER impact"}</definedName>
    <definedName name="OpCo_sheet" localSheetId="3" hidden="1">{#N/A,#N/A,TRUE,"Old - New P&amp;L";#N/A,#N/A,TRUE,"EBIT MMO - Total";#N/A,#N/A,TRUE,"MMO NE, CEE, ASIA, CAR";#N/A,#N/A,TRUE,"MMO LAT, MEA, AFR";#N/A,#N/A,TRUE,"NP growth";#N/A,#N/A,TRUE,"ER impact"}</definedName>
    <definedName name="OpCo_sheet" localSheetId="0" hidden="1">{#N/A,#N/A,TRUE,"Old - New P&amp;L";#N/A,#N/A,TRUE,"EBIT MMO - Total";#N/A,#N/A,TRUE,"MMO NE, CEE, ASIA, CAR";#N/A,#N/A,TRUE,"MMO LAT, MEA, AFR";#N/A,#N/A,TRUE,"NP growth";#N/A,#N/A,TRUE,"ER impact"}</definedName>
    <definedName name="OpCo_sheet" localSheetId="1" hidden="1">{#N/A,#N/A,TRUE,"Old - New P&amp;L";#N/A,#N/A,TRUE,"EBIT MMO - Total";#N/A,#N/A,TRUE,"MMO NE, CEE, ASIA, CAR";#N/A,#N/A,TRUE,"MMO LAT, MEA, AFR";#N/A,#N/A,TRUE,"NP growth";#N/A,#N/A,TRUE,"ER impact"}</definedName>
    <definedName name="OpCo_sheet" hidden="1">{#N/A,#N/A,TRUE,"Old - New P&amp;L";#N/A,#N/A,TRUE,"EBIT MMO - Total";#N/A,#N/A,TRUE,"MMO NE, CEE, ASIA, CAR";#N/A,#N/A,TRUE,"MMO LAT, MEA, AFR";#N/A,#N/A,TRUE,"NP growth";#N/A,#N/A,TRUE,"ER impact"}</definedName>
    <definedName name="OPENPRICE" hidden="1">"OPENPRICE"</definedName>
    <definedName name="OPER_INC" hidden="1">"OPER_INC"</definedName>
    <definedName name="OTHER_ASSETS" hidden="1">"OTHER_ASSETS"</definedName>
    <definedName name="OTHER_CURRENT_ASSETS" hidden="1">"OTHER_CURRENT_ASSETS"</definedName>
    <definedName name="OTHER_CURRENT_LIAB" hidden="1">"OTHER_CURRENT_LIAB"</definedName>
    <definedName name="OTHER_EARNING" hidden="1">"OTHER_EARNING"</definedName>
    <definedName name="OTHER_EQUITY" hidden="1">"OTHER_EQUITY"</definedName>
    <definedName name="OTHER_INVESTING" hidden="1">"OTHER_INVESTING"</definedName>
    <definedName name="OTHER_LIAB" hidden="1">"OTHER_LIAB"</definedName>
    <definedName name="OTHER_LONG_TERM" hidden="1">"OTHER_LONG_TERM"</definedName>
    <definedName name="OTHER_NET" hidden="1">"OTHER_NET"</definedName>
    <definedName name="OTHER_OPER" hidden="1">"OTHER_OPER"</definedName>
    <definedName name="OTHER_RECEIV" hidden="1">"OTHER_RECEIV"</definedName>
    <definedName name="OTHER_REVENUE" hidden="1">"OTHER_REVENUE"</definedName>
    <definedName name="p" localSheetId="2" hidden="1">{"uno",#N/A,FALSE,"Dist total";"COMENTARIO",#N/A,FALSE,"Ficha CODICE"}</definedName>
    <definedName name="p" localSheetId="4" hidden="1">{"uno",#N/A,FALSE,"Dist total";"COMENTARIO",#N/A,FALSE,"Ficha CODICE"}</definedName>
    <definedName name="p" localSheetId="3" hidden="1">{"uno",#N/A,FALSE,"Dist total";"COMENTARIO",#N/A,FALSE,"Ficha CODICE"}</definedName>
    <definedName name="p" localSheetId="0" hidden="1">{"uno",#N/A,FALSE,"Dist total";"COMENTARIO",#N/A,FALSE,"Ficha CODICE"}</definedName>
    <definedName name="p" localSheetId="1" hidden="1">{"uno",#N/A,FALSE,"Dist total";"COMENTARIO",#N/A,FALSE,"Ficha CODICE"}</definedName>
    <definedName name="p" hidden="1">{"uno",#N/A,FALSE,"Dist total";"COMENTARIO",#N/A,FALSE,"Ficha CODICE"}</definedName>
    <definedName name="PAY_ACCRUED" hidden="1">"PAY_ACCRUED"</definedName>
    <definedName name="PERIODDATE" hidden="1">"PERIODDATE"</definedName>
    <definedName name="Pers_Cost_M">#REF!</definedName>
    <definedName name="pippo" hidden="1">#REF!</definedName>
    <definedName name="piu" localSheetId="2" hidden="1">{"AnnInc",#N/A,TRUE,"Inc";"QtrInc1",#N/A,TRUE,"Inc";"Balance",#N/A,TRUE,"Bal";"Cflow",#N/A,TRUE,"Cash"}</definedName>
    <definedName name="piu" localSheetId="4" hidden="1">{"AnnInc",#N/A,TRUE,"Inc";"QtrInc1",#N/A,TRUE,"Inc";"Balance",#N/A,TRUE,"Bal";"Cflow",#N/A,TRUE,"Cash"}</definedName>
    <definedName name="piu" localSheetId="3" hidden="1">{"AnnInc",#N/A,TRUE,"Inc";"QtrInc1",#N/A,TRUE,"Inc";"Balance",#N/A,TRUE,"Bal";"Cflow",#N/A,TRUE,"Cash"}</definedName>
    <definedName name="piu" localSheetId="0" hidden="1">{"AnnInc",#N/A,TRUE,"Inc";"QtrInc1",#N/A,TRUE,"Inc";"Balance",#N/A,TRUE,"Bal";"Cflow",#N/A,TRUE,"Cash"}</definedName>
    <definedName name="piu" localSheetId="1" hidden="1">{"AnnInc",#N/A,TRUE,"Inc";"QtrInc1",#N/A,TRUE,"Inc";"Balance",#N/A,TRUE,"Bal";"Cflow",#N/A,TRUE,"Cash"}</definedName>
    <definedName name="piu" hidden="1">{"AnnInc",#N/A,TRUE,"Inc";"QtrInc1",#N/A,TRUE,"Inc";"Balance",#N/A,TRUE,"Bal";"Cflow",#N/A,TRUE,"Cash"}</definedName>
    <definedName name="pli" localSheetId="2" hidden="1">{"NOPCAPEVA",#N/A,FALSE,"Nopat";"FCFCSTAR",#N/A,FALSE,"FCFVAL";"EVAVL",#N/A,FALSE,"EVAVAL";"LEASE",#N/A,FALSE,"OpLease"}</definedName>
    <definedName name="pli" localSheetId="4" hidden="1">{"NOPCAPEVA",#N/A,FALSE,"Nopat";"FCFCSTAR",#N/A,FALSE,"FCFVAL";"EVAVL",#N/A,FALSE,"EVAVAL";"LEASE",#N/A,FALSE,"OpLease"}</definedName>
    <definedName name="pli" localSheetId="3" hidden="1">{"NOPCAPEVA",#N/A,FALSE,"Nopat";"FCFCSTAR",#N/A,FALSE,"FCFVAL";"EVAVL",#N/A,FALSE,"EVAVAL";"LEASE",#N/A,FALSE,"OpLease"}</definedName>
    <definedName name="pli" localSheetId="0" hidden="1">{"NOPCAPEVA",#N/A,FALSE,"Nopat";"FCFCSTAR",#N/A,FALSE,"FCFVAL";"EVAVL",#N/A,FALSE,"EVAVAL";"LEASE",#N/A,FALSE,"OpLease"}</definedName>
    <definedName name="pli" localSheetId="1" hidden="1">{"NOPCAPEVA",#N/A,FALSE,"Nopat";"FCFCSTAR",#N/A,FALSE,"FCFVAL";"EVAVL",#N/A,FALSE,"EVAVAL";"LEASE",#N/A,FALSE,"OpLease"}</definedName>
    <definedName name="pli" hidden="1">{"NOPCAPEVA",#N/A,FALSE,"Nopat";"FCFCSTAR",#N/A,FALSE,"FCFVAL";"EVAVL",#N/A,FALSE,"EVAVAL";"LEASE",#N/A,FALSE,"OpLease"}</definedName>
    <definedName name="pm" localSheetId="2" hidden="1">{"AnnInc",#N/A,TRUE,"Inc";"QtrInc1",#N/A,TRUE,"Inc";"Balance",#N/A,TRUE,"Bal";"Cflow",#N/A,TRUE,"Cash"}</definedName>
    <definedName name="pm" localSheetId="4" hidden="1">{"AnnInc",#N/A,TRUE,"Inc";"QtrInc1",#N/A,TRUE,"Inc";"Balance",#N/A,TRUE,"Bal";"Cflow",#N/A,TRUE,"Cash"}</definedName>
    <definedName name="pm" localSheetId="3" hidden="1">{"AnnInc",#N/A,TRUE,"Inc";"QtrInc1",#N/A,TRUE,"Inc";"Balance",#N/A,TRUE,"Bal";"Cflow",#N/A,TRUE,"Cash"}</definedName>
    <definedName name="pm" localSheetId="0" hidden="1">{"AnnInc",#N/A,TRUE,"Inc";"QtrInc1",#N/A,TRUE,"Inc";"Balance",#N/A,TRUE,"Bal";"Cflow",#N/A,TRUE,"Cash"}</definedName>
    <definedName name="pm" localSheetId="1" hidden="1">{"AnnInc",#N/A,TRUE,"Inc";"QtrInc1",#N/A,TRUE,"Inc";"Balance",#N/A,TRUE,"Bal";"Cflow",#N/A,TRUE,"Cash"}</definedName>
    <definedName name="pm" hidden="1">{"AnnInc",#N/A,TRUE,"Inc";"QtrInc1",#N/A,TRUE,"Inc";"Balance",#N/A,TRUE,"Bal";"Cflow",#N/A,TRUE,"Cash"}</definedName>
    <definedName name="PO_OSTATNIM">#REF!</definedName>
    <definedName name="powierzchnie" localSheetId="2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powierzchnie" localSheetId="4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powierzchnie" localSheetId="3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powierzchnie" localSheetId="0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powierzchnie" localSheetId="1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powierzchnie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pp" localSheetId="2" hidden="1">{"ANAR",#N/A,FALSE,"Dist total";"MARGEN",#N/A,FALSE,"Dist total";"COMENTARIO",#N/A,FALSE,"Ficha CODICE";"CONSEJO",#N/A,FALSE,"Dist p0";"uno",#N/A,FALSE,"Dist total"}</definedName>
    <definedName name="pp" localSheetId="4" hidden="1">{"ANAR",#N/A,FALSE,"Dist total";"MARGEN",#N/A,FALSE,"Dist total";"COMENTARIO",#N/A,FALSE,"Ficha CODICE";"CONSEJO",#N/A,FALSE,"Dist p0";"uno",#N/A,FALSE,"Dist total"}</definedName>
    <definedName name="pp" localSheetId="3" hidden="1">{"ANAR",#N/A,FALSE,"Dist total";"MARGEN",#N/A,FALSE,"Dist total";"COMENTARIO",#N/A,FALSE,"Ficha CODICE";"CONSEJO",#N/A,FALSE,"Dist p0";"uno",#N/A,FALSE,"Dist total"}</definedName>
    <definedName name="pp" localSheetId="0" hidden="1">{"ANAR",#N/A,FALSE,"Dist total";"MARGEN",#N/A,FALSE,"Dist total";"COMENTARIO",#N/A,FALSE,"Ficha CODICE";"CONSEJO",#N/A,FALSE,"Dist p0";"uno",#N/A,FALSE,"Dist total"}</definedName>
    <definedName name="pp" localSheetId="1" hidden="1">{"ANAR",#N/A,FALSE,"Dist total";"MARGEN",#N/A,FALSE,"Dist total";"COMENTARIO",#N/A,FALSE,"Ficha CODICE";"CONSEJO",#N/A,FALSE,"Dist p0";"uno",#N/A,FALSE,"Dist total"}</definedName>
    <definedName name="pp" hidden="1">{"ANAR",#N/A,FALSE,"Dist total";"MARGEN",#N/A,FALSE,"Dist total";"COMENTARIO",#N/A,FALSE,"Ficha CODICE";"CONSEJO",#N/A,FALSE,"Dist p0";"uno",#N/A,FALSE,"Dist total"}</definedName>
    <definedName name="ppp" localSheetId="2" hidden="1">{"uno",#N/A,FALSE,"Dist total";"COMENTARIO",#N/A,FALSE,"Ficha CODICE"}</definedName>
    <definedName name="ppp" localSheetId="4" hidden="1">{"uno",#N/A,FALSE,"Dist total";"COMENTARIO",#N/A,FALSE,"Ficha CODICE"}</definedName>
    <definedName name="ppp" localSheetId="3" hidden="1">{"uno",#N/A,FALSE,"Dist total";"COMENTARIO",#N/A,FALSE,"Ficha CODICE"}</definedName>
    <definedName name="ppp" localSheetId="0" hidden="1">{"uno",#N/A,FALSE,"Dist total";"COMENTARIO",#N/A,FALSE,"Ficha CODICE"}</definedName>
    <definedName name="ppp" localSheetId="1" hidden="1">{"uno",#N/A,FALSE,"Dist total";"COMENTARIO",#N/A,FALSE,"Ficha CODICE"}</definedName>
    <definedName name="ppp" hidden="1">{"uno",#N/A,FALSE,"Dist total";"COMENTARIO",#N/A,FALSE,"Ficha CODICE"}</definedName>
    <definedName name="pppp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pppp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pppp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pppp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pppp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pppp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PREF_DIVID" hidden="1">"PREF_DIVID"</definedName>
    <definedName name="PREF_STOCK" hidden="1">"PREF_STOCK"</definedName>
    <definedName name="PREPAID_EXPEN" hidden="1">"PREPAID_EXPEN"</definedName>
    <definedName name="Pres" localSheetId="2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" localSheetId="4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" localSheetId="3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" localSheetId="0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" localSheetId="1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entation" localSheetId="2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Presentation" localSheetId="4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Presentation" localSheetId="3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Presentation" localSheetId="0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Presentation" localSheetId="1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Presentation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PRETAX_INC" hidden="1">"PRETAX_INC"</definedName>
    <definedName name="PRETAX_INC_10K" hidden="1">"PRETAX_INC_10K"</definedName>
    <definedName name="PRETAX_INC_10Q" hidden="1">"PRETAX_INC_10Q"</definedName>
    <definedName name="PRETAX_INC_10Q1" hidden="1">"PRETAX_INC_10Q1"</definedName>
    <definedName name="PRICE_OVER_EPS_EST" hidden="1">"PRICE_OVER_EPS_EST"</definedName>
    <definedName name="PRICE_OVER_EPS_EST_1" hidden="1">"PRICE_OVER_EPS_EST_1"</definedName>
    <definedName name="PRICE_OVER_LTM_EPS" hidden="1">"PRICE_OVER_LTM_EPS"</definedName>
    <definedName name="PRINT_MAP">#REF!</definedName>
    <definedName name="print4" localSheetId="2" hidden="1">{#N/A,#N/A,FALSE,"Operations";#N/A,#N/A,FALSE,"Financials"}</definedName>
    <definedName name="print4" localSheetId="4" hidden="1">{#N/A,#N/A,FALSE,"Operations";#N/A,#N/A,FALSE,"Financials"}</definedName>
    <definedName name="print4" localSheetId="3" hidden="1">{#N/A,#N/A,FALSE,"Operations";#N/A,#N/A,FALSE,"Financials"}</definedName>
    <definedName name="print4" localSheetId="0" hidden="1">{#N/A,#N/A,FALSE,"Operations";#N/A,#N/A,FALSE,"Financials"}</definedName>
    <definedName name="print4" localSheetId="1" hidden="1">{#N/A,#N/A,FALSE,"Operations";#N/A,#N/A,FALSE,"Financials"}</definedName>
    <definedName name="print4" hidden="1">{#N/A,#N/A,FALSE,"Operations";#N/A,#N/A,FALSE,"Financials"}</definedName>
    <definedName name="prm.DlugoscRoku_1">12</definedName>
    <definedName name="prm.DlugoscRoku_10">12</definedName>
    <definedName name="prm.DlugoscRoku_11">12</definedName>
    <definedName name="prm.DlugoscRoku_12">12</definedName>
    <definedName name="prm.DlugoscRoku_13">12</definedName>
    <definedName name="prm.DlugoscRoku_14">12</definedName>
    <definedName name="prm.DlugoscRoku_16">12</definedName>
    <definedName name="prm.DlugoscRoku_2">12</definedName>
    <definedName name="prm.DlugoscRoku_3">12</definedName>
    <definedName name="prm.DlugoscRoku_4">12</definedName>
    <definedName name="prm.DlugoscRoku_5">12</definedName>
    <definedName name="prm.DlugoscRoku_6">12</definedName>
    <definedName name="prm.DlugoscRoku_7">12</definedName>
    <definedName name="prm.DlugoscRoku_8">12</definedName>
    <definedName name="prm.DlugoscRoku_9">12</definedName>
    <definedName name="prm.nazwa_1">"Z przeksięgowaniami końca roku"</definedName>
    <definedName name="prm.nazwa_10">"Z przeksięgowaniami końca roku"</definedName>
    <definedName name="prm.nazwa_11">"Z przeksięgowaniami końca roku"</definedName>
    <definedName name="prm.nazwa_12">"Z przeksięgowaniami końca roku"</definedName>
    <definedName name="prm.nazwa_13">"Z przeksięgowaniami końca roku"</definedName>
    <definedName name="prm.nazwa_14">"Z przeksięgowaniami końca roku"</definedName>
    <definedName name="prm.nazwa_16">"Z przeksięgowaniami końca roku"</definedName>
    <definedName name="prm.nazwa_2">"Z przeksięgowaniami końca roku"</definedName>
    <definedName name="prm.nazwa_3">"Z przeksięgowaniami końca roku"</definedName>
    <definedName name="prm.nazwa_4">"Z przeksięgowaniami końca roku"</definedName>
    <definedName name="prm.nazwa_5">"Z przeksięgowaniami końca roku"</definedName>
    <definedName name="prm.nazwa_6">"Z przeksięgowaniami końca roku"</definedName>
    <definedName name="prm.nazwa_7">"Z przeksięgowaniami końca roku"</definedName>
    <definedName name="prm.nazwa_8">"Z przeksięgowaniami końca roku"</definedName>
    <definedName name="prm.nazwa_9">"Z przeksięgowaniami końca roku"</definedName>
    <definedName name="prm.NumerOkresu_1">0</definedName>
    <definedName name="prm.NumerOkresu_10">0</definedName>
    <definedName name="prm.NumerOkresu_11">0</definedName>
    <definedName name="prm.NumerOkresu_12">0</definedName>
    <definedName name="prm.NumerOkresu_13">0</definedName>
    <definedName name="prm.NumerOkresu_14">0</definedName>
    <definedName name="prm.NumerOkresu_16">0</definedName>
    <definedName name="prm.NumerOkresu_2">0</definedName>
    <definedName name="prm.NumerOkresu_3">0</definedName>
    <definedName name="prm.NumerOkresu_4">0</definedName>
    <definedName name="prm.NumerOkresu_5">0</definedName>
    <definedName name="prm.NumerOkresu_6">0</definedName>
    <definedName name="prm.NumerOkresu_7">0</definedName>
    <definedName name="prm.NumerOkresu_8">0</definedName>
    <definedName name="prm.NumerOkresu_9">0</definedName>
    <definedName name="prm.NumerOkresuDo_1">4</definedName>
    <definedName name="prm.NumerOkresuDo_10">4</definedName>
    <definedName name="prm.NumerOkresuDo_11">4</definedName>
    <definedName name="prm.NumerOkresuDo_12">4</definedName>
    <definedName name="prm.NumerOkresuDo_13">4</definedName>
    <definedName name="prm.NumerOkresuDo_14">4</definedName>
    <definedName name="prm.NumerOkresuDo_16">4</definedName>
    <definedName name="prm.NumerOkresuDo_2">4</definedName>
    <definedName name="prm.NumerOkresuDo_3">4</definedName>
    <definedName name="prm.NumerOkresuDo_4">4</definedName>
    <definedName name="prm.NumerOkresuDo_5">4</definedName>
    <definedName name="prm.NumerOkresuDo_6">4</definedName>
    <definedName name="prm.NumerOkresuDo_7">4</definedName>
    <definedName name="prm.NumerOkresuDo_8">4</definedName>
    <definedName name="prm.NumerOkresuDo_9">4</definedName>
    <definedName name="prm.ObszarDrukowania_1">"NIE"</definedName>
    <definedName name="prm.ObszarDrukowania_10">"NIE"</definedName>
    <definedName name="prm.ObszarDrukowania_11">"NIE"</definedName>
    <definedName name="prm.ObszarDrukowania_12">"NIE"</definedName>
    <definedName name="prm.ObszarDrukowania_13">"NIE"</definedName>
    <definedName name="prm.ObszarDrukowania_14">"NIE"</definedName>
    <definedName name="prm.ObszarDrukowania_16">"NIE"</definedName>
    <definedName name="prm.ObszarDrukowania_2">"NIE"</definedName>
    <definedName name="prm.ObszarDrukowania_3">"NIE"</definedName>
    <definedName name="prm.ObszarDrukowania_4">"NIE"</definedName>
    <definedName name="prm.ObszarDrukowania_5">"NIE"</definedName>
    <definedName name="prm.ObszarDrukowania_6">"NIE"</definedName>
    <definedName name="prm.ObszarDrukowania_7">"NIE"</definedName>
    <definedName name="prm.ObszarDrukowania_8">"NIE"</definedName>
    <definedName name="prm.ObszarDrukowania_9">"NIE"</definedName>
    <definedName name="prm.Okres_1">"Bilans Otw/Pocz. roku"</definedName>
    <definedName name="prm.Okres_10">"Bilans Otw/Pocz. roku"</definedName>
    <definedName name="prm.Okres_11">"Bilans Otw/Pocz. roku"</definedName>
    <definedName name="prm.Okres_12">"Bilans Otw/Pocz. roku"</definedName>
    <definedName name="prm.Okres_13">"Bilans Otw/Pocz. roku"</definedName>
    <definedName name="prm.Okres_14">"Bilans Otw/Pocz. roku"</definedName>
    <definedName name="prm.Okres_16">"Bilans Otw/Pocz. roku"</definedName>
    <definedName name="prm.Okres_2">"Bilans Otw/Pocz. roku"</definedName>
    <definedName name="prm.Okres_3">"Bilans Otw/Pocz. roku"</definedName>
    <definedName name="prm.Okres_4">"Bilans Otw/Pocz. roku"</definedName>
    <definedName name="prm.Okres_5">"Bilans Otw/Pocz. roku"</definedName>
    <definedName name="prm.Okres_6">"Bilans Otw/Pocz. roku"</definedName>
    <definedName name="prm.Okres_7">"Bilans Otw/Pocz. roku"</definedName>
    <definedName name="prm.Okres_8">"Bilans Otw/Pocz. roku"</definedName>
    <definedName name="prm.Okres_9">"Bilans Otw/Pocz. roku"</definedName>
    <definedName name="prm.OkresDo_1">"IV-2008"</definedName>
    <definedName name="prm.OkresDo_10">"IV-2008"</definedName>
    <definedName name="prm.OkresDo_11">"IV-2008"</definedName>
    <definedName name="prm.OkresDo_12">"IV-2008"</definedName>
    <definedName name="prm.OkresDo_13">"IV-2008"</definedName>
    <definedName name="prm.OkresDo_14">"IV-2008"</definedName>
    <definedName name="prm.OkresDo_16">"IV-2008"</definedName>
    <definedName name="prm.OkresDo_2">"IV-2008"</definedName>
    <definedName name="prm.OkresDo_3">"IV-2008"</definedName>
    <definedName name="prm.OkresDo_4">"IV-2008"</definedName>
    <definedName name="prm.OkresDo_5">"IV-2008"</definedName>
    <definedName name="prm.OkresDo_6">"IV-2008"</definedName>
    <definedName name="prm.OkresDo_7">"IV-2008"</definedName>
    <definedName name="prm.OkresDo_8">"IV-2008"</definedName>
    <definedName name="prm.OkresDo_9">"IV-2008"</definedName>
    <definedName name="prm.PlusObszar_1">6</definedName>
    <definedName name="prm.PlusObszar_10">6</definedName>
    <definedName name="prm.PlusObszar_11">6</definedName>
    <definedName name="prm.PlusObszar_12">6</definedName>
    <definedName name="prm.PlusObszar_13">6</definedName>
    <definedName name="prm.PlusObszar_14">6</definedName>
    <definedName name="prm.PlusObszar_16">6</definedName>
    <definedName name="prm.PlusObszar_2">6</definedName>
    <definedName name="prm.PlusObszar_3">6</definedName>
    <definedName name="prm.PlusObszar_4">6</definedName>
    <definedName name="prm.PlusObszar_5">6</definedName>
    <definedName name="prm.PlusObszar_6">6</definedName>
    <definedName name="prm.PlusObszar_7">6</definedName>
    <definedName name="prm.PlusObszar_8">6</definedName>
    <definedName name="prm.PlusObszar_9">6</definedName>
    <definedName name="prm.PokazOkno_1">"TAK"</definedName>
    <definedName name="prm.PokazOkno_10">"TAK"</definedName>
    <definedName name="prm.PokazOkno_11">"TAK"</definedName>
    <definedName name="prm.PokazOkno_12">"TAK"</definedName>
    <definedName name="prm.PokazOkno_13">"TAK"</definedName>
    <definedName name="prm.PokazOkno_14">"TAK"</definedName>
    <definedName name="prm.PokazOkno_16">"TAK"</definedName>
    <definedName name="prm.PokazOkno_2">"TAK"</definedName>
    <definedName name="prm.PokazOkno_3">"TAK"</definedName>
    <definedName name="prm.PokazOkno_4">"TAK"</definedName>
    <definedName name="prm.PokazOkno_5">"TAK"</definedName>
    <definedName name="prm.PokazOkno_6">"TAK"</definedName>
    <definedName name="prm.PokazOkno_7">"TAK"</definedName>
    <definedName name="prm.PokazOkno_8">"TAK"</definedName>
    <definedName name="prm.PokazOkno_9">"TAK"</definedName>
    <definedName name="prm.Przeksiegowania_1">"$'P_L cost elements'.$#ODWOŁANIE$#ODWOŁANIE"</definedName>
    <definedName name="prm.Przeksiegowania_10">"$'Distribution Org'.$#ODWOŁANIE$#ODWOŁANIE"</definedName>
    <definedName name="prm.Przeksiegowania_11">"$'Objekt Manag'.$#ODWOŁANIE$#ODWOŁANIE"</definedName>
    <definedName name="prm.Przeksiegowania_12">"$Administration.$#ODWOŁANIE$#ODWOŁANIE"</definedName>
    <definedName name="prm.Przeksiegowania_13">"$'Other dept'.$#ODWOŁANIE$#ODWOŁANIE"</definedName>
    <definedName name="prm.Przeksiegowania_14">#REF!</definedName>
    <definedName name="prm.Przeksiegowania_16">"$Interests.$#ODWOŁANIE$#ODWOŁANIE"</definedName>
    <definedName name="prm.Przeksiegowania_2">"$'P_L Main reporting'.$#ODWOŁANIE$#ODWOŁANIE"</definedName>
    <definedName name="prm.Przeksiegowania_3">"$Total.$#ODWOŁANIE$#ODWOŁANIE"</definedName>
    <definedName name="prm.Przeksiegowania_4">"$Commissions.$#ODWOŁANIE$#ODWOŁANIE"</definedName>
    <definedName name="prm.Przeksiegowania_5">"$'Adsales fee'.$#ODWOŁANIE$#ODWOŁANIE"</definedName>
    <definedName name="prm.Przeksiegowania_6">"$'Producing IT'.$#ODWOŁANIE$#ODWOŁANIE"</definedName>
    <definedName name="prm.Przeksiegowania_7">"$Editorial.$#ODWOŁANIE$#ODWOŁANIE"</definedName>
    <definedName name="prm.Przeksiegowania_8">"$'Marketing Distribution'.$#ODWOŁANIE$#ODWOŁANIE"</definedName>
    <definedName name="prm.Przeksiegowania_9">"$'Advertising Org'.$#ODWOŁANIE$#ODWOŁANIE"</definedName>
    <definedName name="prm.Rok_1">"$'P_L cost elements'.$#ODWOŁANIE$#ODWOŁANIE"</definedName>
    <definedName name="prm.Rok_10">"$'Distribution Org'.$#ODWOŁANIE$#ODWOŁANIE"</definedName>
    <definedName name="prm.Rok_11">"$'Objekt Manag'.$#ODWOŁANIE$#ODWOŁANIE"</definedName>
    <definedName name="prm.Rok_12">"$Administration.$#ODWOŁANIE$#ODWOŁANIE"</definedName>
    <definedName name="prm.Rok_13">"$'Other dept'.$#ODWOŁANIE$#ODWOŁANIE"</definedName>
    <definedName name="prm.Rok_14">#REF!</definedName>
    <definedName name="prm.Rok_16">"$Interests.$#ODWOŁANIE$#ODWOŁANIE"</definedName>
    <definedName name="prm.Rok_2">"$'P_L Main reporting'.$#ODWOŁANIE$#ODWOŁANIE"</definedName>
    <definedName name="prm.Rok_3">"$Total.$#ODWOŁANIE$#ODWOŁANIE"</definedName>
    <definedName name="prm.Rok_4">"$Commissions.$#ODWOŁANIE$#ODWOŁANIE"</definedName>
    <definedName name="prm.Rok_5">"$'Adsales fee'.$#ODWOŁANIE$#ODWOŁANIE"</definedName>
    <definedName name="prm.Rok_6">"$'Producing IT'.$#ODWOŁANIE$#ODWOŁANIE"</definedName>
    <definedName name="prm.Rok_7">"$Editorial.$#ODWOŁANIE$#ODWOŁANIE"</definedName>
    <definedName name="prm.Rok_8">"$'Marketing Distribution'.$#ODWOŁANIE$#ODWOŁANIE"</definedName>
    <definedName name="prm.Rok_9">"$'Advertising Org'.$#ODWOŁANIE$#ODWOŁANIE"</definedName>
    <definedName name="prm.Rok1">#REF!</definedName>
    <definedName name="prm.Rok1_1">"$#ODWOŁANIE.$D$5"</definedName>
    <definedName name="prm.Rok1_3">#REF!</definedName>
    <definedName name="prm.ZablokujZmiany_1">"TAK"</definedName>
    <definedName name="prm.ZablokujZmiany_10">"TAK"</definedName>
    <definedName name="prm.ZablokujZmiany_11">"TAK"</definedName>
    <definedName name="prm.ZablokujZmiany_12">"TAK"</definedName>
    <definedName name="prm.ZablokujZmiany_13">"TAK"</definedName>
    <definedName name="prm.ZablokujZmiany_14">"TAK"</definedName>
    <definedName name="prm.ZablokujZmiany_16">"TAK"</definedName>
    <definedName name="prm.ZablokujZmiany_2">"TAK"</definedName>
    <definedName name="prm.ZablokujZmiany_3">"TAK"</definedName>
    <definedName name="prm.ZablokujZmiany_4">"TAK"</definedName>
    <definedName name="prm.ZablokujZmiany_5">"TAK"</definedName>
    <definedName name="prm.ZablokujZmiany_6">"TAK"</definedName>
    <definedName name="prm.ZablokujZmiany_7">"TAK"</definedName>
    <definedName name="prm.ZablokujZmiany_8">"TAK"</definedName>
    <definedName name="prm.ZablokujZmiany_9">"TAK"</definedName>
    <definedName name="prm.Zakres_1">"$'P_L cost elements'.$#ODWOŁANIE$#ODWOŁANIE"</definedName>
    <definedName name="prm.Zakres_10">"$'Distribution Org'.$#ODWOŁANIE$#ODWOŁANIE"</definedName>
    <definedName name="prm.Zakres_11">"$'Objekt Manag'.$#ODWOŁANIE$#ODWOŁANIE"</definedName>
    <definedName name="prm.Zakres_12">"$Administration.$#ODWOŁANIE$#ODWOŁANIE"</definedName>
    <definedName name="prm.Zakres_13">"$'Other dept'.$#ODWOŁANIE$#ODWOŁANIE"</definedName>
    <definedName name="prm.Zakres_14">#REF!</definedName>
    <definedName name="prm.Zakres_16">"$Interests.$#ODWOŁANIE$#ODWOŁANIE"</definedName>
    <definedName name="prm.Zakres_2">"$'P_L Main reporting'.$#ODWOŁANIE$#ODWOŁANIE"</definedName>
    <definedName name="prm.Zakres_3">"$Total.$#ODWOŁANIE$#ODWOŁANIE"</definedName>
    <definedName name="prm.Zakres_4">"$Commissions.$#ODWOŁANIE$#ODWOŁANIE"</definedName>
    <definedName name="prm.Zakres_5">"$'Adsales fee'.$#ODWOŁANIE$#ODWOŁANIE"</definedName>
    <definedName name="prm.Zakres_6">"$'Producing IT'.$#ODWOŁANIE$#ODWOŁANIE"</definedName>
    <definedName name="prm.Zakres_7">"$Editorial.$#ODWOŁANIE$#ODWOŁANIE"</definedName>
    <definedName name="prm.Zakres_8">"$'Marketing Distribution'.$#ODWOŁANIE$#ODWOŁANIE"</definedName>
    <definedName name="prm.Zakres_9">"$'Advertising Org'.$#ODWOŁANIE$#ODWOŁANIE"</definedName>
    <definedName name="PRO_FORMA_BASIC_EPS" hidden="1">"PRO_FORMA_BASIC_EPS"</definedName>
    <definedName name="PRO_FORMA_DILUT_EPS" hidden="1">"PRO_FORMA_DILUT_EPS"</definedName>
    <definedName name="PRO_FORMA_NET_INC" hidden="1">"PRO_FORMA_NET_INC"</definedName>
    <definedName name="Project">#REF!</definedName>
    <definedName name="PROPERTY_GROSS" hidden="1">"PROPERTY_GROSS"</definedName>
    <definedName name="PROPERTY_NET" hidden="1">"PROPERTY_NET"</definedName>
    <definedName name="Przychody">#REF!</definedName>
    <definedName name="pvd" localSheetId="2" hidden="1">{"AnnInc",#N/A,TRUE,"Inc";"QtrInc1",#N/A,TRUE,"Inc";"Balance",#N/A,TRUE,"Bal";"Cflow",#N/A,TRUE,"Cash"}</definedName>
    <definedName name="pvd" localSheetId="4" hidden="1">{"AnnInc",#N/A,TRUE,"Inc";"QtrInc1",#N/A,TRUE,"Inc";"Balance",#N/A,TRUE,"Bal";"Cflow",#N/A,TRUE,"Cash"}</definedName>
    <definedName name="pvd" localSheetId="3" hidden="1">{"AnnInc",#N/A,TRUE,"Inc";"QtrInc1",#N/A,TRUE,"Inc";"Balance",#N/A,TRUE,"Bal";"Cflow",#N/A,TRUE,"Cash"}</definedName>
    <definedName name="pvd" localSheetId="0" hidden="1">{"AnnInc",#N/A,TRUE,"Inc";"QtrInc1",#N/A,TRUE,"Inc";"Balance",#N/A,TRUE,"Bal";"Cflow",#N/A,TRUE,"Cash"}</definedName>
    <definedName name="pvd" localSheetId="1" hidden="1">{"AnnInc",#N/A,TRUE,"Inc";"QtrInc1",#N/A,TRUE,"Inc";"Balance",#N/A,TRUE,"Bal";"Cflow",#N/A,TRUE,"Cash"}</definedName>
    <definedName name="pvd" hidden="1">{"AnnInc",#N/A,TRUE,"Inc";"QtrInc1",#N/A,TRUE,"Inc";"Balance",#N/A,TRUE,"Bal";"Cflow",#N/A,TRUE,"Cash"}</definedName>
    <definedName name="pwoefù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woefù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woefù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woefù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woefù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woefù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q" localSheetId="2" hidden="1">{"ANAR",#N/A,FALSE,"Dist total";"MARGEN",#N/A,FALSE,"Dist total";"COMENTARIO",#N/A,FALSE,"Ficha CODICE";"CONSEJO",#N/A,FALSE,"Dist p0";"uno",#N/A,FALSE,"Dist total"}</definedName>
    <definedName name="q" localSheetId="4" hidden="1">{"ANAR",#N/A,FALSE,"Dist total";"MARGEN",#N/A,FALSE,"Dist total";"COMENTARIO",#N/A,FALSE,"Ficha CODICE";"CONSEJO",#N/A,FALSE,"Dist p0";"uno",#N/A,FALSE,"Dist total"}</definedName>
    <definedName name="q" localSheetId="3" hidden="1">{"ANAR",#N/A,FALSE,"Dist total";"MARGEN",#N/A,FALSE,"Dist total";"COMENTARIO",#N/A,FALSE,"Ficha CODICE";"CONSEJO",#N/A,FALSE,"Dist p0";"uno",#N/A,FALSE,"Dist total"}</definedName>
    <definedName name="q" localSheetId="0" hidden="1">{"ANAR",#N/A,FALSE,"Dist total";"MARGEN",#N/A,FALSE,"Dist total";"COMENTARIO",#N/A,FALSE,"Ficha CODICE";"CONSEJO",#N/A,FALSE,"Dist p0";"uno",#N/A,FALSE,"Dist total"}</definedName>
    <definedName name="q" localSheetId="1" hidden="1">{"ANAR",#N/A,FALSE,"Dist total";"MARGEN",#N/A,FALSE,"Dist total";"COMENTARIO",#N/A,FALSE,"Ficha CODICE";"CONSEJO",#N/A,FALSE,"Dist p0";"uno",#N/A,FALSE,"Dist total"}</definedName>
    <definedName name="q" hidden="1">{"ANAR",#N/A,FALSE,"Dist total";"MARGEN",#N/A,FALSE,"Dist total";"COMENTARIO",#N/A,FALSE,"Ficha CODICE";"CONSEJO",#N/A,FALSE,"Dist p0";"uno",#N/A,FALSE,"Dist total"}</definedName>
    <definedName name="qa" localSheetId="2" hidden="1">{"AnnInc",#N/A,TRUE,"Inc";"QtrInc1",#N/A,TRUE,"Inc";"Balance",#N/A,TRUE,"Bal";"Cflow",#N/A,TRUE,"Cash"}</definedName>
    <definedName name="qa" localSheetId="4" hidden="1">{"AnnInc",#N/A,TRUE,"Inc";"QtrInc1",#N/A,TRUE,"Inc";"Balance",#N/A,TRUE,"Bal";"Cflow",#N/A,TRUE,"Cash"}</definedName>
    <definedName name="qa" localSheetId="3" hidden="1">{"AnnInc",#N/A,TRUE,"Inc";"QtrInc1",#N/A,TRUE,"Inc";"Balance",#N/A,TRUE,"Bal";"Cflow",#N/A,TRUE,"Cash"}</definedName>
    <definedName name="qa" localSheetId="0" hidden="1">{"AnnInc",#N/A,TRUE,"Inc";"QtrInc1",#N/A,TRUE,"Inc";"Balance",#N/A,TRUE,"Bal";"Cflow",#N/A,TRUE,"Cash"}</definedName>
    <definedName name="qa" localSheetId="1" hidden="1">{"AnnInc",#N/A,TRUE,"Inc";"QtrInc1",#N/A,TRUE,"Inc";"Balance",#N/A,TRUE,"Bal";"Cflow",#N/A,TRUE,"Cash"}</definedName>
    <definedName name="qa" hidden="1">{"AnnInc",#N/A,TRUE,"Inc";"QtrInc1",#N/A,TRUE,"Inc";"Balance",#N/A,TRUE,"Bal";"Cflow",#N/A,TRUE,"Cash"}</definedName>
    <definedName name="qq" localSheetId="2" hidden="1">{#N/A,#N/A,FALSE,"CBE";#N/A,#N/A,FALSE,"SWK"}</definedName>
    <definedName name="qq" localSheetId="4" hidden="1">{#N/A,#N/A,FALSE,"CBE";#N/A,#N/A,FALSE,"SWK"}</definedName>
    <definedName name="qq" localSheetId="3" hidden="1">{#N/A,#N/A,FALSE,"CBE";#N/A,#N/A,FALSE,"SWK"}</definedName>
    <definedName name="qq" localSheetId="0" hidden="1">{#N/A,#N/A,FALSE,"CBE";#N/A,#N/A,FALSE,"SWK"}</definedName>
    <definedName name="qq" localSheetId="1" hidden="1">{#N/A,#N/A,FALSE,"CBE";#N/A,#N/A,FALSE,"SWK"}</definedName>
    <definedName name="qq" hidden="1">{#N/A,#N/A,FALSE,"CBE";#N/A,#N/A,FALSE,"SWK"}</definedName>
    <definedName name="qqq" hidden="1">#REF!</definedName>
    <definedName name="qqqq" hidden="1">#REF!</definedName>
    <definedName name="QQQQQ" localSheetId="2" hidden="1">{"uno",#N/A,FALSE,"Dist total";"COMENTARIO",#N/A,FALSE,"Ficha CODICE"}</definedName>
    <definedName name="QQQQQ" localSheetId="4" hidden="1">{"uno",#N/A,FALSE,"Dist total";"COMENTARIO",#N/A,FALSE,"Ficha CODICE"}</definedName>
    <definedName name="QQQQQ" localSheetId="3" hidden="1">{"uno",#N/A,FALSE,"Dist total";"COMENTARIO",#N/A,FALSE,"Ficha CODICE"}</definedName>
    <definedName name="QQQQQ" localSheetId="0" hidden="1">{"uno",#N/A,FALSE,"Dist total";"COMENTARIO",#N/A,FALSE,"Ficha CODICE"}</definedName>
    <definedName name="QQQQQ" localSheetId="1" hidden="1">{"uno",#N/A,FALSE,"Dist total";"COMENTARIO",#N/A,FALSE,"Ficha CODICE"}</definedName>
    <definedName name="QQQQQ" hidden="1">{"uno",#N/A,FALSE,"Dist total";"COMENTARIO",#N/A,FALSE,"Ficha CODICE"}</definedName>
    <definedName name="qqqqqq" hidden="1">#REF!</definedName>
    <definedName name="qqqqqqqq" hidden="1">#REF!</definedName>
    <definedName name="qqqqqqqqqqqq" hidden="1">#REF!</definedName>
    <definedName name="qqqqqqqqqqqqqqq" hidden="1">#REF!</definedName>
    <definedName name="qqqqqqqqqqqqqqqq" hidden="1">#REF!</definedName>
    <definedName name="qqqqqqqqqqqqqqqqq" hidden="1">#REF!</definedName>
    <definedName name="qqqqqqqqqqqqqqqqqqqq" hidden="1">#REF!</definedName>
    <definedName name="qqqqqqqqqqqqqqqqqqqqqq" hidden="1">#REF!</definedName>
    <definedName name="qsty" localSheetId="2" hidden="1">{"NOPCAPEVA",#N/A,FALSE,"Nopat";"FCFCSTAR",#N/A,FALSE,"FCFVAL";"EVAVL",#N/A,FALSE,"EVAVAL";"LEASE",#N/A,FALSE,"OpLease"}</definedName>
    <definedName name="qsty" localSheetId="4" hidden="1">{"NOPCAPEVA",#N/A,FALSE,"Nopat";"FCFCSTAR",#N/A,FALSE,"FCFVAL";"EVAVL",#N/A,FALSE,"EVAVAL";"LEASE",#N/A,FALSE,"OpLease"}</definedName>
    <definedName name="qsty" localSheetId="3" hidden="1">{"NOPCAPEVA",#N/A,FALSE,"Nopat";"FCFCSTAR",#N/A,FALSE,"FCFVAL";"EVAVL",#N/A,FALSE,"EVAVAL";"LEASE",#N/A,FALSE,"OpLease"}</definedName>
    <definedName name="qsty" localSheetId="0" hidden="1">{"NOPCAPEVA",#N/A,FALSE,"Nopat";"FCFCSTAR",#N/A,FALSE,"FCFVAL";"EVAVL",#N/A,FALSE,"EVAVAL";"LEASE",#N/A,FALSE,"OpLease"}</definedName>
    <definedName name="qsty" localSheetId="1" hidden="1">{"NOPCAPEVA",#N/A,FALSE,"Nopat";"FCFCSTAR",#N/A,FALSE,"FCFVAL";"EVAVL",#N/A,FALSE,"EVAVAL";"LEASE",#N/A,FALSE,"OpLease"}</definedName>
    <definedName name="qsty" hidden="1">{"NOPCAPEVA",#N/A,FALSE,"Nopat";"FCFCSTAR",#N/A,FALSE,"FCFVAL";"EVAVL",#N/A,FALSE,"EVAVAL";"LEASE",#N/A,FALSE,"OpLease"}</definedName>
    <definedName name="QUICK_RATIO" hidden="1">"QUICK_RATIO"</definedName>
    <definedName name="qw" localSheetId="2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qw" localSheetId="4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qw" localSheetId="3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qw" localSheetId="0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qw" localSheetId="1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qw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QWER" hidden="1">#REF!</definedName>
    <definedName name="rachunek" localSheetId="2" hidden="1">{#N/A,#N/A,FALSE,"F-01";#N/A,#N/A,FALSE,"F-01";#N/A,#N/A,FALSE,"F-01"}</definedName>
    <definedName name="rachunek" localSheetId="4" hidden="1">{#N/A,#N/A,FALSE,"F-01";#N/A,#N/A,FALSE,"F-01";#N/A,#N/A,FALSE,"F-01"}</definedName>
    <definedName name="rachunek" localSheetId="3" hidden="1">{#N/A,#N/A,FALSE,"F-01";#N/A,#N/A,FALSE,"F-01";#N/A,#N/A,FALSE,"F-01"}</definedName>
    <definedName name="rachunek" localSheetId="0" hidden="1">{#N/A,#N/A,FALSE,"F-01";#N/A,#N/A,FALSE,"F-01";#N/A,#N/A,FALSE,"F-01"}</definedName>
    <definedName name="rachunek" localSheetId="1" hidden="1">{#N/A,#N/A,FALSE,"F-01";#N/A,#N/A,FALSE,"F-01";#N/A,#N/A,FALSE,"F-01"}</definedName>
    <definedName name="rachunek" hidden="1">{#N/A,#N/A,FALSE,"F-01";#N/A,#N/A,FALSE,"F-01";#N/A,#N/A,FALSE,"F-01"}</definedName>
    <definedName name="rdh" localSheetId="2" hidden="1">{"NOPCAPEVA",#N/A,FALSE,"Nopat";"FCFCSTAR",#N/A,FALSE,"FCFVAL";"EVAVL",#N/A,FALSE,"EVAVAL";"LEASE",#N/A,FALSE,"OpLease"}</definedName>
    <definedName name="rdh" localSheetId="4" hidden="1">{"NOPCAPEVA",#N/A,FALSE,"Nopat";"FCFCSTAR",#N/A,FALSE,"FCFVAL";"EVAVL",#N/A,FALSE,"EVAVAL";"LEASE",#N/A,FALSE,"OpLease"}</definedName>
    <definedName name="rdh" localSheetId="3" hidden="1">{"NOPCAPEVA",#N/A,FALSE,"Nopat";"FCFCSTAR",#N/A,FALSE,"FCFVAL";"EVAVL",#N/A,FALSE,"EVAVAL";"LEASE",#N/A,FALSE,"OpLease"}</definedName>
    <definedName name="rdh" localSheetId="0" hidden="1">{"NOPCAPEVA",#N/A,FALSE,"Nopat";"FCFCSTAR",#N/A,FALSE,"FCFVAL";"EVAVL",#N/A,FALSE,"EVAVAL";"LEASE",#N/A,FALSE,"OpLease"}</definedName>
    <definedName name="rdh" localSheetId="1" hidden="1">{"NOPCAPEVA",#N/A,FALSE,"Nopat";"FCFCSTAR",#N/A,FALSE,"FCFVAL";"EVAVL",#N/A,FALSE,"EVAVAL";"LEASE",#N/A,FALSE,"OpLease"}</definedName>
    <definedName name="rdh" hidden="1">{"NOPCAPEVA",#N/A,FALSE,"Nopat";"FCFCSTAR",#N/A,FALSE,"FCFVAL";"EVAVL",#N/A,FALSE,"EVAVAL";"LEASE",#N/A,FALSE,"OpLease"}</definedName>
    <definedName name="re" localSheetId="2" hidden="1">{"NOPCAPEVA",#N/A,FALSE,"Nopat";"FCFCSTAR",#N/A,FALSE,"FCFVAL";"EVAVL",#N/A,FALSE,"EVAVAL";"LEASE",#N/A,FALSE,"OpLease"}</definedName>
    <definedName name="re" localSheetId="4" hidden="1">{"NOPCAPEVA",#N/A,FALSE,"Nopat";"FCFCSTAR",#N/A,FALSE,"FCFVAL";"EVAVL",#N/A,FALSE,"EVAVAL";"LEASE",#N/A,FALSE,"OpLease"}</definedName>
    <definedName name="re" localSheetId="3" hidden="1">{"NOPCAPEVA",#N/A,FALSE,"Nopat";"FCFCSTAR",#N/A,FALSE,"FCFVAL";"EVAVL",#N/A,FALSE,"EVAVAL";"LEASE",#N/A,FALSE,"OpLease"}</definedName>
    <definedName name="re" localSheetId="0" hidden="1">{"NOPCAPEVA",#N/A,FALSE,"Nopat";"FCFCSTAR",#N/A,FALSE,"FCFVAL";"EVAVL",#N/A,FALSE,"EVAVAL";"LEASE",#N/A,FALSE,"OpLease"}</definedName>
    <definedName name="re" localSheetId="1" hidden="1">{"NOPCAPEVA",#N/A,FALSE,"Nopat";"FCFCSTAR",#N/A,FALSE,"FCFVAL";"EVAVL",#N/A,FALSE,"EVAVAL";"LEASE",#N/A,FALSE,"OpLease"}</definedName>
    <definedName name="re" hidden="1">{"NOPCAPEVA",#N/A,FALSE,"Nopat";"FCFCSTAR",#N/A,FALSE,"FCFVAL";"EVAVL",#N/A,FALSE,"EVAVAL";"LEASE",#N/A,FALSE,"OpLease"}</definedName>
    <definedName name="REDEEM_PREF_STOCK" hidden="1">"REDEEM_PREF_STOCK"</definedName>
    <definedName name="regtd" localSheetId="2" hidden="1">{"NOPCAPEVA",#N/A,FALSE,"Nopat";"FCFCSTAR",#N/A,FALSE,"FCFVAL";"EVAVL",#N/A,FALSE,"EVAVAL";"LEASE",#N/A,FALSE,"OpLease"}</definedName>
    <definedName name="regtd" localSheetId="4" hidden="1">{"NOPCAPEVA",#N/A,FALSE,"Nopat";"FCFCSTAR",#N/A,FALSE,"FCFVAL";"EVAVL",#N/A,FALSE,"EVAVAL";"LEASE",#N/A,FALSE,"OpLease"}</definedName>
    <definedName name="regtd" localSheetId="3" hidden="1">{"NOPCAPEVA",#N/A,FALSE,"Nopat";"FCFCSTAR",#N/A,FALSE,"FCFVAL";"EVAVL",#N/A,FALSE,"EVAVAL";"LEASE",#N/A,FALSE,"OpLease"}</definedName>
    <definedName name="regtd" localSheetId="0" hidden="1">{"NOPCAPEVA",#N/A,FALSE,"Nopat";"FCFCSTAR",#N/A,FALSE,"FCFVAL";"EVAVL",#N/A,FALSE,"EVAVAL";"LEASE",#N/A,FALSE,"OpLease"}</definedName>
    <definedName name="regtd" localSheetId="1" hidden="1">{"NOPCAPEVA",#N/A,FALSE,"Nopat";"FCFCSTAR",#N/A,FALSE,"FCFVAL";"EVAVL",#N/A,FALSE,"EVAVAL";"LEASE",#N/A,FALSE,"OpLease"}</definedName>
    <definedName name="regtd" hidden="1">{"NOPCAPEVA",#N/A,FALSE,"Nopat";"FCFCSTAR",#N/A,FALSE,"FCFVAL";"EVAVL",#N/A,FALSE,"EVAVAL";"LEASE",#N/A,FALSE,"OpLease"}</definedName>
    <definedName name="RESEARCH_DEV" hidden="1">"RESEARCH_DEV"</definedName>
    <definedName name="RETAINED_EARN" hidden="1">"RETAINED_EARN"</definedName>
    <definedName name="RETURN_ASSETS" hidden="1">"RETURN_ASSETS"</definedName>
    <definedName name="RETURN_EQUITY" hidden="1">"RETURN_EQUITY"</definedName>
    <definedName name="RETURN_INVESTMENT" hidden="1">"RETURN_INVESTMENT"</definedName>
    <definedName name="REVENUE" hidden="1">"REVENUE"</definedName>
    <definedName name="REVENUE_10K" hidden="1">"REVENUE_10K"</definedName>
    <definedName name="REVENUE_10Q" hidden="1">"REVENUE_10Q"</definedName>
    <definedName name="REVENUE_10Q1" hidden="1">"REVENUE_10Q1"</definedName>
    <definedName name="REVENUE_EST" hidden="1">"REVENUE_EST"</definedName>
    <definedName name="REVENUE_EST_1" hidden="1">"REVENUE_EST_1"</definedName>
    <definedName name="REVENUE_GROWTH_1" hidden="1">"REVENUE_GROWTH_1"</definedName>
    <definedName name="REVENUE_GROWTH_2" hidden="1">"REVENUE_GROWTH_2"</definedName>
    <definedName name="RevLevel" localSheetId="2" hidden="1">#REF!</definedName>
    <definedName name="RevLevel" localSheetId="4" hidden="1">#REF!</definedName>
    <definedName name="RevLevel" localSheetId="3" hidden="1">#REF!</definedName>
    <definedName name="RevLevel" localSheetId="0" hidden="1">#REF!</definedName>
    <definedName name="RevLevel" localSheetId="1" hidden="1">#REF!</definedName>
    <definedName name="RevLevel" hidden="1">#REF!</definedName>
    <definedName name="rewq" localSheetId="2" hidden="1">{"NOPCAPEVA",#N/A,FALSE,"Nopat";"FCFCSTAR",#N/A,FALSE,"FCFVAL";"EVAVL",#N/A,FALSE,"EVAVAL";"LEASE",#N/A,FALSE,"OpLease"}</definedName>
    <definedName name="rewq" localSheetId="4" hidden="1">{"NOPCAPEVA",#N/A,FALSE,"Nopat";"FCFCSTAR",#N/A,FALSE,"FCFVAL";"EVAVL",#N/A,FALSE,"EVAVAL";"LEASE",#N/A,FALSE,"OpLease"}</definedName>
    <definedName name="rewq" localSheetId="3" hidden="1">{"NOPCAPEVA",#N/A,FALSE,"Nopat";"FCFCSTAR",#N/A,FALSE,"FCFVAL";"EVAVL",#N/A,FALSE,"EVAVAL";"LEASE",#N/A,FALSE,"OpLease"}</definedName>
    <definedName name="rewq" localSheetId="0" hidden="1">{"NOPCAPEVA",#N/A,FALSE,"Nopat";"FCFCSTAR",#N/A,FALSE,"FCFVAL";"EVAVL",#N/A,FALSE,"EVAVAL";"LEASE",#N/A,FALSE,"OpLease"}</definedName>
    <definedName name="rewq" localSheetId="1" hidden="1">{"NOPCAPEVA",#N/A,FALSE,"Nopat";"FCFCSTAR",#N/A,FALSE,"FCFVAL";"EVAVL",#N/A,FALSE,"EVAVAL";"LEASE",#N/A,FALSE,"OpLease"}</definedName>
    <definedName name="rewq" hidden="1">{"NOPCAPEVA",#N/A,FALSE,"Nopat";"FCFCSTAR",#N/A,FALSE,"FCFVAL";"EVAVL",#N/A,FALSE,"EVAVAL";"LEASE",#N/A,FALSE,"OpLease"}</definedName>
    <definedName name="rey" localSheetId="2" hidden="1">{"NOPCAPEVA",#N/A,FALSE,"Nopat";"FCFCSTAR",#N/A,FALSE,"FCFVAL";"EVAVL",#N/A,FALSE,"EVAVAL";"LEASE",#N/A,FALSE,"OpLease"}</definedName>
    <definedName name="rey" localSheetId="4" hidden="1">{"NOPCAPEVA",#N/A,FALSE,"Nopat";"FCFCSTAR",#N/A,FALSE,"FCFVAL";"EVAVL",#N/A,FALSE,"EVAVAL";"LEASE",#N/A,FALSE,"OpLease"}</definedName>
    <definedName name="rey" localSheetId="3" hidden="1">{"NOPCAPEVA",#N/A,FALSE,"Nopat";"FCFCSTAR",#N/A,FALSE,"FCFVAL";"EVAVL",#N/A,FALSE,"EVAVAL";"LEASE",#N/A,FALSE,"OpLease"}</definedName>
    <definedName name="rey" localSheetId="0" hidden="1">{"NOPCAPEVA",#N/A,FALSE,"Nopat";"FCFCSTAR",#N/A,FALSE,"FCFVAL";"EVAVL",#N/A,FALSE,"EVAVAL";"LEASE",#N/A,FALSE,"OpLease"}</definedName>
    <definedName name="rey" localSheetId="1" hidden="1">{"NOPCAPEVA",#N/A,FALSE,"Nopat";"FCFCSTAR",#N/A,FALSE,"FCFVAL";"EVAVL",#N/A,FALSE,"EVAVAL";"LEASE",#N/A,FALSE,"OpLease"}</definedName>
    <definedName name="rey" hidden="1">{"NOPCAPEVA",#N/A,FALSE,"Nopat";"FCFCSTAR",#N/A,FALSE,"FCFVAL";"EVAVL",#N/A,FALSE,"EVAVAL";"LEASE",#N/A,FALSE,"OpLease"}</definedName>
    <definedName name="rk" localSheetId="2" hidden="1">{#N/A,#N/A,FALSE,"F-01";#N/A,#N/A,FALSE,"F-01";#N/A,#N/A,FALSE,"F-01"}</definedName>
    <definedName name="rk" localSheetId="4" hidden="1">{#N/A,#N/A,FALSE,"F-01";#N/A,#N/A,FALSE,"F-01";#N/A,#N/A,FALSE,"F-01"}</definedName>
    <definedName name="rk" localSheetId="3" hidden="1">{#N/A,#N/A,FALSE,"F-01";#N/A,#N/A,FALSE,"F-01";#N/A,#N/A,FALSE,"F-01"}</definedName>
    <definedName name="rk" localSheetId="0" hidden="1">{#N/A,#N/A,FALSE,"F-01";#N/A,#N/A,FALSE,"F-01";#N/A,#N/A,FALSE,"F-01"}</definedName>
    <definedName name="rk" localSheetId="1" hidden="1">{#N/A,#N/A,FALSE,"F-01";#N/A,#N/A,FALSE,"F-01";#N/A,#N/A,FALSE,"F-01"}</definedName>
    <definedName name="rk" hidden="1">{#N/A,#N/A,FALSE,"F-01";#N/A,#N/A,FALSE,"F-01";#N/A,#N/A,FALSE,"F-01"}</definedName>
    <definedName name="rok">#REF!</definedName>
    <definedName name="RONA_M">#REF!,#REF!,#REF!,#REF!,#REF!</definedName>
    <definedName name="rsafd" localSheetId="2" hidden="1">{"AnnInc",#N/A,TRUE,"Inc";"QtrInc1",#N/A,TRUE,"Inc";"Balance",#N/A,TRUE,"Bal";"Cflow",#N/A,TRUE,"Cash"}</definedName>
    <definedName name="rsafd" localSheetId="4" hidden="1">{"AnnInc",#N/A,TRUE,"Inc";"QtrInc1",#N/A,TRUE,"Inc";"Balance",#N/A,TRUE,"Bal";"Cflow",#N/A,TRUE,"Cash"}</definedName>
    <definedName name="rsafd" localSheetId="3" hidden="1">{"AnnInc",#N/A,TRUE,"Inc";"QtrInc1",#N/A,TRUE,"Inc";"Balance",#N/A,TRUE,"Bal";"Cflow",#N/A,TRUE,"Cash"}</definedName>
    <definedName name="rsafd" localSheetId="0" hidden="1">{"AnnInc",#N/A,TRUE,"Inc";"QtrInc1",#N/A,TRUE,"Inc";"Balance",#N/A,TRUE,"Bal";"Cflow",#N/A,TRUE,"Cash"}</definedName>
    <definedName name="rsafd" localSheetId="1" hidden="1">{"AnnInc",#N/A,TRUE,"Inc";"QtrInc1",#N/A,TRUE,"Inc";"Balance",#N/A,TRUE,"Bal";"Cflow",#N/A,TRUE,"Cash"}</definedName>
    <definedName name="rsafd" hidden="1">{"AnnInc",#N/A,TRUE,"Inc";"QtrInc1",#N/A,TRUE,"Inc";"Balance",#N/A,TRUE,"Bal";"Cflow",#N/A,TRUE,"Cash"}</definedName>
    <definedName name="RSP">#REF!</definedName>
    <definedName name="rt" localSheetId="2" hidden="1">{"NOPCAPEVA",#N/A,FALSE,"Nopat";"FCFCSTAR",#N/A,FALSE,"FCFVAL";"EVAVL",#N/A,FALSE,"EVAVAL";"LEASE",#N/A,FALSE,"OpLease"}</definedName>
    <definedName name="rt" localSheetId="4" hidden="1">{"NOPCAPEVA",#N/A,FALSE,"Nopat";"FCFCSTAR",#N/A,FALSE,"FCFVAL";"EVAVL",#N/A,FALSE,"EVAVAL";"LEASE",#N/A,FALSE,"OpLease"}</definedName>
    <definedName name="rt" localSheetId="3" hidden="1">{"NOPCAPEVA",#N/A,FALSE,"Nopat";"FCFCSTAR",#N/A,FALSE,"FCFVAL";"EVAVL",#N/A,FALSE,"EVAVAL";"LEASE",#N/A,FALSE,"OpLease"}</definedName>
    <definedName name="rt" localSheetId="0" hidden="1">{"NOPCAPEVA",#N/A,FALSE,"Nopat";"FCFCSTAR",#N/A,FALSE,"FCFVAL";"EVAVL",#N/A,FALSE,"EVAVAL";"LEASE",#N/A,FALSE,"OpLease"}</definedName>
    <definedName name="rt" localSheetId="1" hidden="1">{"NOPCAPEVA",#N/A,FALSE,"Nopat";"FCFCSTAR",#N/A,FALSE,"FCFVAL";"EVAVL",#N/A,FALSE,"EVAVAL";"LEASE",#N/A,FALSE,"OpLease"}</definedName>
    <definedName name="rt" hidden="1">{"NOPCAPEVA",#N/A,FALSE,"Nopat";"FCFCSTAR",#N/A,FALSE,"FCFVAL";"EVAVL",#N/A,FALSE,"EVAVAL";"LEASE",#N/A,FALSE,"OpLease"}</definedName>
    <definedName name="rty" localSheetId="2" hidden="1">{"NOPCAPEVA",#N/A,FALSE,"Nopat";"FCFCSTAR",#N/A,FALSE,"FCFVAL";"EVAVL",#N/A,FALSE,"EVAVAL";"LEASE",#N/A,FALSE,"OpLease"}</definedName>
    <definedName name="rty" localSheetId="4" hidden="1">{"NOPCAPEVA",#N/A,FALSE,"Nopat";"FCFCSTAR",#N/A,FALSE,"FCFVAL";"EVAVL",#N/A,FALSE,"EVAVAL";"LEASE",#N/A,FALSE,"OpLease"}</definedName>
    <definedName name="rty" localSheetId="3" hidden="1">{"NOPCAPEVA",#N/A,FALSE,"Nopat";"FCFCSTAR",#N/A,FALSE,"FCFVAL";"EVAVL",#N/A,FALSE,"EVAVAL";"LEASE",#N/A,FALSE,"OpLease"}</definedName>
    <definedName name="rty" localSheetId="0" hidden="1">{"NOPCAPEVA",#N/A,FALSE,"Nopat";"FCFCSTAR",#N/A,FALSE,"FCFVAL";"EVAVL",#N/A,FALSE,"EVAVAL";"LEASE",#N/A,FALSE,"OpLease"}</definedName>
    <definedName name="rty" localSheetId="1" hidden="1">{"NOPCAPEVA",#N/A,FALSE,"Nopat";"FCFCSTAR",#N/A,FALSE,"FCFVAL";"EVAVL",#N/A,FALSE,"EVAVAL";"LEASE",#N/A,FALSE,"OpLease"}</definedName>
    <definedName name="rty" hidden="1">{"NOPCAPEVA",#N/A,FALSE,"Nopat";"FCFCSTAR",#N/A,FALSE,"FCFVAL";"EVAVL",#N/A,FALSE,"EVAVAL";"LEASE",#N/A,FALSE,"OpLease"}</definedName>
    <definedName name="rtyf" localSheetId="2" hidden="1">{"ANAR",#N/A,FALSE,"Dist total";"MARGEN",#N/A,FALSE,"Dist total";"COMENTARIO",#N/A,FALSE,"Ficha CODICE";"CONSEJO",#N/A,FALSE,"Dist p0";"uno",#N/A,FALSE,"Dist total"}</definedName>
    <definedName name="rtyf" localSheetId="4" hidden="1">{"ANAR",#N/A,FALSE,"Dist total";"MARGEN",#N/A,FALSE,"Dist total";"COMENTARIO",#N/A,FALSE,"Ficha CODICE";"CONSEJO",#N/A,FALSE,"Dist p0";"uno",#N/A,FALSE,"Dist total"}</definedName>
    <definedName name="rtyf" localSheetId="3" hidden="1">{"ANAR",#N/A,FALSE,"Dist total";"MARGEN",#N/A,FALSE,"Dist total";"COMENTARIO",#N/A,FALSE,"Ficha CODICE";"CONSEJO",#N/A,FALSE,"Dist p0";"uno",#N/A,FALSE,"Dist total"}</definedName>
    <definedName name="rtyf" localSheetId="0" hidden="1">{"ANAR",#N/A,FALSE,"Dist total";"MARGEN",#N/A,FALSE,"Dist total";"COMENTARIO",#N/A,FALSE,"Ficha CODICE";"CONSEJO",#N/A,FALSE,"Dist p0";"uno",#N/A,FALSE,"Dist total"}</definedName>
    <definedName name="rtyf" localSheetId="1" hidden="1">{"ANAR",#N/A,FALSE,"Dist total";"MARGEN",#N/A,FALSE,"Dist total";"COMENTARIO",#N/A,FALSE,"Ficha CODICE";"CONSEJO",#N/A,FALSE,"Dist p0";"uno",#N/A,FALSE,"Dist total"}</definedName>
    <definedName name="rtyf" hidden="1">{"ANAR",#N/A,FALSE,"Dist total";"MARGEN",#N/A,FALSE,"Dist total";"COMENTARIO",#N/A,FALSE,"Ficha CODICE";"CONSEJO",#N/A,FALSE,"Dist p0";"uno",#N/A,FALSE,"Dist total"}</definedName>
    <definedName name="rtyhgf" localSheetId="2" hidden="1">{"NOPCAPEVA",#N/A,FALSE,"Nopat";"FCFCSTAR",#N/A,FALSE,"FCFVAL";"EVAVL",#N/A,FALSE,"EVAVAL";"LEASE",#N/A,FALSE,"OpLease"}</definedName>
    <definedName name="rtyhgf" localSheetId="4" hidden="1">{"NOPCAPEVA",#N/A,FALSE,"Nopat";"FCFCSTAR",#N/A,FALSE,"FCFVAL";"EVAVL",#N/A,FALSE,"EVAVAL";"LEASE",#N/A,FALSE,"OpLease"}</definedName>
    <definedName name="rtyhgf" localSheetId="3" hidden="1">{"NOPCAPEVA",#N/A,FALSE,"Nopat";"FCFCSTAR",#N/A,FALSE,"FCFVAL";"EVAVL",#N/A,FALSE,"EVAVAL";"LEASE",#N/A,FALSE,"OpLease"}</definedName>
    <definedName name="rtyhgf" localSheetId="0" hidden="1">{"NOPCAPEVA",#N/A,FALSE,"Nopat";"FCFCSTAR",#N/A,FALSE,"FCFVAL";"EVAVL",#N/A,FALSE,"EVAVAL";"LEASE",#N/A,FALSE,"OpLease"}</definedName>
    <definedName name="rtyhgf" localSheetId="1" hidden="1">{"NOPCAPEVA",#N/A,FALSE,"Nopat";"FCFCSTAR",#N/A,FALSE,"FCFVAL";"EVAVL",#N/A,FALSE,"EVAVAL";"LEASE",#N/A,FALSE,"OpLease"}</definedName>
    <definedName name="rtyhgf" hidden="1">{"NOPCAPEVA",#N/A,FALSE,"Nopat";"FCFCSTAR",#N/A,FALSE,"FCFVAL";"EVAVL",#N/A,FALSE,"EVAVAL";"LEASE",#N/A,FALSE,"OpLease"}</definedName>
    <definedName name="rup" localSheetId="2" hidden="1">{"AnnInc",#N/A,TRUE,"Inc";"QtrInc1",#N/A,TRUE,"Inc";"Balance",#N/A,TRUE,"Bal";"Cflow",#N/A,TRUE,"Cash"}</definedName>
    <definedName name="rup" localSheetId="4" hidden="1">{"AnnInc",#N/A,TRUE,"Inc";"QtrInc1",#N/A,TRUE,"Inc";"Balance",#N/A,TRUE,"Bal";"Cflow",#N/A,TRUE,"Cash"}</definedName>
    <definedName name="rup" localSheetId="3" hidden="1">{"AnnInc",#N/A,TRUE,"Inc";"QtrInc1",#N/A,TRUE,"Inc";"Balance",#N/A,TRUE,"Bal";"Cflow",#N/A,TRUE,"Cash"}</definedName>
    <definedName name="rup" localSheetId="0" hidden="1">{"AnnInc",#N/A,TRUE,"Inc";"QtrInc1",#N/A,TRUE,"Inc";"Balance",#N/A,TRUE,"Bal";"Cflow",#N/A,TRUE,"Cash"}</definedName>
    <definedName name="rup" localSheetId="1" hidden="1">{"AnnInc",#N/A,TRUE,"Inc";"QtrInc1",#N/A,TRUE,"Inc";"Balance",#N/A,TRUE,"Bal";"Cflow",#N/A,TRUE,"Cash"}</definedName>
    <definedName name="rup" hidden="1">{"AnnInc",#N/A,TRUE,"Inc";"QtrInc1",#N/A,TRUE,"Inc";"Balance",#N/A,TRUE,"Bal";"Cflow",#N/A,TRUE,"Cash"}</definedName>
    <definedName name="rx" localSheetId="2" hidden="1">{"'Sheet1'!$A$1:$G$26"}</definedName>
    <definedName name="rx" localSheetId="4" hidden="1">{"'Sheet1'!$A$1:$G$26"}</definedName>
    <definedName name="rx" localSheetId="3" hidden="1">{"'Sheet1'!$A$1:$G$26"}</definedName>
    <definedName name="rx" localSheetId="0" hidden="1">{"'Sheet1'!$A$1:$G$26"}</definedName>
    <definedName name="rx" localSheetId="1" hidden="1">{"'Sheet1'!$A$1:$G$26"}</definedName>
    <definedName name="rx" hidden="1">{"'Sheet1'!$A$1:$G$26"}</definedName>
    <definedName name="s">{#N/A,#N/A,FALSE,"output";#N/A,#N/A,FALSE,"contrib";#N/A,#N/A,FALSE,"profile";#N/A,#N/A,FALSE,"comps"}</definedName>
    <definedName name="sadf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sadf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sadf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sadf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sadf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sadf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sadfsdfsdfsaf" localSheetId="2" hidden="1">{"wpocash",#N/A,FALSE,"WPOALLT";"wpoinc",#N/A,FALSE,"WPOALLT";"wpobroad",#N/A,FALSE,"WPOALLT";"wpocable",#N/A,FALSE,"WPOALLT";"wpoexcl",#N/A,FALSE,"WPOALLT";"wponwsweek",#N/A,FALSE,"WPOALLT";"wpopost",#N/A,FALSE,"WPOALLT"}</definedName>
    <definedName name="sadfsdfsdfsaf" localSheetId="4" hidden="1">{"wpocash",#N/A,FALSE,"WPOALLT";"wpoinc",#N/A,FALSE,"WPOALLT";"wpobroad",#N/A,FALSE,"WPOALLT";"wpocable",#N/A,FALSE,"WPOALLT";"wpoexcl",#N/A,FALSE,"WPOALLT";"wponwsweek",#N/A,FALSE,"WPOALLT";"wpopost",#N/A,FALSE,"WPOALLT"}</definedName>
    <definedName name="sadfsdfsdfsaf" localSheetId="3" hidden="1">{"wpocash",#N/A,FALSE,"WPOALLT";"wpoinc",#N/A,FALSE,"WPOALLT";"wpobroad",#N/A,FALSE,"WPOALLT";"wpocable",#N/A,FALSE,"WPOALLT";"wpoexcl",#N/A,FALSE,"WPOALLT";"wponwsweek",#N/A,FALSE,"WPOALLT";"wpopost",#N/A,FALSE,"WPOALLT"}</definedName>
    <definedName name="sadfsdfsdfsaf" localSheetId="0" hidden="1">{"wpocash",#N/A,FALSE,"WPOALLT";"wpoinc",#N/A,FALSE,"WPOALLT";"wpobroad",#N/A,FALSE,"WPOALLT";"wpocable",#N/A,FALSE,"WPOALLT";"wpoexcl",#N/A,FALSE,"WPOALLT";"wponwsweek",#N/A,FALSE,"WPOALLT";"wpopost",#N/A,FALSE,"WPOALLT"}</definedName>
    <definedName name="sadfsdfsdfsaf" localSheetId="1" hidden="1">{"wpocash",#N/A,FALSE,"WPOALLT";"wpoinc",#N/A,FALSE,"WPOALLT";"wpobroad",#N/A,FALSE,"WPOALLT";"wpocable",#N/A,FALSE,"WPOALLT";"wpoexcl",#N/A,FALSE,"WPOALLT";"wponwsweek",#N/A,FALSE,"WPOALLT";"wpopost",#N/A,FALSE,"WPOALLT"}</definedName>
    <definedName name="sadfsdfsdfsaf" hidden="1">{"wpocash",#N/A,FALSE,"WPOALLT";"wpoinc",#N/A,FALSE,"WPOALLT";"wpobroad",#N/A,FALSE,"WPOALLT";"wpocable",#N/A,FALSE,"WPOALLT";"wpoexcl",#N/A,FALSE,"WPOALLT";"wponwsweek",#N/A,FALSE,"WPOALLT";"wpopost",#N/A,FALSE,"WPOALLT"}</definedName>
    <definedName name="saf" localSheetId="2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af" localSheetId="4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af" localSheetId="3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af" localSheetId="0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af" localSheetId="1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af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APBEXdnldView" hidden="1">"D72A5T621OI9TDNKMKOC3ZHGO"</definedName>
    <definedName name="SAPBEXhrIndnt" hidden="1">1</definedName>
    <definedName name="SAPBEXrevision" hidden="1">17</definedName>
    <definedName name="SAPBEXsysID" hidden="1">"BWP"</definedName>
    <definedName name="SAPBEXwbID" hidden="1">"E89RBEAMRR9Z3F1718GSWL22Z"</definedName>
    <definedName name="SAPBEXwbIDa" hidden="1">"4HVJ011K9X54U355Z4H84OD1Y"</definedName>
    <definedName name="SAPFuncF4Help" localSheetId="2" hidden="1">Main.SAPF4Help()</definedName>
    <definedName name="SAPFuncF4Help" localSheetId="4" hidden="1">Main.SAPF4Help()</definedName>
    <definedName name="SAPFuncF4Help" localSheetId="3" hidden="1">Main.SAPF4Help()</definedName>
    <definedName name="SAPFuncF4Help" localSheetId="0" hidden="1">Main.SAPF4Help()</definedName>
    <definedName name="SAPFuncF4Help" localSheetId="1" hidden="1">Main.SAPF4Help()</definedName>
    <definedName name="SAPFuncF4Help" hidden="1">Main.SAPF4Help()</definedName>
    <definedName name="SAPsysID" hidden="1">"708C5W7SBKP804JT78WJ0JNKI"</definedName>
    <definedName name="SAPwbID" hidden="1">"ARS"</definedName>
    <definedName name="scaling">#REF!</definedName>
    <definedName name="scaling2">#REF!</definedName>
    <definedName name="scwe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cwe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cwe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cwe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cwe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cwe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d" localSheetId="2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sd" localSheetId="4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sd" localSheetId="3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sd" localSheetId="0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sd" localSheetId="1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sd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sdafsdafsaf" localSheetId="2" hidden="1">{"wpocash",#N/A,FALSE,"WPOALLT";"wpoinc",#N/A,FALSE,"WPOALLT";"wpobroad",#N/A,FALSE,"WPOALLT";"wpocable",#N/A,FALSE,"WPOALLT";"wpoexcl",#N/A,FALSE,"WPOALLT";"wponwsweek",#N/A,FALSE,"WPOALLT";"wpopost",#N/A,FALSE,"WPOALLT"}</definedName>
    <definedName name="sdafsdafsaf" localSheetId="4" hidden="1">{"wpocash",#N/A,FALSE,"WPOALLT";"wpoinc",#N/A,FALSE,"WPOALLT";"wpobroad",#N/A,FALSE,"WPOALLT";"wpocable",#N/A,FALSE,"WPOALLT";"wpoexcl",#N/A,FALSE,"WPOALLT";"wponwsweek",#N/A,FALSE,"WPOALLT";"wpopost",#N/A,FALSE,"WPOALLT"}</definedName>
    <definedName name="sdafsdafsaf" localSheetId="3" hidden="1">{"wpocash",#N/A,FALSE,"WPOALLT";"wpoinc",#N/A,FALSE,"WPOALLT";"wpobroad",#N/A,FALSE,"WPOALLT";"wpocable",#N/A,FALSE,"WPOALLT";"wpoexcl",#N/A,FALSE,"WPOALLT";"wponwsweek",#N/A,FALSE,"WPOALLT";"wpopost",#N/A,FALSE,"WPOALLT"}</definedName>
    <definedName name="sdafsdafsaf" localSheetId="0" hidden="1">{"wpocash",#N/A,FALSE,"WPOALLT";"wpoinc",#N/A,FALSE,"WPOALLT";"wpobroad",#N/A,FALSE,"WPOALLT";"wpocable",#N/A,FALSE,"WPOALLT";"wpoexcl",#N/A,FALSE,"WPOALLT";"wponwsweek",#N/A,FALSE,"WPOALLT";"wpopost",#N/A,FALSE,"WPOALLT"}</definedName>
    <definedName name="sdafsdafsaf" localSheetId="1" hidden="1">{"wpocash",#N/A,FALSE,"WPOALLT";"wpoinc",#N/A,FALSE,"WPOALLT";"wpobroad",#N/A,FALSE,"WPOALLT";"wpocable",#N/A,FALSE,"WPOALLT";"wpoexcl",#N/A,FALSE,"WPOALLT";"wponwsweek",#N/A,FALSE,"WPOALLT";"wpopost",#N/A,FALSE,"WPOALLT"}</definedName>
    <definedName name="sdafsdafsaf" hidden="1">{"wpocash",#N/A,FALSE,"WPOALLT";"wpoinc",#N/A,FALSE,"WPOALLT";"wpobroad",#N/A,FALSE,"WPOALLT";"wpocable",#N/A,FALSE,"WPOALLT";"wpoexcl",#N/A,FALSE,"WPOALLT";"wponwsweek",#N/A,FALSE,"WPOALLT";"wpopost",#N/A,FALSE,"WPOALLT"}</definedName>
    <definedName name="sdf" localSheetId="2" hidden="1">{#N/A,#N/A,FALSE,"Assum";#N/A,#N/A,FALSE,"IS";#N/A,#N/A,FALSE,"Op-BS";#N/A,#N/A,FALSE,"BSCF";#N/A,#N/A,FALSE,"Brad_IS";#N/A,#N/A,FALSE,"Brad_BSCF";#N/A,#N/A,FALSE,"Nick_IS";#N/A,#N/A,FALSE,"Nick_BSCF";#N/A,#N/A,FALSE,"Mobile_IS";#N/A,#N/A,FALSE,"Mobile_BSCF";#N/A,#N/A,FALSE,"Syn+Elim";#N/A,#N/A,FALSE,"Ratings"}</definedName>
    <definedName name="sdf" localSheetId="4" hidden="1">{#N/A,#N/A,FALSE,"Assum";#N/A,#N/A,FALSE,"IS";#N/A,#N/A,FALSE,"Op-BS";#N/A,#N/A,FALSE,"BSCF";#N/A,#N/A,FALSE,"Brad_IS";#N/A,#N/A,FALSE,"Brad_BSCF";#N/A,#N/A,FALSE,"Nick_IS";#N/A,#N/A,FALSE,"Nick_BSCF";#N/A,#N/A,FALSE,"Mobile_IS";#N/A,#N/A,FALSE,"Mobile_BSCF";#N/A,#N/A,FALSE,"Syn+Elim";#N/A,#N/A,FALSE,"Ratings"}</definedName>
    <definedName name="sdf" localSheetId="3" hidden="1">{#N/A,#N/A,FALSE,"Assum";#N/A,#N/A,FALSE,"IS";#N/A,#N/A,FALSE,"Op-BS";#N/A,#N/A,FALSE,"BSCF";#N/A,#N/A,FALSE,"Brad_IS";#N/A,#N/A,FALSE,"Brad_BSCF";#N/A,#N/A,FALSE,"Nick_IS";#N/A,#N/A,FALSE,"Nick_BSCF";#N/A,#N/A,FALSE,"Mobile_IS";#N/A,#N/A,FALSE,"Mobile_BSCF";#N/A,#N/A,FALSE,"Syn+Elim";#N/A,#N/A,FALSE,"Ratings"}</definedName>
    <definedName name="sdf" localSheetId="0" hidden="1">{#N/A,#N/A,FALSE,"Assum";#N/A,#N/A,FALSE,"IS";#N/A,#N/A,FALSE,"Op-BS";#N/A,#N/A,FALSE,"BSCF";#N/A,#N/A,FALSE,"Brad_IS";#N/A,#N/A,FALSE,"Brad_BSCF";#N/A,#N/A,FALSE,"Nick_IS";#N/A,#N/A,FALSE,"Nick_BSCF";#N/A,#N/A,FALSE,"Mobile_IS";#N/A,#N/A,FALSE,"Mobile_BSCF";#N/A,#N/A,FALSE,"Syn+Elim";#N/A,#N/A,FALSE,"Ratings"}</definedName>
    <definedName name="sdf" localSheetId="1" hidden="1">{#N/A,#N/A,FALSE,"Assum";#N/A,#N/A,FALSE,"IS";#N/A,#N/A,FALSE,"Op-BS";#N/A,#N/A,FALSE,"BSCF";#N/A,#N/A,FALSE,"Brad_IS";#N/A,#N/A,FALSE,"Brad_BSCF";#N/A,#N/A,FALSE,"Nick_IS";#N/A,#N/A,FALSE,"Nick_BSCF";#N/A,#N/A,FALSE,"Mobile_IS";#N/A,#N/A,FALSE,"Mobile_BSCF";#N/A,#N/A,FALSE,"Syn+Elim";#N/A,#N/A,FALSE,"Ratings"}</definedName>
    <definedName name="sdf" hidden="1">{#N/A,#N/A,FALSE,"Assum";#N/A,#N/A,FALSE,"IS";#N/A,#N/A,FALSE,"Op-BS";#N/A,#N/A,FALSE,"BSCF";#N/A,#N/A,FALSE,"Brad_IS";#N/A,#N/A,FALSE,"Brad_BSCF";#N/A,#N/A,FALSE,"Nick_IS";#N/A,#N/A,FALSE,"Nick_BSCF";#N/A,#N/A,FALSE,"Mobile_IS";#N/A,#N/A,FALSE,"Mobile_BSCF";#N/A,#N/A,FALSE,"Syn+Elim";#N/A,#N/A,FALSE,"Ratings"}</definedName>
    <definedName name="sdfsdfsdfsafsdf" localSheetId="2" hidden="1">{"FCB_ALL",#N/A,FALSE,"FCB"}</definedName>
    <definedName name="sdfsdfsdfsafsdf" localSheetId="4" hidden="1">{"FCB_ALL",#N/A,FALSE,"FCB"}</definedName>
    <definedName name="sdfsdfsdfsafsdf" localSheetId="3" hidden="1">{"FCB_ALL",#N/A,FALSE,"FCB"}</definedName>
    <definedName name="sdfsdfsdfsafsdf" localSheetId="0" hidden="1">{"FCB_ALL",#N/A,FALSE,"FCB"}</definedName>
    <definedName name="sdfsdfsdfsafsdf" localSheetId="1" hidden="1">{"FCB_ALL",#N/A,FALSE,"FCB"}</definedName>
    <definedName name="sdfsdfsdfsafsdf" hidden="1">{"FCB_ALL",#N/A,FALSE,"FCB"}</definedName>
    <definedName name="sencount" hidden="1">1</definedName>
    <definedName name="sfgv" localSheetId="2" hidden="1">{"consolidated",#N/A,FALSE,"Sheet1";"cms",#N/A,FALSE,"Sheet1";"fse",#N/A,FALSE,"Sheet1"}</definedName>
    <definedName name="sfgv" localSheetId="4" hidden="1">{"consolidated",#N/A,FALSE,"Sheet1";"cms",#N/A,FALSE,"Sheet1";"fse",#N/A,FALSE,"Sheet1"}</definedName>
    <definedName name="sfgv" localSheetId="3" hidden="1">{"consolidated",#N/A,FALSE,"Sheet1";"cms",#N/A,FALSE,"Sheet1";"fse",#N/A,FALSE,"Sheet1"}</definedName>
    <definedName name="sfgv" localSheetId="0" hidden="1">{"consolidated",#N/A,FALSE,"Sheet1";"cms",#N/A,FALSE,"Sheet1";"fse",#N/A,FALSE,"Sheet1"}</definedName>
    <definedName name="sfgv" localSheetId="1" hidden="1">{"consolidated",#N/A,FALSE,"Sheet1";"cms",#N/A,FALSE,"Sheet1";"fse",#N/A,FALSE,"Sheet1"}</definedName>
    <definedName name="sfgv" hidden="1">{"consolidated",#N/A,FALSE,"Sheet1";"cms",#N/A,FALSE,"Sheet1";"fse",#N/A,FALSE,"Sheet1"}</definedName>
    <definedName name="sfjgfjgfj" localSheetId="2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sfjgfjgfj" localSheetId="4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sfjgfjgfj" localSheetId="3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sfjgfjgfj" localSheetId="0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sfjgfjgfj" localSheetId="1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sfjgfjgfj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sfq" localSheetId="2" hidden="1">{#N/A,#N/A,FALSE,"Calc";#N/A,#N/A,FALSE,"Sensitivity";#N/A,#N/A,FALSE,"LT Earn.Dil.";#N/A,#N/A,FALSE,"Dil. AVP"}</definedName>
    <definedName name="sfq" localSheetId="4" hidden="1">{#N/A,#N/A,FALSE,"Calc";#N/A,#N/A,FALSE,"Sensitivity";#N/A,#N/A,FALSE,"LT Earn.Dil.";#N/A,#N/A,FALSE,"Dil. AVP"}</definedName>
    <definedName name="sfq" localSheetId="3" hidden="1">{#N/A,#N/A,FALSE,"Calc";#N/A,#N/A,FALSE,"Sensitivity";#N/A,#N/A,FALSE,"LT Earn.Dil.";#N/A,#N/A,FALSE,"Dil. AVP"}</definedName>
    <definedName name="sfq" localSheetId="0" hidden="1">{#N/A,#N/A,FALSE,"Calc";#N/A,#N/A,FALSE,"Sensitivity";#N/A,#N/A,FALSE,"LT Earn.Dil.";#N/A,#N/A,FALSE,"Dil. AVP"}</definedName>
    <definedName name="sfq" localSheetId="1" hidden="1">{#N/A,#N/A,FALSE,"Calc";#N/A,#N/A,FALSE,"Sensitivity";#N/A,#N/A,FALSE,"LT Earn.Dil.";#N/A,#N/A,FALSE,"Dil. AVP"}</definedName>
    <definedName name="sfq" hidden="1">{#N/A,#N/A,FALSE,"Calc";#N/A,#N/A,FALSE,"Sensitivity";#N/A,#N/A,FALSE,"LT Earn.Dil.";#N/A,#N/A,FALSE,"Dil. AVP"}</definedName>
    <definedName name="SGA" hidden="1">"SGA"</definedName>
    <definedName name="sgdg" localSheetId="2" hidden="1">{#N/A,#N/A,FALSE,"Calc";#N/A,#N/A,FALSE,"Sensitivity";#N/A,#N/A,FALSE,"LT Earn.Dil.";#N/A,#N/A,FALSE,"Dil. AVP"}</definedName>
    <definedName name="sgdg" localSheetId="4" hidden="1">{#N/A,#N/A,FALSE,"Calc";#N/A,#N/A,FALSE,"Sensitivity";#N/A,#N/A,FALSE,"LT Earn.Dil.";#N/A,#N/A,FALSE,"Dil. AVP"}</definedName>
    <definedName name="sgdg" localSheetId="3" hidden="1">{#N/A,#N/A,FALSE,"Calc";#N/A,#N/A,FALSE,"Sensitivity";#N/A,#N/A,FALSE,"LT Earn.Dil.";#N/A,#N/A,FALSE,"Dil. AVP"}</definedName>
    <definedName name="sgdg" localSheetId="0" hidden="1">{#N/A,#N/A,FALSE,"Calc";#N/A,#N/A,FALSE,"Sensitivity";#N/A,#N/A,FALSE,"LT Earn.Dil.";#N/A,#N/A,FALSE,"Dil. AVP"}</definedName>
    <definedName name="sgdg" localSheetId="1" hidden="1">{#N/A,#N/A,FALSE,"Calc";#N/A,#N/A,FALSE,"Sensitivity";#N/A,#N/A,FALSE,"LT Earn.Dil.";#N/A,#N/A,FALSE,"Dil. AVP"}</definedName>
    <definedName name="sgdg" hidden="1">{#N/A,#N/A,FALSE,"Calc";#N/A,#N/A,FALSE,"Sensitivity";#N/A,#N/A,FALSE,"LT Earn.Dil.";#N/A,#N/A,FALSE,"Dil. AVP"}</definedName>
    <definedName name="sgsx" localSheetId="2" hidden="1">{"consolidated",#N/A,FALSE,"Sheet1";"cms",#N/A,FALSE,"Sheet1";"fse",#N/A,FALSE,"Sheet1"}</definedName>
    <definedName name="sgsx" localSheetId="4" hidden="1">{"consolidated",#N/A,FALSE,"Sheet1";"cms",#N/A,FALSE,"Sheet1";"fse",#N/A,FALSE,"Sheet1"}</definedName>
    <definedName name="sgsx" localSheetId="3" hidden="1">{"consolidated",#N/A,FALSE,"Sheet1";"cms",#N/A,FALSE,"Sheet1";"fse",#N/A,FALSE,"Sheet1"}</definedName>
    <definedName name="sgsx" localSheetId="0" hidden="1">{"consolidated",#N/A,FALSE,"Sheet1";"cms",#N/A,FALSE,"Sheet1";"fse",#N/A,FALSE,"Sheet1"}</definedName>
    <definedName name="sgsx" localSheetId="1" hidden="1">{"consolidated",#N/A,FALSE,"Sheet1";"cms",#N/A,FALSE,"Sheet1";"fse",#N/A,FALSE,"Sheet1"}</definedName>
    <definedName name="sgsx" hidden="1">{"consolidated",#N/A,FALSE,"Sheet1";"cms",#N/A,FALSE,"Sheet1";"fse",#N/A,FALSE,"Sheet1"}</definedName>
    <definedName name="SHARESOUTSTANDING" hidden="1">"SHARESOUTSTANDING"</definedName>
    <definedName name="shit" localSheetId="2" hidden="1">{#N/A,"Base",FALSE,"Dividend";#N/A,"Conservative",FALSE,"Dividend";#N/A,"Downside",FALSE,"Dividend"}</definedName>
    <definedName name="shit" localSheetId="4" hidden="1">{#N/A,"Base",FALSE,"Dividend";#N/A,"Conservative",FALSE,"Dividend";#N/A,"Downside",FALSE,"Dividend"}</definedName>
    <definedName name="shit" localSheetId="3" hidden="1">{#N/A,"Base",FALSE,"Dividend";#N/A,"Conservative",FALSE,"Dividend";#N/A,"Downside",FALSE,"Dividend"}</definedName>
    <definedName name="shit" localSheetId="0" hidden="1">{#N/A,"Base",FALSE,"Dividend";#N/A,"Conservative",FALSE,"Dividend";#N/A,"Downside",FALSE,"Dividend"}</definedName>
    <definedName name="shit" localSheetId="1" hidden="1">{#N/A,"Base",FALSE,"Dividend";#N/A,"Conservative",FALSE,"Dividend";#N/A,"Downside",FALSE,"Dividend"}</definedName>
    <definedName name="shit" hidden="1">{#N/A,"Base",FALSE,"Dividend";#N/A,"Conservative",FALSE,"Dividend";#N/A,"Downside",FALSE,"Dividend"}</definedName>
    <definedName name="SHORT_TERM_INVEST" hidden="1">"SHORT_TERM_INVEST"</definedName>
    <definedName name="slkdjf" localSheetId="2" hidden="1">{#N/A,#N/A,TRUE,"Asmp";#N/A,#N/A,TRUE,"CF"}</definedName>
    <definedName name="slkdjf" localSheetId="4" hidden="1">{#N/A,#N/A,TRUE,"Asmp";#N/A,#N/A,TRUE,"CF"}</definedName>
    <definedName name="slkdjf" localSheetId="3" hidden="1">{#N/A,#N/A,TRUE,"Asmp";#N/A,#N/A,TRUE,"CF"}</definedName>
    <definedName name="slkdjf" localSheetId="0" hidden="1">{#N/A,#N/A,TRUE,"Asmp";#N/A,#N/A,TRUE,"CF"}</definedName>
    <definedName name="slkdjf" localSheetId="1" hidden="1">{#N/A,#N/A,TRUE,"Asmp";#N/A,#N/A,TRUE,"CF"}</definedName>
    <definedName name="slkdjf" hidden="1">{#N/A,#N/A,TRUE,"Asmp";#N/A,#N/A,TRUE,"CF"}</definedName>
    <definedName name="solver_lin" hidden="1">0</definedName>
    <definedName name="solver_num" hidden="1">0</definedName>
    <definedName name="solver_rel1" hidden="1">1</definedName>
    <definedName name="solver_rel2" hidden="1">1</definedName>
    <definedName name="solver_rel3" hidden="1">3</definedName>
    <definedName name="solver_rhs1" hidden="1">0.15</definedName>
    <definedName name="solver_rhs2" hidden="1">204319</definedName>
    <definedName name="solver_rhs3" hidden="1">0.5</definedName>
    <definedName name="solver_tmp" hidden="1">0.15</definedName>
    <definedName name="solver_typ" hidden="1">3</definedName>
    <definedName name="solver_val" hidden="1">0.6</definedName>
    <definedName name="Sort1" localSheetId="2" hidden="1">#REF!</definedName>
    <definedName name="Sort1" localSheetId="4" hidden="1">#REF!</definedName>
    <definedName name="Sort1" localSheetId="3" hidden="1">#REF!</definedName>
    <definedName name="Sort1" localSheetId="0" hidden="1">#REF!</definedName>
    <definedName name="Sort1" localSheetId="1" hidden="1">#REF!</definedName>
    <definedName name="Sort1" hidden="1">#REF!</definedName>
    <definedName name="sq" localSheetId="2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sq" localSheetId="4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sq" localSheetId="3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sq" localSheetId="0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sq" localSheetId="1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sq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ss" localSheetId="2" hidden="1">{#N/A,#N/A,FALSE,"Calc";#N/A,#N/A,FALSE,"Sensitivity";#N/A,#N/A,FALSE,"LT Earn.Dil.";#N/A,#N/A,FALSE,"Dil. AVP"}</definedName>
    <definedName name="ss" localSheetId="4" hidden="1">{#N/A,#N/A,FALSE,"Calc";#N/A,#N/A,FALSE,"Sensitivity";#N/A,#N/A,FALSE,"LT Earn.Dil.";#N/A,#N/A,FALSE,"Dil. AVP"}</definedName>
    <definedName name="ss" localSheetId="3" hidden="1">{#N/A,#N/A,FALSE,"Calc";#N/A,#N/A,FALSE,"Sensitivity";#N/A,#N/A,FALSE,"LT Earn.Dil.";#N/A,#N/A,FALSE,"Dil. AVP"}</definedName>
    <definedName name="ss" localSheetId="0" hidden="1">{#N/A,#N/A,FALSE,"Calc";#N/A,#N/A,FALSE,"Sensitivity";#N/A,#N/A,FALSE,"LT Earn.Dil.";#N/A,#N/A,FALSE,"Dil. AVP"}</definedName>
    <definedName name="ss" localSheetId="1" hidden="1">{#N/A,#N/A,FALSE,"Calc";#N/A,#N/A,FALSE,"Sensitivity";#N/A,#N/A,FALSE,"LT Earn.Dil.";#N/A,#N/A,FALSE,"Dil. AVP"}</definedName>
    <definedName name="ss" hidden="1">{#N/A,#N/A,FALSE,"Calc";#N/A,#N/A,FALSE,"Sensitivity";#N/A,#N/A,FALSE,"LT Earn.Dil.";#N/A,#N/A,FALSE,"Dil. AVP"}</definedName>
    <definedName name="sss" localSheetId="2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ss" localSheetId="4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ss" localSheetId="3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ss" localSheetId="0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ss" localSheetId="1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ss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SSSS" localSheetId="2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SSSS" localSheetId="4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SSSS" localSheetId="3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SSSS" localSheetId="0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SSSS" localSheetId="1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SSSS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TATE" hidden="1">"STATE"</definedName>
    <definedName name="stef" localSheetId="2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tef" localSheetId="4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tef" localSheetId="3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tef" localSheetId="0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tef" localSheetId="1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tef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TOCK_BASED" hidden="1">"STOCK_BASED"</definedName>
    <definedName name="SV">#REF!</definedName>
    <definedName name="Swvu.STANDARD." localSheetId="2" hidden="1">#REF!</definedName>
    <definedName name="Swvu.STANDARD." localSheetId="4" hidden="1">#REF!</definedName>
    <definedName name="Swvu.STANDARD." localSheetId="3" hidden="1">#REF!</definedName>
    <definedName name="Swvu.STANDARD." localSheetId="0" hidden="1">#REF!</definedName>
    <definedName name="Swvu.STANDARD." localSheetId="1" hidden="1">#REF!</definedName>
    <definedName name="Swvu.STANDARD." hidden="1">#REF!</definedName>
    <definedName name="sxvf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xvf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xvf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xvf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xvf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xvf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t" localSheetId="2" hidden="1">{"ANAR",#N/A,FALSE,"Dist total";"MARGEN",#N/A,FALSE,"Dist total";"COMENTARIO",#N/A,FALSE,"Ficha CODICE";"CONSEJO",#N/A,FALSE,"Dist p0";"uno",#N/A,FALSE,"Dist total"}</definedName>
    <definedName name="t" localSheetId="4" hidden="1">{"ANAR",#N/A,FALSE,"Dist total";"MARGEN",#N/A,FALSE,"Dist total";"COMENTARIO",#N/A,FALSE,"Ficha CODICE";"CONSEJO",#N/A,FALSE,"Dist p0";"uno",#N/A,FALSE,"Dist total"}</definedName>
    <definedName name="t" localSheetId="3" hidden="1">{"ANAR",#N/A,FALSE,"Dist total";"MARGEN",#N/A,FALSE,"Dist total";"COMENTARIO",#N/A,FALSE,"Ficha CODICE";"CONSEJO",#N/A,FALSE,"Dist p0";"uno",#N/A,FALSE,"Dist total"}</definedName>
    <definedName name="t" localSheetId="0" hidden="1">{"ANAR",#N/A,FALSE,"Dist total";"MARGEN",#N/A,FALSE,"Dist total";"COMENTARIO",#N/A,FALSE,"Ficha CODICE";"CONSEJO",#N/A,FALSE,"Dist p0";"uno",#N/A,FALSE,"Dist total"}</definedName>
    <definedName name="t" localSheetId="1" hidden="1">{"ANAR",#N/A,FALSE,"Dist total";"MARGEN",#N/A,FALSE,"Dist total";"COMENTARIO",#N/A,FALSE,"Ficha CODICE";"CONSEJO",#N/A,FALSE,"Dist p0";"uno",#N/A,FALSE,"Dist total"}</definedName>
    <definedName name="t" hidden="1">{"ANAR",#N/A,FALSE,"Dist total";"MARGEN",#N/A,FALSE,"Dist total";"COMENTARIO",#N/A,FALSE,"Ficha CODICE";"CONSEJO",#N/A,FALSE,"Dist p0";"uno",#N/A,FALSE,"Dist total"}</definedName>
    <definedName name="t4wqd" localSheetId="2" hidden="1">{"AnnInc",#N/A,TRUE,"Inc";"QtrInc1",#N/A,TRUE,"Inc";"Balance",#N/A,TRUE,"Bal";"Cflow",#N/A,TRUE,"Cash"}</definedName>
    <definedName name="t4wqd" localSheetId="4" hidden="1">{"AnnInc",#N/A,TRUE,"Inc";"QtrInc1",#N/A,TRUE,"Inc";"Balance",#N/A,TRUE,"Bal";"Cflow",#N/A,TRUE,"Cash"}</definedName>
    <definedName name="t4wqd" localSheetId="3" hidden="1">{"AnnInc",#N/A,TRUE,"Inc";"QtrInc1",#N/A,TRUE,"Inc";"Balance",#N/A,TRUE,"Bal";"Cflow",#N/A,TRUE,"Cash"}</definedName>
    <definedName name="t4wqd" localSheetId="0" hidden="1">{"AnnInc",#N/A,TRUE,"Inc";"QtrInc1",#N/A,TRUE,"Inc";"Balance",#N/A,TRUE,"Bal";"Cflow",#N/A,TRUE,"Cash"}</definedName>
    <definedName name="t4wqd" localSheetId="1" hidden="1">{"AnnInc",#N/A,TRUE,"Inc";"QtrInc1",#N/A,TRUE,"Inc";"Balance",#N/A,TRUE,"Bal";"Cflow",#N/A,TRUE,"Cash"}</definedName>
    <definedName name="t4wqd" hidden="1">{"AnnInc",#N/A,TRUE,"Inc";"QtrInc1",#N/A,TRUE,"Inc";"Balance",#N/A,TRUE,"Bal";"Cflow",#N/A,TRUE,"Cash"}</definedName>
    <definedName name="tes" localSheetId="2" hidden="1">{"NOPCAPEVA",#N/A,FALSE,"Nopat";"FCFCSTAR",#N/A,FALSE,"FCFVAL";"EVAVL",#N/A,FALSE,"EVAVAL";"LEASE",#N/A,FALSE,"OpLease"}</definedName>
    <definedName name="tes" localSheetId="4" hidden="1">{"NOPCAPEVA",#N/A,FALSE,"Nopat";"FCFCSTAR",#N/A,FALSE,"FCFVAL";"EVAVL",#N/A,FALSE,"EVAVAL";"LEASE",#N/A,FALSE,"OpLease"}</definedName>
    <definedName name="tes" localSheetId="3" hidden="1">{"NOPCAPEVA",#N/A,FALSE,"Nopat";"FCFCSTAR",#N/A,FALSE,"FCFVAL";"EVAVL",#N/A,FALSE,"EVAVAL";"LEASE",#N/A,FALSE,"OpLease"}</definedName>
    <definedName name="tes" localSheetId="0" hidden="1">{"NOPCAPEVA",#N/A,FALSE,"Nopat";"FCFCSTAR",#N/A,FALSE,"FCFVAL";"EVAVL",#N/A,FALSE,"EVAVAL";"LEASE",#N/A,FALSE,"OpLease"}</definedName>
    <definedName name="tes" localSheetId="1" hidden="1">{"NOPCAPEVA",#N/A,FALSE,"Nopat";"FCFCSTAR",#N/A,FALSE,"FCFVAL";"EVAVL",#N/A,FALSE,"EVAVAL";"LEASE",#N/A,FALSE,"OpLease"}</definedName>
    <definedName name="tes" hidden="1">{"NOPCAPEVA",#N/A,FALSE,"Nopat";"FCFCSTAR",#N/A,FALSE,"FCFVAL";"EVAVL",#N/A,FALSE,"EVAVAL";"LEASE",#N/A,FALSE,"OpLease"}</definedName>
    <definedName name="Test" localSheetId="2" hidden="1">{#N/A,#N/A,FALSE,"Brad_DCFM";#N/A,#N/A,FALSE,"Nick_DCFM";#N/A,#N/A,FALSE,"Mobile_DCFM"}</definedName>
    <definedName name="Test" localSheetId="4" hidden="1">{#N/A,#N/A,FALSE,"Brad_DCFM";#N/A,#N/A,FALSE,"Nick_DCFM";#N/A,#N/A,FALSE,"Mobile_DCFM"}</definedName>
    <definedName name="Test" localSheetId="3" hidden="1">{#N/A,#N/A,FALSE,"Brad_DCFM";#N/A,#N/A,FALSE,"Nick_DCFM";#N/A,#N/A,FALSE,"Mobile_DCFM"}</definedName>
    <definedName name="Test" localSheetId="0" hidden="1">{#N/A,#N/A,FALSE,"Brad_DCFM";#N/A,#N/A,FALSE,"Nick_DCFM";#N/A,#N/A,FALSE,"Mobile_DCFM"}</definedName>
    <definedName name="Test" localSheetId="1" hidden="1">{#N/A,#N/A,FALSE,"Brad_DCFM";#N/A,#N/A,FALSE,"Nick_DCFM";#N/A,#N/A,FALSE,"Mobile_DCFM"}</definedName>
    <definedName name="Test" hidden="1">{#N/A,#N/A,FALSE,"Brad_DCFM";#N/A,#N/A,FALSE,"Nick_DCFM";#N/A,#N/A,FALSE,"Mobile_DCFM"}</definedName>
    <definedName name="TextRefCopyRangeCount" hidden="1">77</definedName>
    <definedName name="thth" localSheetId="2" hidden="1">{#N/A,#N/A,FALSE,"Calc";#N/A,#N/A,FALSE,"Sensitivity";#N/A,#N/A,FALSE,"LT Earn.Dil.";#N/A,#N/A,FALSE,"Dil. AVP"}</definedName>
    <definedName name="thth" localSheetId="4" hidden="1">{#N/A,#N/A,FALSE,"Calc";#N/A,#N/A,FALSE,"Sensitivity";#N/A,#N/A,FALSE,"LT Earn.Dil.";#N/A,#N/A,FALSE,"Dil. AVP"}</definedName>
    <definedName name="thth" localSheetId="3" hidden="1">{#N/A,#N/A,FALSE,"Calc";#N/A,#N/A,FALSE,"Sensitivity";#N/A,#N/A,FALSE,"LT Earn.Dil.";#N/A,#N/A,FALSE,"Dil. AVP"}</definedName>
    <definedName name="thth" localSheetId="0" hidden="1">{#N/A,#N/A,FALSE,"Calc";#N/A,#N/A,FALSE,"Sensitivity";#N/A,#N/A,FALSE,"LT Earn.Dil.";#N/A,#N/A,FALSE,"Dil. AVP"}</definedName>
    <definedName name="thth" localSheetId="1" hidden="1">{#N/A,#N/A,FALSE,"Calc";#N/A,#N/A,FALSE,"Sensitivity";#N/A,#N/A,FALSE,"LT Earn.Dil.";#N/A,#N/A,FALSE,"Dil. AVP"}</definedName>
    <definedName name="thth" hidden="1">{#N/A,#N/A,FALSE,"Calc";#N/A,#N/A,FALSE,"Sensitivity";#N/A,#N/A,FALSE,"LT Earn.Dil.";#N/A,#N/A,FALSE,"Dil. AVP"}</definedName>
    <definedName name="tjhrw" localSheetId="2" hidden="1">{"NOPCAPEVA",#N/A,FALSE,"Nopat";"FCFCSTAR",#N/A,FALSE,"FCFVAL";"EVAVL",#N/A,FALSE,"EVAVAL";"LEASE",#N/A,FALSE,"OpLease"}</definedName>
    <definedName name="tjhrw" localSheetId="4" hidden="1">{"NOPCAPEVA",#N/A,FALSE,"Nopat";"FCFCSTAR",#N/A,FALSE,"FCFVAL";"EVAVL",#N/A,FALSE,"EVAVAL";"LEASE",#N/A,FALSE,"OpLease"}</definedName>
    <definedName name="tjhrw" localSheetId="3" hidden="1">{"NOPCAPEVA",#N/A,FALSE,"Nopat";"FCFCSTAR",#N/A,FALSE,"FCFVAL";"EVAVL",#N/A,FALSE,"EVAVAL";"LEASE",#N/A,FALSE,"OpLease"}</definedName>
    <definedName name="tjhrw" localSheetId="0" hidden="1">{"NOPCAPEVA",#N/A,FALSE,"Nopat";"FCFCSTAR",#N/A,FALSE,"FCFVAL";"EVAVL",#N/A,FALSE,"EVAVAL";"LEASE",#N/A,FALSE,"OpLease"}</definedName>
    <definedName name="tjhrw" localSheetId="1" hidden="1">{"NOPCAPEVA",#N/A,FALSE,"Nopat";"FCFCSTAR",#N/A,FALSE,"FCFVAL";"EVAVL",#N/A,FALSE,"EVAVAL";"LEASE",#N/A,FALSE,"OpLease"}</definedName>
    <definedName name="tjhrw" hidden="1">{"NOPCAPEVA",#N/A,FALSE,"Nopat";"FCFCSTAR",#N/A,FALSE,"FCFVAL";"EVAVL",#N/A,FALSE,"EVAVAL";"LEASE",#N/A,FALSE,"OpLease"}</definedName>
    <definedName name="TOTAL_ASSETS" hidden="1">"TOTAL_ASSETS"</definedName>
    <definedName name="TOTAL_CASH_DIVID" hidden="1">"TOTAL_CASH_DIVID"</definedName>
    <definedName name="TOTAL_CASH_FINAN" hidden="1">"TOTAL_CASH_FINAN"</definedName>
    <definedName name="TOTAL_CASH_INVEST" hidden="1">"TOTAL_CASH_INVEST"</definedName>
    <definedName name="TOTAL_CASH_OPER" hidden="1">"TOTAL_CASH_OPER"</definedName>
    <definedName name="TOTAL_COMMON" hidden="1">"TOTAL_COMMON"</definedName>
    <definedName name="TOTAL_CURRENT_ASSETS" hidden="1">"TOTAL_CURRENT_ASSETS"</definedName>
    <definedName name="TOTAL_CURRENT_LIAB" hidden="1">"TOTAL_CURRENT_LIAB"</definedName>
    <definedName name="TOTAL_DEBT" hidden="1">"TOTAL_DEBT"</definedName>
    <definedName name="TOTAL_DEBT_OVER_EBITDA" hidden="1">"TOTAL_DEBT_OVER_EBITDA"</definedName>
    <definedName name="TOTAL_DEBT_OVER_TOTAL_BV" hidden="1">"TOTAL_DEBT_OVER_TOTAL_BV"</definedName>
    <definedName name="TOTAL_DEBT_OVER_TOTAL_CAP" hidden="1">"TOTAL_DEBT_OVER_TOTAL_CAP"</definedName>
    <definedName name="TOTAL_EQUITY" hidden="1">"TOTAL_EQUITY"</definedName>
    <definedName name="TOTAL_INTEREST_EXP" hidden="1">"TOTAL_INTEREST_EXP"</definedName>
    <definedName name="TOTAL_INVENTORY" hidden="1">"TOTAL_INVENTORY"</definedName>
    <definedName name="TOTAL_LIAB" hidden="1">"TOTAL_LIAB"</definedName>
    <definedName name="TOTAL_LIAB_SHAREHOLD" hidden="1">"TOTAL_LIAB_SHAREHOLD"</definedName>
    <definedName name="TOTAL_LONG_DEBT" hidden="1">"TOTAL_LONG_DEBT"</definedName>
    <definedName name="TOTAL_OPER_EXPEN" hidden="1">"TOTAL_OPER_EXPEN"</definedName>
    <definedName name="TOTAL_RECEIV" hidden="1">"TOTAL_RECEIV"</definedName>
    <definedName name="TOTAL_REVENUE" hidden="1">"TOTAL_REVENUE"</definedName>
    <definedName name="TOTAL_SPECIAL" hidden="1">"TOTAL_SPECIAL"</definedName>
    <definedName name="TP_Footer_Path" hidden="1">"C:\Clients\Bombardier\BRP\"</definedName>
    <definedName name="TP_Footer_User" hidden="1">"damoure"</definedName>
    <definedName name="TP_Footer_Version" hidden="1">"v3.00"</definedName>
    <definedName name="TRADE_AR" hidden="1">"TRADE_AR"</definedName>
    <definedName name="tre" localSheetId="2" hidden="1">{"NOPCAPEVA",#N/A,FALSE,"Nopat";"FCFCSTAR",#N/A,FALSE,"FCFVAL";"EVAVL",#N/A,FALSE,"EVAVAL";"LEASE",#N/A,FALSE,"OpLease"}</definedName>
    <definedName name="tre" localSheetId="4" hidden="1">{"NOPCAPEVA",#N/A,FALSE,"Nopat";"FCFCSTAR",#N/A,FALSE,"FCFVAL";"EVAVL",#N/A,FALSE,"EVAVAL";"LEASE",#N/A,FALSE,"OpLease"}</definedName>
    <definedName name="tre" localSheetId="3" hidden="1">{"NOPCAPEVA",#N/A,FALSE,"Nopat";"FCFCSTAR",#N/A,FALSE,"FCFVAL";"EVAVL",#N/A,FALSE,"EVAVAL";"LEASE",#N/A,FALSE,"OpLease"}</definedName>
    <definedName name="tre" localSheetId="0" hidden="1">{"NOPCAPEVA",#N/A,FALSE,"Nopat";"FCFCSTAR",#N/A,FALSE,"FCFVAL";"EVAVL",#N/A,FALSE,"EVAVAL";"LEASE",#N/A,FALSE,"OpLease"}</definedName>
    <definedName name="tre" localSheetId="1" hidden="1">{"NOPCAPEVA",#N/A,FALSE,"Nopat";"FCFCSTAR",#N/A,FALSE,"FCFVAL";"EVAVL",#N/A,FALSE,"EVAVAL";"LEASE",#N/A,FALSE,"OpLease"}</definedName>
    <definedName name="tre" hidden="1">{"NOPCAPEVA",#N/A,FALSE,"Nopat";"FCFCSTAR",#N/A,FALSE,"FCFVAL";"EVAVL",#N/A,FALSE,"EVAVAL";"LEASE",#N/A,FALSE,"OpLease"}</definedName>
    <definedName name="TREASURY_STOCK" hidden="1">"TREASURY_STOCK"</definedName>
    <definedName name="TTT" hidden="1">#REF!</definedName>
    <definedName name="tttt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" hidden="1">#REF!</definedName>
    <definedName name="tttttttt" hidden="1">#REF!</definedName>
    <definedName name="ttttttttttttttt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tttttttttt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tttttttttt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tttttttttt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tttttttttt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tttttttttt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ttttttttttttttt" hidden="1">#REF!</definedName>
    <definedName name="tttttttttttttttttttttttt" localSheetId="2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tttttttttttttttttttttttt" localSheetId="4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tttttttttttttttttttttttt" localSheetId="3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tttttttttttttttttttttttt" localSheetId="0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tttttttttttttttttttttttt" localSheetId="1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tttttttttttttttttttttttt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tttttttttttttttttttttttttttttt" localSheetId="2" hidden="1">{#N/A,#N/A,FALSE,"Aging Summary";#N/A,#N/A,FALSE,"Ratio Analysis";#N/A,#N/A,FALSE,"Test 120 Day Accts";#N/A,#N/A,FALSE,"Tickmarks"}</definedName>
    <definedName name="tttttttttttttttttttttttttttttt" localSheetId="4" hidden="1">{#N/A,#N/A,FALSE,"Aging Summary";#N/A,#N/A,FALSE,"Ratio Analysis";#N/A,#N/A,FALSE,"Test 120 Day Accts";#N/A,#N/A,FALSE,"Tickmarks"}</definedName>
    <definedName name="tttttttttttttttttttttttttttttt" localSheetId="3" hidden="1">{#N/A,#N/A,FALSE,"Aging Summary";#N/A,#N/A,FALSE,"Ratio Analysis";#N/A,#N/A,FALSE,"Test 120 Day Accts";#N/A,#N/A,FALSE,"Tickmarks"}</definedName>
    <definedName name="tttttttttttttttttttttttttttttt" localSheetId="0" hidden="1">{#N/A,#N/A,FALSE,"Aging Summary";#N/A,#N/A,FALSE,"Ratio Analysis";#N/A,#N/A,FALSE,"Test 120 Day Accts";#N/A,#N/A,FALSE,"Tickmarks"}</definedName>
    <definedName name="tttttttttttttttttttttttttttttt" localSheetId="1" hidden="1">{#N/A,#N/A,FALSE,"Aging Summary";#N/A,#N/A,FALSE,"Ratio Analysis";#N/A,#N/A,FALSE,"Test 120 Day Accts";#N/A,#N/A,FALSE,"Tickmarks"}</definedName>
    <definedName name="tttttttttttttttttttttttttttttt" hidden="1">{#N/A,#N/A,FALSE,"Aging Summary";#N/A,#N/A,FALSE,"Ratio Analysis";#N/A,#N/A,FALSE,"Test 120 Day Accts";#N/A,#N/A,FALSE,"Tickmarks"}</definedName>
    <definedName name="ttttttttttttttttttttttttttttttttt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tttttttttttttttttttttttttttt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tttttttttttttttttttttttttttt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tttttttttttttttttttttttttttt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tttttttttttttttttttttttttttt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tttttttttttttttttttttttttttt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ttttttttttttttttttttttttttttttttttttt" localSheetId="2" hidden="1">{"cebank",#N/A,FALSE,"P9498BAR";"spbank",#N/A,FALSE,"P9498BAR";"renfinbank",#N/A,FALSE,"P9498BAR";"indici",#N/A,FALSE,"P9498BAR"}</definedName>
    <definedName name="tttttttttttttttttttttttttttttttttttttttttt" localSheetId="4" hidden="1">{"cebank",#N/A,FALSE,"P9498BAR";"spbank",#N/A,FALSE,"P9498BAR";"renfinbank",#N/A,FALSE,"P9498BAR";"indici",#N/A,FALSE,"P9498BAR"}</definedName>
    <definedName name="tttttttttttttttttttttttttttttttttttttttttt" localSheetId="3" hidden="1">{"cebank",#N/A,FALSE,"P9498BAR";"spbank",#N/A,FALSE,"P9498BAR";"renfinbank",#N/A,FALSE,"P9498BAR";"indici",#N/A,FALSE,"P9498BAR"}</definedName>
    <definedName name="tttttttttttttttttttttttttttttttttttttttttt" localSheetId="0" hidden="1">{"cebank",#N/A,FALSE,"P9498BAR";"spbank",#N/A,FALSE,"P9498BAR";"renfinbank",#N/A,FALSE,"P9498BAR";"indici",#N/A,FALSE,"P9498BAR"}</definedName>
    <definedName name="tttttttttttttttttttttttttttttttttttttttttt" localSheetId="1" hidden="1">{"cebank",#N/A,FALSE,"P9498BAR";"spbank",#N/A,FALSE,"P9498BAR";"renfinbank",#N/A,FALSE,"P9498BAR";"indici",#N/A,FALSE,"P9498BAR"}</definedName>
    <definedName name="tttttttttttttttttttttttttttttttttttttttttt" hidden="1">{"cebank",#N/A,FALSE,"P9498BAR";"spbank",#N/A,FALSE,"P9498BAR";"renfinbank",#N/A,FALSE,"P9498BAR";"indici",#N/A,FALSE,"P9498BAR"}</definedName>
    <definedName name="TVW" localSheetId="2" hidden="1">{#N/A,#N/A,TRUE,"Cover";#N/A,#N/A,TRUE,"Preparation Notes";#N/A,#N/A,TRUE,"FX Rates";#N/A,#N/A,TRUE,"Profit &amp; Loss";#N/A,#N/A,TRUE,"Balance Sheet";#N/A,#N/A,TRUE,"Schedule 1";#N/A,#N/A,TRUE,"Schedule 2-1";#N/A,#N/A,TRUE,"Schedule 2-2";#N/A,#N/A,TRUE,"Schedule 3";#N/A,#N/A,TRUE,"Schedule 4";#N/A,#N/A,TRUE,"Schedule 5";#N/A,#N/A,TRUE,"Schedule 6";#N/A,#N/A,TRUE,"Schedule 7";#N/A,#N/A,TRUE,"Schedule 8";#N/A,#N/A,TRUE,"Schedule 9";#N/A,#N/A,TRUE,"Schedule 10";#N/A,#N/A,TRUE,"Schedule 11";#N/A,#N/A,TRUE,"Schedule 12";#N/A,#N/A,TRUE,"Schedule 13";#N/A,#N/A,TRUE,"Schedule 14";#N/A,#N/A,TRUE,"Schedule 15";#N/A,#N/A,TRUE,"Schedule 16";#N/A,#N/A,TRUE,"Schedule 17-1";#N/A,#N/A,TRUE,"Schedule 17-2"}</definedName>
    <definedName name="TVW" localSheetId="4" hidden="1">{#N/A,#N/A,TRUE,"Cover";#N/A,#N/A,TRUE,"Preparation Notes";#N/A,#N/A,TRUE,"FX Rates";#N/A,#N/A,TRUE,"Profit &amp; Loss";#N/A,#N/A,TRUE,"Balance Sheet";#N/A,#N/A,TRUE,"Schedule 1";#N/A,#N/A,TRUE,"Schedule 2-1";#N/A,#N/A,TRUE,"Schedule 2-2";#N/A,#N/A,TRUE,"Schedule 3";#N/A,#N/A,TRUE,"Schedule 4";#N/A,#N/A,TRUE,"Schedule 5";#N/A,#N/A,TRUE,"Schedule 6";#N/A,#N/A,TRUE,"Schedule 7";#N/A,#N/A,TRUE,"Schedule 8";#N/A,#N/A,TRUE,"Schedule 9";#N/A,#N/A,TRUE,"Schedule 10";#N/A,#N/A,TRUE,"Schedule 11";#N/A,#N/A,TRUE,"Schedule 12";#N/A,#N/A,TRUE,"Schedule 13";#N/A,#N/A,TRUE,"Schedule 14";#N/A,#N/A,TRUE,"Schedule 15";#N/A,#N/A,TRUE,"Schedule 16";#N/A,#N/A,TRUE,"Schedule 17-1";#N/A,#N/A,TRUE,"Schedule 17-2"}</definedName>
    <definedName name="TVW" localSheetId="3" hidden="1">{#N/A,#N/A,TRUE,"Cover";#N/A,#N/A,TRUE,"Preparation Notes";#N/A,#N/A,TRUE,"FX Rates";#N/A,#N/A,TRUE,"Profit &amp; Loss";#N/A,#N/A,TRUE,"Balance Sheet";#N/A,#N/A,TRUE,"Schedule 1";#N/A,#N/A,TRUE,"Schedule 2-1";#N/A,#N/A,TRUE,"Schedule 2-2";#N/A,#N/A,TRUE,"Schedule 3";#N/A,#N/A,TRUE,"Schedule 4";#N/A,#N/A,TRUE,"Schedule 5";#N/A,#N/A,TRUE,"Schedule 6";#N/A,#N/A,TRUE,"Schedule 7";#N/A,#N/A,TRUE,"Schedule 8";#N/A,#N/A,TRUE,"Schedule 9";#N/A,#N/A,TRUE,"Schedule 10";#N/A,#N/A,TRUE,"Schedule 11";#N/A,#N/A,TRUE,"Schedule 12";#N/A,#N/A,TRUE,"Schedule 13";#N/A,#N/A,TRUE,"Schedule 14";#N/A,#N/A,TRUE,"Schedule 15";#N/A,#N/A,TRUE,"Schedule 16";#N/A,#N/A,TRUE,"Schedule 17-1";#N/A,#N/A,TRUE,"Schedule 17-2"}</definedName>
    <definedName name="TVW" localSheetId="0" hidden="1">{#N/A,#N/A,TRUE,"Cover";#N/A,#N/A,TRUE,"Preparation Notes";#N/A,#N/A,TRUE,"FX Rates";#N/A,#N/A,TRUE,"Profit &amp; Loss";#N/A,#N/A,TRUE,"Balance Sheet";#N/A,#N/A,TRUE,"Schedule 1";#N/A,#N/A,TRUE,"Schedule 2-1";#N/A,#N/A,TRUE,"Schedule 2-2";#N/A,#N/A,TRUE,"Schedule 3";#N/A,#N/A,TRUE,"Schedule 4";#N/A,#N/A,TRUE,"Schedule 5";#N/A,#N/A,TRUE,"Schedule 6";#N/A,#N/A,TRUE,"Schedule 7";#N/A,#N/A,TRUE,"Schedule 8";#N/A,#N/A,TRUE,"Schedule 9";#N/A,#N/A,TRUE,"Schedule 10";#N/A,#N/A,TRUE,"Schedule 11";#N/A,#N/A,TRUE,"Schedule 12";#N/A,#N/A,TRUE,"Schedule 13";#N/A,#N/A,TRUE,"Schedule 14";#N/A,#N/A,TRUE,"Schedule 15";#N/A,#N/A,TRUE,"Schedule 16";#N/A,#N/A,TRUE,"Schedule 17-1";#N/A,#N/A,TRUE,"Schedule 17-2"}</definedName>
    <definedName name="TVW" localSheetId="1" hidden="1">{#N/A,#N/A,TRUE,"Cover";#N/A,#N/A,TRUE,"Preparation Notes";#N/A,#N/A,TRUE,"FX Rates";#N/A,#N/A,TRUE,"Profit &amp; Loss";#N/A,#N/A,TRUE,"Balance Sheet";#N/A,#N/A,TRUE,"Schedule 1";#N/A,#N/A,TRUE,"Schedule 2-1";#N/A,#N/A,TRUE,"Schedule 2-2";#N/A,#N/A,TRUE,"Schedule 3";#N/A,#N/A,TRUE,"Schedule 4";#N/A,#N/A,TRUE,"Schedule 5";#N/A,#N/A,TRUE,"Schedule 6";#N/A,#N/A,TRUE,"Schedule 7";#N/A,#N/A,TRUE,"Schedule 8";#N/A,#N/A,TRUE,"Schedule 9";#N/A,#N/A,TRUE,"Schedule 10";#N/A,#N/A,TRUE,"Schedule 11";#N/A,#N/A,TRUE,"Schedule 12";#N/A,#N/A,TRUE,"Schedule 13";#N/A,#N/A,TRUE,"Schedule 14";#N/A,#N/A,TRUE,"Schedule 15";#N/A,#N/A,TRUE,"Schedule 16";#N/A,#N/A,TRUE,"Schedule 17-1";#N/A,#N/A,TRUE,"Schedule 17-2"}</definedName>
    <definedName name="TVW" hidden="1">{#N/A,#N/A,TRUE,"Cover";#N/A,#N/A,TRUE,"Preparation Notes";#N/A,#N/A,TRUE,"FX Rates";#N/A,#N/A,TRUE,"Profit &amp; Loss";#N/A,#N/A,TRUE,"Balance Sheet";#N/A,#N/A,TRUE,"Schedule 1";#N/A,#N/A,TRUE,"Schedule 2-1";#N/A,#N/A,TRUE,"Schedule 2-2";#N/A,#N/A,TRUE,"Schedule 3";#N/A,#N/A,TRUE,"Schedule 4";#N/A,#N/A,TRUE,"Schedule 5";#N/A,#N/A,TRUE,"Schedule 6";#N/A,#N/A,TRUE,"Schedule 7";#N/A,#N/A,TRUE,"Schedule 8";#N/A,#N/A,TRUE,"Schedule 9";#N/A,#N/A,TRUE,"Schedule 10";#N/A,#N/A,TRUE,"Schedule 11";#N/A,#N/A,TRUE,"Schedule 12";#N/A,#N/A,TRUE,"Schedule 13";#N/A,#N/A,TRUE,"Schedule 14";#N/A,#N/A,TRUE,"Schedule 15";#N/A,#N/A,TRUE,"Schedule 16";#N/A,#N/A,TRUE,"Schedule 17-1";#N/A,#N/A,TRUE,"Schedule 17-2"}</definedName>
    <definedName name="twre" localSheetId="2" hidden="1">{"NOPCAPEVA",#N/A,FALSE,"Nopat";"FCFCSTAR",#N/A,FALSE,"FCFVAL";"EVAVL",#N/A,FALSE,"EVAVAL";"LEASE",#N/A,FALSE,"OpLease"}</definedName>
    <definedName name="twre" localSheetId="4" hidden="1">{"NOPCAPEVA",#N/A,FALSE,"Nopat";"FCFCSTAR",#N/A,FALSE,"FCFVAL";"EVAVL",#N/A,FALSE,"EVAVAL";"LEASE",#N/A,FALSE,"OpLease"}</definedName>
    <definedName name="twre" localSheetId="3" hidden="1">{"NOPCAPEVA",#N/A,FALSE,"Nopat";"FCFCSTAR",#N/A,FALSE,"FCFVAL";"EVAVL",#N/A,FALSE,"EVAVAL";"LEASE",#N/A,FALSE,"OpLease"}</definedName>
    <definedName name="twre" localSheetId="0" hidden="1">{"NOPCAPEVA",#N/A,FALSE,"Nopat";"FCFCSTAR",#N/A,FALSE,"FCFVAL";"EVAVL",#N/A,FALSE,"EVAVAL";"LEASE",#N/A,FALSE,"OpLease"}</definedName>
    <definedName name="twre" localSheetId="1" hidden="1">{"NOPCAPEVA",#N/A,FALSE,"Nopat";"FCFCSTAR",#N/A,FALSE,"FCFVAL";"EVAVL",#N/A,FALSE,"EVAVAL";"LEASE",#N/A,FALSE,"OpLease"}</definedName>
    <definedName name="twre" hidden="1">{"NOPCAPEVA",#N/A,FALSE,"Nopat";"FCFCSTAR",#N/A,FALSE,"FCFVAL";"EVAVL",#N/A,FALSE,"EVAVAL";"LEASE",#N/A,FALSE,"OpLease"}</definedName>
    <definedName name="ty" localSheetId="2" hidden="1">{#N/A,#N/A,FALSE,"Assum";#N/A,#N/A,FALSE,"IS";#N/A,#N/A,FALSE,"Op-BS";#N/A,#N/A,FALSE,"BSCF";#N/A,#N/A,FALSE,"Brad_IS";#N/A,#N/A,FALSE,"Brad_BSCF";#N/A,#N/A,FALSE,"Nick_IS";#N/A,#N/A,FALSE,"Nick_BSCF";#N/A,#N/A,FALSE,"Mobile_IS";#N/A,#N/A,FALSE,"Mobile_BSCF";#N/A,#N/A,FALSE,"Syn+Elim";#N/A,#N/A,FALSE,"Ratings"}</definedName>
    <definedName name="ty" localSheetId="4" hidden="1">{#N/A,#N/A,FALSE,"Assum";#N/A,#N/A,FALSE,"IS";#N/A,#N/A,FALSE,"Op-BS";#N/A,#N/A,FALSE,"BSCF";#N/A,#N/A,FALSE,"Brad_IS";#N/A,#N/A,FALSE,"Brad_BSCF";#N/A,#N/A,FALSE,"Nick_IS";#N/A,#N/A,FALSE,"Nick_BSCF";#N/A,#N/A,FALSE,"Mobile_IS";#N/A,#N/A,FALSE,"Mobile_BSCF";#N/A,#N/A,FALSE,"Syn+Elim";#N/A,#N/A,FALSE,"Ratings"}</definedName>
    <definedName name="ty" localSheetId="3" hidden="1">{#N/A,#N/A,FALSE,"Assum";#N/A,#N/A,FALSE,"IS";#N/A,#N/A,FALSE,"Op-BS";#N/A,#N/A,FALSE,"BSCF";#N/A,#N/A,FALSE,"Brad_IS";#N/A,#N/A,FALSE,"Brad_BSCF";#N/A,#N/A,FALSE,"Nick_IS";#N/A,#N/A,FALSE,"Nick_BSCF";#N/A,#N/A,FALSE,"Mobile_IS";#N/A,#N/A,FALSE,"Mobile_BSCF";#N/A,#N/A,FALSE,"Syn+Elim";#N/A,#N/A,FALSE,"Ratings"}</definedName>
    <definedName name="ty" localSheetId="0" hidden="1">{#N/A,#N/A,FALSE,"Assum";#N/A,#N/A,FALSE,"IS";#N/A,#N/A,FALSE,"Op-BS";#N/A,#N/A,FALSE,"BSCF";#N/A,#N/A,FALSE,"Brad_IS";#N/A,#N/A,FALSE,"Brad_BSCF";#N/A,#N/A,FALSE,"Nick_IS";#N/A,#N/A,FALSE,"Nick_BSCF";#N/A,#N/A,FALSE,"Mobile_IS";#N/A,#N/A,FALSE,"Mobile_BSCF";#N/A,#N/A,FALSE,"Syn+Elim";#N/A,#N/A,FALSE,"Ratings"}</definedName>
    <definedName name="ty" localSheetId="1" hidden="1">{#N/A,#N/A,FALSE,"Assum";#N/A,#N/A,FALSE,"IS";#N/A,#N/A,FALSE,"Op-BS";#N/A,#N/A,FALSE,"BSCF";#N/A,#N/A,FALSE,"Brad_IS";#N/A,#N/A,FALSE,"Brad_BSCF";#N/A,#N/A,FALSE,"Nick_IS";#N/A,#N/A,FALSE,"Nick_BSCF";#N/A,#N/A,FALSE,"Mobile_IS";#N/A,#N/A,FALSE,"Mobile_BSCF";#N/A,#N/A,FALSE,"Syn+Elim";#N/A,#N/A,FALSE,"Ratings"}</definedName>
    <definedName name="ty" hidden="1">{#N/A,#N/A,FALSE,"Assum";#N/A,#N/A,FALSE,"IS";#N/A,#N/A,FALSE,"Op-BS";#N/A,#N/A,FALSE,"BSCF";#N/A,#N/A,FALSE,"Brad_IS";#N/A,#N/A,FALSE,"Brad_BSCF";#N/A,#N/A,FALSE,"Nick_IS";#N/A,#N/A,FALSE,"Nick_BSCF";#N/A,#N/A,FALSE,"Mobile_IS";#N/A,#N/A,FALSE,"Mobile_BSCF";#N/A,#N/A,FALSE,"Syn+Elim";#N/A,#N/A,FALSE,"Ratings"}</definedName>
    <definedName name="tyi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yi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yi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yi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yi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yi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yiii" localSheetId="2" hidden="1">{#N/A,#N/A,FALSE,"Title Page";#N/A,#N/A,FALSE,"Contents";#N/A,#N/A,FALSE,"Executive Summary";#N/A,#N/A,FALSE,"KPI";#N/A,#N/A,FALSE,"Contrib House";#N/A,#N/A,FALSE,"Bal Shts";#N/A,#N/A,FALSE,"Income Comb";#N/A,#N/A,FALSE,"Income IN";#N/A,#N/A,FALSE,"Income CAL";#N/A,#N/A,FALSE,"Income RML";#N/A,#N/A,FALSE,"YTD Product IN";#N/A,#N/A,FALSE,"YTD Product RML";#N/A,#N/A,FALSE,"Access_Adv";#N/A,#N/A,FALSE,"FTE_OT";#N/A,#N/A,FALSE,"Aged Prm_Susp"}</definedName>
    <definedName name="tyiii" localSheetId="4" hidden="1">{#N/A,#N/A,FALSE,"Title Page";#N/A,#N/A,FALSE,"Contents";#N/A,#N/A,FALSE,"Executive Summary";#N/A,#N/A,FALSE,"KPI";#N/A,#N/A,FALSE,"Contrib House";#N/A,#N/A,FALSE,"Bal Shts";#N/A,#N/A,FALSE,"Income Comb";#N/A,#N/A,FALSE,"Income IN";#N/A,#N/A,FALSE,"Income CAL";#N/A,#N/A,FALSE,"Income RML";#N/A,#N/A,FALSE,"YTD Product IN";#N/A,#N/A,FALSE,"YTD Product RML";#N/A,#N/A,FALSE,"Access_Adv";#N/A,#N/A,FALSE,"FTE_OT";#N/A,#N/A,FALSE,"Aged Prm_Susp"}</definedName>
    <definedName name="tyiii" localSheetId="3" hidden="1">{#N/A,#N/A,FALSE,"Title Page";#N/A,#N/A,FALSE,"Contents";#N/A,#N/A,FALSE,"Executive Summary";#N/A,#N/A,FALSE,"KPI";#N/A,#N/A,FALSE,"Contrib House";#N/A,#N/A,FALSE,"Bal Shts";#N/A,#N/A,FALSE,"Income Comb";#N/A,#N/A,FALSE,"Income IN";#N/A,#N/A,FALSE,"Income CAL";#N/A,#N/A,FALSE,"Income RML";#N/A,#N/A,FALSE,"YTD Product IN";#N/A,#N/A,FALSE,"YTD Product RML";#N/A,#N/A,FALSE,"Access_Adv";#N/A,#N/A,FALSE,"FTE_OT";#N/A,#N/A,FALSE,"Aged Prm_Susp"}</definedName>
    <definedName name="tyiii" localSheetId="0" hidden="1">{#N/A,#N/A,FALSE,"Title Page";#N/A,#N/A,FALSE,"Contents";#N/A,#N/A,FALSE,"Executive Summary";#N/A,#N/A,FALSE,"KPI";#N/A,#N/A,FALSE,"Contrib House";#N/A,#N/A,FALSE,"Bal Shts";#N/A,#N/A,FALSE,"Income Comb";#N/A,#N/A,FALSE,"Income IN";#N/A,#N/A,FALSE,"Income CAL";#N/A,#N/A,FALSE,"Income RML";#N/A,#N/A,FALSE,"YTD Product IN";#N/A,#N/A,FALSE,"YTD Product RML";#N/A,#N/A,FALSE,"Access_Adv";#N/A,#N/A,FALSE,"FTE_OT";#N/A,#N/A,FALSE,"Aged Prm_Susp"}</definedName>
    <definedName name="tyiii" localSheetId="1" hidden="1">{#N/A,#N/A,FALSE,"Title Page";#N/A,#N/A,FALSE,"Contents";#N/A,#N/A,FALSE,"Executive Summary";#N/A,#N/A,FALSE,"KPI";#N/A,#N/A,FALSE,"Contrib House";#N/A,#N/A,FALSE,"Bal Shts";#N/A,#N/A,FALSE,"Income Comb";#N/A,#N/A,FALSE,"Income IN";#N/A,#N/A,FALSE,"Income CAL";#N/A,#N/A,FALSE,"Income RML";#N/A,#N/A,FALSE,"YTD Product IN";#N/A,#N/A,FALSE,"YTD Product RML";#N/A,#N/A,FALSE,"Access_Adv";#N/A,#N/A,FALSE,"FTE_OT";#N/A,#N/A,FALSE,"Aged Prm_Susp"}</definedName>
    <definedName name="tyiii" hidden="1">{#N/A,#N/A,FALSE,"Title Page";#N/A,#N/A,FALSE,"Contents";#N/A,#N/A,FALSE,"Executive Summary";#N/A,#N/A,FALSE,"KPI";#N/A,#N/A,FALSE,"Contrib House";#N/A,#N/A,FALSE,"Bal Shts";#N/A,#N/A,FALSE,"Income Comb";#N/A,#N/A,FALSE,"Income IN";#N/A,#N/A,FALSE,"Income CAL";#N/A,#N/A,FALSE,"Income RML";#N/A,#N/A,FALSE,"YTD Product IN";#N/A,#N/A,FALSE,"YTD Product RML";#N/A,#N/A,FALSE,"Access_Adv";#N/A,#N/A,FALSE,"FTE_OT";#N/A,#N/A,FALSE,"Aged Prm_Susp"}</definedName>
    <definedName name="u" localSheetId="2" hidden="1">{"uno",#N/A,FALSE,"Dist total";"COMENTARIO",#N/A,FALSE,"Ficha CODICE"}</definedName>
    <definedName name="u" localSheetId="4" hidden="1">{"uno",#N/A,FALSE,"Dist total";"COMENTARIO",#N/A,FALSE,"Ficha CODICE"}</definedName>
    <definedName name="u" localSheetId="3" hidden="1">{"uno",#N/A,FALSE,"Dist total";"COMENTARIO",#N/A,FALSE,"Ficha CODICE"}</definedName>
    <definedName name="u" localSheetId="0" hidden="1">{"uno",#N/A,FALSE,"Dist total";"COMENTARIO",#N/A,FALSE,"Ficha CODICE"}</definedName>
    <definedName name="u" localSheetId="1" hidden="1">{"uno",#N/A,FALSE,"Dist total";"COMENTARIO",#N/A,FALSE,"Ficha CODICE"}</definedName>
    <definedName name="u" hidden="1">{"uno",#N/A,FALSE,"Dist total";"COMENTARIO",#N/A,FALSE,"Ficha CODICE"}</definedName>
    <definedName name="ug" localSheetId="2" hidden="1">{"NOPCAPEVA",#N/A,FALSE,"Nopat";"FCFCSTAR",#N/A,FALSE,"FCFVAL";"EVAVL",#N/A,FALSE,"EVAVAL";"LEASE",#N/A,FALSE,"OpLease"}</definedName>
    <definedName name="ug" localSheetId="4" hidden="1">{"NOPCAPEVA",#N/A,FALSE,"Nopat";"FCFCSTAR",#N/A,FALSE,"FCFVAL";"EVAVL",#N/A,FALSE,"EVAVAL";"LEASE",#N/A,FALSE,"OpLease"}</definedName>
    <definedName name="ug" localSheetId="3" hidden="1">{"NOPCAPEVA",#N/A,FALSE,"Nopat";"FCFCSTAR",#N/A,FALSE,"FCFVAL";"EVAVL",#N/A,FALSE,"EVAVAL";"LEASE",#N/A,FALSE,"OpLease"}</definedName>
    <definedName name="ug" localSheetId="0" hidden="1">{"NOPCAPEVA",#N/A,FALSE,"Nopat";"FCFCSTAR",#N/A,FALSE,"FCFVAL";"EVAVL",#N/A,FALSE,"EVAVAL";"LEASE",#N/A,FALSE,"OpLease"}</definedName>
    <definedName name="ug" localSheetId="1" hidden="1">{"NOPCAPEVA",#N/A,FALSE,"Nopat";"FCFCSTAR",#N/A,FALSE,"FCFVAL";"EVAVL",#N/A,FALSE,"EVAVAL";"LEASE",#N/A,FALSE,"OpLease"}</definedName>
    <definedName name="ug" hidden="1">{"NOPCAPEVA",#N/A,FALSE,"Nopat";"FCFCSTAR",#N/A,FALSE,"FCFVAL";"EVAVL",#N/A,FALSE,"EVAVAL";"LEASE",#N/A,FALSE,"OpLease"}</definedName>
    <definedName name="ui" localSheetId="2" hidden="1">{"NOPCAPEVA",#N/A,FALSE,"Nopat";"FCFCSTAR",#N/A,FALSE,"FCFVAL";"EVAVL",#N/A,FALSE,"EVAVAL";"LEASE",#N/A,FALSE,"OpLease"}</definedName>
    <definedName name="ui" localSheetId="4" hidden="1">{"NOPCAPEVA",#N/A,FALSE,"Nopat";"FCFCSTAR",#N/A,FALSE,"FCFVAL";"EVAVL",#N/A,FALSE,"EVAVAL";"LEASE",#N/A,FALSE,"OpLease"}</definedName>
    <definedName name="ui" localSheetId="3" hidden="1">{"NOPCAPEVA",#N/A,FALSE,"Nopat";"FCFCSTAR",#N/A,FALSE,"FCFVAL";"EVAVL",#N/A,FALSE,"EVAVAL";"LEASE",#N/A,FALSE,"OpLease"}</definedName>
    <definedName name="ui" localSheetId="0" hidden="1">{"NOPCAPEVA",#N/A,FALSE,"Nopat";"FCFCSTAR",#N/A,FALSE,"FCFVAL";"EVAVL",#N/A,FALSE,"EVAVAL";"LEASE",#N/A,FALSE,"OpLease"}</definedName>
    <definedName name="ui" localSheetId="1" hidden="1">{"NOPCAPEVA",#N/A,FALSE,"Nopat";"FCFCSTAR",#N/A,FALSE,"FCFVAL";"EVAVL",#N/A,FALSE,"EVAVAL";"LEASE",#N/A,FALSE,"OpLease"}</definedName>
    <definedName name="ui" hidden="1">{"NOPCAPEVA",#N/A,FALSE,"Nopat";"FCFCSTAR",#N/A,FALSE,"FCFVAL";"EVAVL",#N/A,FALSE,"EVAVAL";"LEASE",#N/A,FALSE,"OpLease"}</definedName>
    <definedName name="ujkry" localSheetId="2" hidden="1">{"NOPCAPEVA",#N/A,FALSE,"Nopat";"FCFCSTAR",#N/A,FALSE,"FCFVAL";"EVAVL",#N/A,FALSE,"EVAVAL";"LEASE",#N/A,FALSE,"OpLease"}</definedName>
    <definedName name="ujkry" localSheetId="4" hidden="1">{"NOPCAPEVA",#N/A,FALSE,"Nopat";"FCFCSTAR",#N/A,FALSE,"FCFVAL";"EVAVL",#N/A,FALSE,"EVAVAL";"LEASE",#N/A,FALSE,"OpLease"}</definedName>
    <definedName name="ujkry" localSheetId="3" hidden="1">{"NOPCAPEVA",#N/A,FALSE,"Nopat";"FCFCSTAR",#N/A,FALSE,"FCFVAL";"EVAVL",#N/A,FALSE,"EVAVAL";"LEASE",#N/A,FALSE,"OpLease"}</definedName>
    <definedName name="ujkry" localSheetId="0" hidden="1">{"NOPCAPEVA",#N/A,FALSE,"Nopat";"FCFCSTAR",#N/A,FALSE,"FCFVAL";"EVAVL",#N/A,FALSE,"EVAVAL";"LEASE",#N/A,FALSE,"OpLease"}</definedName>
    <definedName name="ujkry" localSheetId="1" hidden="1">{"NOPCAPEVA",#N/A,FALSE,"Nopat";"FCFCSTAR",#N/A,FALSE,"FCFVAL";"EVAVL",#N/A,FALSE,"EVAVAL";"LEASE",#N/A,FALSE,"OpLease"}</definedName>
    <definedName name="ujkry" hidden="1">{"NOPCAPEVA",#N/A,FALSE,"Nopat";"FCFCSTAR",#N/A,FALSE,"FCFVAL";"EVAVL",#N/A,FALSE,"EVAVAL";"LEASE",#N/A,FALSE,"OpLease"}</definedName>
    <definedName name="UNREALIZED_GAIN" hidden="1">"UNREALIZED_GAIN"</definedName>
    <definedName name="UNUSUAL_EXP" hidden="1">"UNUSUAL_EXP"</definedName>
    <definedName name="UpperRowTT" hidden="1">#REF!</definedName>
    <definedName name="urt" localSheetId="2" hidden="1">{"NOPCAPEVA",#N/A,FALSE,"Nopat";"FCFCSTAR",#N/A,FALSE,"FCFVAL";"EVAVL",#N/A,FALSE,"EVAVAL";"LEASE",#N/A,FALSE,"OpLease"}</definedName>
    <definedName name="urt" localSheetId="4" hidden="1">{"NOPCAPEVA",#N/A,FALSE,"Nopat";"FCFCSTAR",#N/A,FALSE,"FCFVAL";"EVAVL",#N/A,FALSE,"EVAVAL";"LEASE",#N/A,FALSE,"OpLease"}</definedName>
    <definedName name="urt" localSheetId="3" hidden="1">{"NOPCAPEVA",#N/A,FALSE,"Nopat";"FCFCSTAR",#N/A,FALSE,"FCFVAL";"EVAVL",#N/A,FALSE,"EVAVAL";"LEASE",#N/A,FALSE,"OpLease"}</definedName>
    <definedName name="urt" localSheetId="0" hidden="1">{"NOPCAPEVA",#N/A,FALSE,"Nopat";"FCFCSTAR",#N/A,FALSE,"FCFVAL";"EVAVL",#N/A,FALSE,"EVAVAL";"LEASE",#N/A,FALSE,"OpLease"}</definedName>
    <definedName name="urt" localSheetId="1" hidden="1">{"NOPCAPEVA",#N/A,FALSE,"Nopat";"FCFCSTAR",#N/A,FALSE,"FCFVAL";"EVAVL",#N/A,FALSE,"EVAVAL";"LEASE",#N/A,FALSE,"OpLease"}</definedName>
    <definedName name="urt" hidden="1">{"NOPCAPEVA",#N/A,FALSE,"Nopat";"FCFCSTAR",#N/A,FALSE,"FCFVAL";"EVAVL",#N/A,FALSE,"EVAVAL";"LEASE",#N/A,FALSE,"OpLease"}</definedName>
    <definedName name="US_GAAP" hidden="1">"US_GAAP"</definedName>
    <definedName name="utt" localSheetId="2" hidden="1">{"ANAR",#N/A,FALSE,"Dist total";"MARGEN",#N/A,FALSE,"Dist total";"COMENTARIO",#N/A,FALSE,"Ficha CODICE";"CONSEJO",#N/A,FALSE,"Dist p0";"uno",#N/A,FALSE,"Dist total"}</definedName>
    <definedName name="utt" localSheetId="4" hidden="1">{"ANAR",#N/A,FALSE,"Dist total";"MARGEN",#N/A,FALSE,"Dist total";"COMENTARIO",#N/A,FALSE,"Ficha CODICE";"CONSEJO",#N/A,FALSE,"Dist p0";"uno",#N/A,FALSE,"Dist total"}</definedName>
    <definedName name="utt" localSheetId="3" hidden="1">{"ANAR",#N/A,FALSE,"Dist total";"MARGEN",#N/A,FALSE,"Dist total";"COMENTARIO",#N/A,FALSE,"Ficha CODICE";"CONSEJO",#N/A,FALSE,"Dist p0";"uno",#N/A,FALSE,"Dist total"}</definedName>
    <definedName name="utt" localSheetId="0" hidden="1">{"ANAR",#N/A,FALSE,"Dist total";"MARGEN",#N/A,FALSE,"Dist total";"COMENTARIO",#N/A,FALSE,"Ficha CODICE";"CONSEJO",#N/A,FALSE,"Dist p0";"uno",#N/A,FALSE,"Dist total"}</definedName>
    <definedName name="utt" localSheetId="1" hidden="1">{"ANAR",#N/A,FALSE,"Dist total";"MARGEN",#N/A,FALSE,"Dist total";"COMENTARIO",#N/A,FALSE,"Ficha CODICE";"CONSEJO",#N/A,FALSE,"Dist p0";"uno",#N/A,FALSE,"Dist total"}</definedName>
    <definedName name="utt" hidden="1">{"ANAR",#N/A,FALSE,"Dist total";"MARGEN",#N/A,FALSE,"Dist total";"COMENTARIO",#N/A,FALSE,"Ficha CODICE";"CONSEJO",#N/A,FALSE,"Dist p0";"uno",#N/A,FALSE,"Dist total"}</definedName>
    <definedName name="uuuu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uuuu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uuuu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uuuu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uuuu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uuuu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uuuuuuuuuuuu" localSheetId="2" hidden="1">{#N/A,#N/A,TRUE,"Main Issues";#N/A,#N/A,TRUE,"Income statement ($)"}</definedName>
    <definedName name="uuuuuuuuuuuu" localSheetId="4" hidden="1">{#N/A,#N/A,TRUE,"Main Issues";#N/A,#N/A,TRUE,"Income statement ($)"}</definedName>
    <definedName name="uuuuuuuuuuuu" localSheetId="3" hidden="1">{#N/A,#N/A,TRUE,"Main Issues";#N/A,#N/A,TRUE,"Income statement ($)"}</definedName>
    <definedName name="uuuuuuuuuuuu" localSheetId="0" hidden="1">{#N/A,#N/A,TRUE,"Main Issues";#N/A,#N/A,TRUE,"Income statement ($)"}</definedName>
    <definedName name="uuuuuuuuuuuu" localSheetId="1" hidden="1">{#N/A,#N/A,TRUE,"Main Issues";#N/A,#N/A,TRUE,"Income statement ($)"}</definedName>
    <definedName name="uuuuuuuuuuuu" hidden="1">{#N/A,#N/A,TRUE,"Main Issues";#N/A,#N/A,TRUE,"Income statement ($)"}</definedName>
    <definedName name="uuuuuuuuuuuuu" localSheetId="2" hidden="1">{#N/A,#N/A,FALSE,"Aging Summary";#N/A,#N/A,FALSE,"Ratio Analysis";#N/A,#N/A,FALSE,"Test 120 Day Accts";#N/A,#N/A,FALSE,"Tickmarks"}</definedName>
    <definedName name="uuuuuuuuuuuuu" localSheetId="4" hidden="1">{#N/A,#N/A,FALSE,"Aging Summary";#N/A,#N/A,FALSE,"Ratio Analysis";#N/A,#N/A,FALSE,"Test 120 Day Accts";#N/A,#N/A,FALSE,"Tickmarks"}</definedName>
    <definedName name="uuuuuuuuuuuuu" localSheetId="3" hidden="1">{#N/A,#N/A,FALSE,"Aging Summary";#N/A,#N/A,FALSE,"Ratio Analysis";#N/A,#N/A,FALSE,"Test 120 Day Accts";#N/A,#N/A,FALSE,"Tickmarks"}</definedName>
    <definedName name="uuuuuuuuuuuuu" localSheetId="0" hidden="1">{#N/A,#N/A,FALSE,"Aging Summary";#N/A,#N/A,FALSE,"Ratio Analysis";#N/A,#N/A,FALSE,"Test 120 Day Accts";#N/A,#N/A,FALSE,"Tickmarks"}</definedName>
    <definedName name="uuuuuuuuuuuuu" localSheetId="1" hidden="1">{#N/A,#N/A,FALSE,"Aging Summary";#N/A,#N/A,FALSE,"Ratio Analysis";#N/A,#N/A,FALSE,"Test 120 Day Accts";#N/A,#N/A,FALSE,"Tickmarks"}</definedName>
    <definedName name="uuuuuuuuuuuuu" hidden="1">{#N/A,#N/A,FALSE,"Aging Summary";#N/A,#N/A,FALSE,"Ratio Analysis";#N/A,#N/A,FALSE,"Test 120 Day Accts";#N/A,#N/A,FALSE,"Tickmarks"}</definedName>
    <definedName name="uuuuuuuuuuuuuuuuu" localSheetId="2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uuuuuuuuuuuuuuuuu" localSheetId="4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uuuuuuuuuuuuuuuuu" localSheetId="3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uuuuuuuuuuuuuuuuu" localSheetId="0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uuuuuuuuuuuuuuuuu" localSheetId="1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uuuuuuuuuuuuuuuuu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uuuuuuuuuuuuuuuuuu" localSheetId="2" hidden="1">{#N/A,#N/A,TRUE,"Asmp";#N/A,#N/A,TRUE,"CF"}</definedName>
    <definedName name="uuuuuuuuuuuuuuuuuu" localSheetId="4" hidden="1">{#N/A,#N/A,TRUE,"Asmp";#N/A,#N/A,TRUE,"CF"}</definedName>
    <definedName name="uuuuuuuuuuuuuuuuuu" localSheetId="3" hidden="1">{#N/A,#N/A,TRUE,"Asmp";#N/A,#N/A,TRUE,"CF"}</definedName>
    <definedName name="uuuuuuuuuuuuuuuuuu" localSheetId="0" hidden="1">{#N/A,#N/A,TRUE,"Asmp";#N/A,#N/A,TRUE,"CF"}</definedName>
    <definedName name="uuuuuuuuuuuuuuuuuu" localSheetId="1" hidden="1">{#N/A,#N/A,TRUE,"Asmp";#N/A,#N/A,TRUE,"CF"}</definedName>
    <definedName name="uuuuuuuuuuuuuuuuuu" hidden="1">{#N/A,#N/A,TRUE,"Asmp";#N/A,#N/A,TRUE,"CF"}</definedName>
    <definedName name="uw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uw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uw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uw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uw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uw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uwa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uwa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uwa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uwa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uwa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uwa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uyj" localSheetId="2" hidden="1">{"AnnInc",#N/A,TRUE,"Inc";"QtrInc1",#N/A,TRUE,"Inc";"Balance",#N/A,TRUE,"Bal";"Cflow",#N/A,TRUE,"Cash"}</definedName>
    <definedName name="uyj" localSheetId="4" hidden="1">{"AnnInc",#N/A,TRUE,"Inc";"QtrInc1",#N/A,TRUE,"Inc";"Balance",#N/A,TRUE,"Bal";"Cflow",#N/A,TRUE,"Cash"}</definedName>
    <definedName name="uyj" localSheetId="3" hidden="1">{"AnnInc",#N/A,TRUE,"Inc";"QtrInc1",#N/A,TRUE,"Inc";"Balance",#N/A,TRUE,"Bal";"Cflow",#N/A,TRUE,"Cash"}</definedName>
    <definedName name="uyj" localSheetId="0" hidden="1">{"AnnInc",#N/A,TRUE,"Inc";"QtrInc1",#N/A,TRUE,"Inc";"Balance",#N/A,TRUE,"Bal";"Cflow",#N/A,TRUE,"Cash"}</definedName>
    <definedName name="uyj" localSheetId="1" hidden="1">{"AnnInc",#N/A,TRUE,"Inc";"QtrInc1",#N/A,TRUE,"Inc";"Balance",#N/A,TRUE,"Bal";"Cflow",#N/A,TRUE,"Cash"}</definedName>
    <definedName name="uyj" hidden="1">{"AnnInc",#N/A,TRUE,"Inc";"QtrInc1",#N/A,TRUE,"Inc";"Balance",#N/A,TRUE,"Bal";"Cflow",#N/A,TRUE,"Cash"}</definedName>
    <definedName name="uyte" localSheetId="2" hidden="1">{"AnnInc",#N/A,TRUE,"Inc";"QtrInc1",#N/A,TRUE,"Inc";"Balance",#N/A,TRUE,"Bal";"Cflow",#N/A,TRUE,"Cash"}</definedName>
    <definedName name="uyte" localSheetId="4" hidden="1">{"AnnInc",#N/A,TRUE,"Inc";"QtrInc1",#N/A,TRUE,"Inc";"Balance",#N/A,TRUE,"Bal";"Cflow",#N/A,TRUE,"Cash"}</definedName>
    <definedName name="uyte" localSheetId="3" hidden="1">{"AnnInc",#N/A,TRUE,"Inc";"QtrInc1",#N/A,TRUE,"Inc";"Balance",#N/A,TRUE,"Bal";"Cflow",#N/A,TRUE,"Cash"}</definedName>
    <definedName name="uyte" localSheetId="0" hidden="1">{"AnnInc",#N/A,TRUE,"Inc";"QtrInc1",#N/A,TRUE,"Inc";"Balance",#N/A,TRUE,"Bal";"Cflow",#N/A,TRUE,"Cash"}</definedName>
    <definedName name="uyte" localSheetId="1" hidden="1">{"AnnInc",#N/A,TRUE,"Inc";"QtrInc1",#N/A,TRUE,"Inc";"Balance",#N/A,TRUE,"Bal";"Cflow",#N/A,TRUE,"Cash"}</definedName>
    <definedName name="uyte" hidden="1">{"AnnInc",#N/A,TRUE,"Inc";"QtrInc1",#N/A,TRUE,"Inc";"Balance",#N/A,TRUE,"Bal";"Cflow",#N/A,TRUE,"Cash"}</definedName>
    <definedName name="VAR_COST_M">#REF!</definedName>
    <definedName name="vbcz" localSheetId="2" hidden="1">{"NOPCAPEVA",#N/A,FALSE,"Nopat";"FCFCSTAR",#N/A,FALSE,"FCFVAL";"EVAVL",#N/A,FALSE,"EVAVAL";"LEASE",#N/A,FALSE,"OpLease"}</definedName>
    <definedName name="vbcz" localSheetId="4" hidden="1">{"NOPCAPEVA",#N/A,FALSE,"Nopat";"FCFCSTAR",#N/A,FALSE,"FCFVAL";"EVAVL",#N/A,FALSE,"EVAVAL";"LEASE",#N/A,FALSE,"OpLease"}</definedName>
    <definedName name="vbcz" localSheetId="3" hidden="1">{"NOPCAPEVA",#N/A,FALSE,"Nopat";"FCFCSTAR",#N/A,FALSE,"FCFVAL";"EVAVL",#N/A,FALSE,"EVAVAL";"LEASE",#N/A,FALSE,"OpLease"}</definedName>
    <definedName name="vbcz" localSheetId="0" hidden="1">{"NOPCAPEVA",#N/A,FALSE,"Nopat";"FCFCSTAR",#N/A,FALSE,"FCFVAL";"EVAVL",#N/A,FALSE,"EVAVAL";"LEASE",#N/A,FALSE,"OpLease"}</definedName>
    <definedName name="vbcz" localSheetId="1" hidden="1">{"NOPCAPEVA",#N/A,FALSE,"Nopat";"FCFCSTAR",#N/A,FALSE,"FCFVAL";"EVAVL",#N/A,FALSE,"EVAVAL";"LEASE",#N/A,FALSE,"OpLease"}</definedName>
    <definedName name="vbcz" hidden="1">{"NOPCAPEVA",#N/A,FALSE,"Nopat";"FCFCSTAR",#N/A,FALSE,"FCFVAL";"EVAVL",#N/A,FALSE,"EVAVAL";"LEASE",#N/A,FALSE,"OpLease"}</definedName>
    <definedName name="vcxf" localSheetId="2" hidden="1">{"NOPCAPEVA",#N/A,FALSE,"Nopat";"FCFCSTAR",#N/A,FALSE,"FCFVAL";"EVAVL",#N/A,FALSE,"EVAVAL";"LEASE",#N/A,FALSE,"OpLease"}</definedName>
    <definedName name="vcxf" localSheetId="4" hidden="1">{"NOPCAPEVA",#N/A,FALSE,"Nopat";"FCFCSTAR",#N/A,FALSE,"FCFVAL";"EVAVL",#N/A,FALSE,"EVAVAL";"LEASE",#N/A,FALSE,"OpLease"}</definedName>
    <definedName name="vcxf" localSheetId="3" hidden="1">{"NOPCAPEVA",#N/A,FALSE,"Nopat";"FCFCSTAR",#N/A,FALSE,"FCFVAL";"EVAVL",#N/A,FALSE,"EVAVAL";"LEASE",#N/A,FALSE,"OpLease"}</definedName>
    <definedName name="vcxf" localSheetId="0" hidden="1">{"NOPCAPEVA",#N/A,FALSE,"Nopat";"FCFCSTAR",#N/A,FALSE,"FCFVAL";"EVAVL",#N/A,FALSE,"EVAVAL";"LEASE",#N/A,FALSE,"OpLease"}</definedName>
    <definedName name="vcxf" localSheetId="1" hidden="1">{"NOPCAPEVA",#N/A,FALSE,"Nopat";"FCFCSTAR",#N/A,FALSE,"FCFVAL";"EVAVL",#N/A,FALSE,"EVAVAL";"LEASE",#N/A,FALSE,"OpLease"}</definedName>
    <definedName name="vcxf" hidden="1">{"NOPCAPEVA",#N/A,FALSE,"Nopat";"FCFCSTAR",#N/A,FALSE,"FCFVAL";"EVAVL",#N/A,FALSE,"EVAVAL";"LEASE",#N/A,FALSE,"OpLease"}</definedName>
    <definedName name="vcxz" localSheetId="2" hidden="1">{"NOPCAPEVA",#N/A,FALSE,"Nopat";"FCFCSTAR",#N/A,FALSE,"FCFVAL";"EVAVL",#N/A,FALSE,"EVAVAL";"LEASE",#N/A,FALSE,"OpLease"}</definedName>
    <definedName name="vcxz" localSheetId="4" hidden="1">{"NOPCAPEVA",#N/A,FALSE,"Nopat";"FCFCSTAR",#N/A,FALSE,"FCFVAL";"EVAVL",#N/A,FALSE,"EVAVAL";"LEASE",#N/A,FALSE,"OpLease"}</definedName>
    <definedName name="vcxz" localSheetId="3" hidden="1">{"NOPCAPEVA",#N/A,FALSE,"Nopat";"FCFCSTAR",#N/A,FALSE,"FCFVAL";"EVAVL",#N/A,FALSE,"EVAVAL";"LEASE",#N/A,FALSE,"OpLease"}</definedName>
    <definedName name="vcxz" localSheetId="0" hidden="1">{"NOPCAPEVA",#N/A,FALSE,"Nopat";"FCFCSTAR",#N/A,FALSE,"FCFVAL";"EVAVL",#N/A,FALSE,"EVAVAL";"LEASE",#N/A,FALSE,"OpLease"}</definedName>
    <definedName name="vcxz" localSheetId="1" hidden="1">{"NOPCAPEVA",#N/A,FALSE,"Nopat";"FCFCSTAR",#N/A,FALSE,"FCFVAL";"EVAVL",#N/A,FALSE,"EVAVAL";"LEASE",#N/A,FALSE,"OpLease"}</definedName>
    <definedName name="vcxz" hidden="1">{"NOPCAPEVA",#N/A,FALSE,"Nopat";"FCFCSTAR",#N/A,FALSE,"FCFVAL";"EVAVL",#N/A,FALSE,"EVAVAL";"LEASE",#N/A,FALSE,"OpLease"}</definedName>
    <definedName name="vczxdf" localSheetId="2" hidden="1">{"AnnInc",#N/A,TRUE,"Inc";"QtrInc1",#N/A,TRUE,"Inc";"Balance",#N/A,TRUE,"Bal";"Cflow",#N/A,TRUE,"Cash"}</definedName>
    <definedName name="vczxdf" localSheetId="4" hidden="1">{"AnnInc",#N/A,TRUE,"Inc";"QtrInc1",#N/A,TRUE,"Inc";"Balance",#N/A,TRUE,"Bal";"Cflow",#N/A,TRUE,"Cash"}</definedName>
    <definedName name="vczxdf" localSheetId="3" hidden="1">{"AnnInc",#N/A,TRUE,"Inc";"QtrInc1",#N/A,TRUE,"Inc";"Balance",#N/A,TRUE,"Bal";"Cflow",#N/A,TRUE,"Cash"}</definedName>
    <definedName name="vczxdf" localSheetId="0" hidden="1">{"AnnInc",#N/A,TRUE,"Inc";"QtrInc1",#N/A,TRUE,"Inc";"Balance",#N/A,TRUE,"Bal";"Cflow",#N/A,TRUE,"Cash"}</definedName>
    <definedName name="vczxdf" localSheetId="1" hidden="1">{"AnnInc",#N/A,TRUE,"Inc";"QtrInc1",#N/A,TRUE,"Inc";"Balance",#N/A,TRUE,"Bal";"Cflow",#N/A,TRUE,"Cash"}</definedName>
    <definedName name="vczxdf" hidden="1">{"AnnInc",#N/A,TRUE,"Inc";"QtrInc1",#N/A,TRUE,"Inc";"Balance",#N/A,TRUE,"Bal";"Cflow",#N/A,TRUE,"Cash"}</definedName>
    <definedName name="vdce" localSheetId="2" hidden="1">{#N/A,#N/A,TRUE,"Main Issues";#N/A,#N/A,TRUE,"Income statement ($)"}</definedName>
    <definedName name="vdce" localSheetId="4" hidden="1">{#N/A,#N/A,TRUE,"Main Issues";#N/A,#N/A,TRUE,"Income statement ($)"}</definedName>
    <definedName name="vdce" localSheetId="3" hidden="1">{#N/A,#N/A,TRUE,"Main Issues";#N/A,#N/A,TRUE,"Income statement ($)"}</definedName>
    <definedName name="vdce" localSheetId="0" hidden="1">{#N/A,#N/A,TRUE,"Main Issues";#N/A,#N/A,TRUE,"Income statement ($)"}</definedName>
    <definedName name="vdce" localSheetId="1" hidden="1">{#N/A,#N/A,TRUE,"Main Issues";#N/A,#N/A,TRUE,"Income statement ($)"}</definedName>
    <definedName name="vdce" hidden="1">{#N/A,#N/A,TRUE,"Main Issues";#N/A,#N/A,TRUE,"Income statement ($)"}</definedName>
    <definedName name="vedvc" localSheetId="2" hidden="1">{#N/A,#N/A,TRUE,"Main Issues";#N/A,#N/A,TRUE,"Income statement ($)"}</definedName>
    <definedName name="vedvc" localSheetId="4" hidden="1">{#N/A,#N/A,TRUE,"Main Issues";#N/A,#N/A,TRUE,"Income statement ($)"}</definedName>
    <definedName name="vedvc" localSheetId="3" hidden="1">{#N/A,#N/A,TRUE,"Main Issues";#N/A,#N/A,TRUE,"Income statement ($)"}</definedName>
    <definedName name="vedvc" localSheetId="0" hidden="1">{#N/A,#N/A,TRUE,"Main Issues";#N/A,#N/A,TRUE,"Income statement ($)"}</definedName>
    <definedName name="vedvc" localSheetId="1" hidden="1">{#N/A,#N/A,TRUE,"Main Issues";#N/A,#N/A,TRUE,"Income statement ($)"}</definedName>
    <definedName name="vedvc" hidden="1">{#N/A,#N/A,TRUE,"Main Issues";#N/A,#N/A,TRUE,"Income statement ($)"}</definedName>
    <definedName name="vfdc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fdc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fdc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fdc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fdc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fdc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fdcvd" localSheetId="2" hidden="1">{#N/A,#N/A,TRUE,"Main Issues";#N/A,#N/A,TRUE,"Income statement ($)"}</definedName>
    <definedName name="vfdcvd" localSheetId="4" hidden="1">{#N/A,#N/A,TRUE,"Main Issues";#N/A,#N/A,TRUE,"Income statement ($)"}</definedName>
    <definedName name="vfdcvd" localSheetId="3" hidden="1">{#N/A,#N/A,TRUE,"Main Issues";#N/A,#N/A,TRUE,"Income statement ($)"}</definedName>
    <definedName name="vfdcvd" localSheetId="0" hidden="1">{#N/A,#N/A,TRUE,"Main Issues";#N/A,#N/A,TRUE,"Income statement ($)"}</definedName>
    <definedName name="vfdcvd" localSheetId="1" hidden="1">{#N/A,#N/A,TRUE,"Main Issues";#N/A,#N/A,TRUE,"Income statement ($)"}</definedName>
    <definedName name="vfdcvd" hidden="1">{#N/A,#N/A,TRUE,"Main Issues";#N/A,#N/A,TRUE,"Income statement ($)"}</definedName>
    <definedName name="vfdz" localSheetId="2" hidden="1">{"NOPCAPEVA",#N/A,FALSE,"Nopat";"FCFCSTAR",#N/A,FALSE,"FCFVAL";"EVAVL",#N/A,FALSE,"EVAVAL";"LEASE",#N/A,FALSE,"OpLease"}</definedName>
    <definedName name="vfdz" localSheetId="4" hidden="1">{"NOPCAPEVA",#N/A,FALSE,"Nopat";"FCFCSTAR",#N/A,FALSE,"FCFVAL";"EVAVL",#N/A,FALSE,"EVAVAL";"LEASE",#N/A,FALSE,"OpLease"}</definedName>
    <definedName name="vfdz" localSheetId="3" hidden="1">{"NOPCAPEVA",#N/A,FALSE,"Nopat";"FCFCSTAR",#N/A,FALSE,"FCFVAL";"EVAVL",#N/A,FALSE,"EVAVAL";"LEASE",#N/A,FALSE,"OpLease"}</definedName>
    <definedName name="vfdz" localSheetId="0" hidden="1">{"NOPCAPEVA",#N/A,FALSE,"Nopat";"FCFCSTAR",#N/A,FALSE,"FCFVAL";"EVAVL",#N/A,FALSE,"EVAVAL";"LEASE",#N/A,FALSE,"OpLease"}</definedName>
    <definedName name="vfdz" localSheetId="1" hidden="1">{"NOPCAPEVA",#N/A,FALSE,"Nopat";"FCFCSTAR",#N/A,FALSE,"FCFVAL";"EVAVL",#N/A,FALSE,"EVAVAL";"LEASE",#N/A,FALSE,"OpLease"}</definedName>
    <definedName name="vfdz" hidden="1">{"NOPCAPEVA",#N/A,FALSE,"Nopat";"FCFCSTAR",#N/A,FALSE,"FCFVAL";"EVAVL",#N/A,FALSE,"EVAVAL";"LEASE",#N/A,FALSE,"OpLease"}</definedName>
    <definedName name="Viastar" localSheetId="2" hidden="1">{#N/A,#N/A,FALSE,"Assumptions";#N/A,#N/A,FALSE,"N-IS-Sum";#N/A,#N/A,FALSE,"N-St-Sum";#N/A,#N/A,FALSE,"Inc Stmt";#N/A,#N/A,FALSE,"Stats"}</definedName>
    <definedName name="Viastar" localSheetId="4" hidden="1">{#N/A,#N/A,FALSE,"Assumptions";#N/A,#N/A,FALSE,"N-IS-Sum";#N/A,#N/A,FALSE,"N-St-Sum";#N/A,#N/A,FALSE,"Inc Stmt";#N/A,#N/A,FALSE,"Stats"}</definedName>
    <definedName name="Viastar" localSheetId="3" hidden="1">{#N/A,#N/A,FALSE,"Assumptions";#N/A,#N/A,FALSE,"N-IS-Sum";#N/A,#N/A,FALSE,"N-St-Sum";#N/A,#N/A,FALSE,"Inc Stmt";#N/A,#N/A,FALSE,"Stats"}</definedName>
    <definedName name="Viastar" localSheetId="0" hidden="1">{#N/A,#N/A,FALSE,"Assumptions";#N/A,#N/A,FALSE,"N-IS-Sum";#N/A,#N/A,FALSE,"N-St-Sum";#N/A,#N/A,FALSE,"Inc Stmt";#N/A,#N/A,FALSE,"Stats"}</definedName>
    <definedName name="Viastar" localSheetId="1" hidden="1">{#N/A,#N/A,FALSE,"Assumptions";#N/A,#N/A,FALSE,"N-IS-Sum";#N/A,#N/A,FALSE,"N-St-Sum";#N/A,#N/A,FALSE,"Inc Stmt";#N/A,#N/A,FALSE,"Stats"}</definedName>
    <definedName name="Viastar" hidden="1">{#N/A,#N/A,FALSE,"Assumptions";#N/A,#N/A,FALSE,"N-IS-Sum";#N/A,#N/A,FALSE,"N-St-Sum";#N/A,#N/A,FALSE,"Inc Stmt";#N/A,#N/A,FALSE,"Stats"}</definedName>
    <definedName name="vo" localSheetId="2" hidden="1">{"consolidated",#N/A,FALSE,"Sheet1";"cms",#N/A,FALSE,"Sheet1";"fse",#N/A,FALSE,"Sheet1"}</definedName>
    <definedName name="vo" localSheetId="4" hidden="1">{"consolidated",#N/A,FALSE,"Sheet1";"cms",#N/A,FALSE,"Sheet1";"fse",#N/A,FALSE,"Sheet1"}</definedName>
    <definedName name="vo" localSheetId="3" hidden="1">{"consolidated",#N/A,FALSE,"Sheet1";"cms",#N/A,FALSE,"Sheet1";"fse",#N/A,FALSE,"Sheet1"}</definedName>
    <definedName name="vo" localSheetId="0" hidden="1">{"consolidated",#N/A,FALSE,"Sheet1";"cms",#N/A,FALSE,"Sheet1";"fse",#N/A,FALSE,"Sheet1"}</definedName>
    <definedName name="vo" localSheetId="1" hidden="1">{"consolidated",#N/A,FALSE,"Sheet1";"cms",#N/A,FALSE,"Sheet1";"fse",#N/A,FALSE,"Sheet1"}</definedName>
    <definedName name="vo" hidden="1">{"consolidated",#N/A,FALSE,"Sheet1";"cms",#N/A,FALSE,"Sheet1";"fse",#N/A,FALSE,"Sheet1"}</definedName>
    <definedName name="VOLUME" hidden="1">"VOLUME"</definedName>
    <definedName name="vrcr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r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r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r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r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r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srvc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srvc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srvc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srvc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srvc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srvc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zdxf" localSheetId="2" hidden="1">{"NOPCAPEVA",#N/A,FALSE,"Nopat";"FCFCSTAR",#N/A,FALSE,"FCFVAL";"EVAVL",#N/A,FALSE,"EVAVAL";"LEASE",#N/A,FALSE,"OpLease"}</definedName>
    <definedName name="vzdxf" localSheetId="4" hidden="1">{"NOPCAPEVA",#N/A,FALSE,"Nopat";"FCFCSTAR",#N/A,FALSE,"FCFVAL";"EVAVL",#N/A,FALSE,"EVAVAL";"LEASE",#N/A,FALSE,"OpLease"}</definedName>
    <definedName name="vzdxf" localSheetId="3" hidden="1">{"NOPCAPEVA",#N/A,FALSE,"Nopat";"FCFCSTAR",#N/A,FALSE,"FCFVAL";"EVAVL",#N/A,FALSE,"EVAVAL";"LEASE",#N/A,FALSE,"OpLease"}</definedName>
    <definedName name="vzdxf" localSheetId="0" hidden="1">{"NOPCAPEVA",#N/A,FALSE,"Nopat";"FCFCSTAR",#N/A,FALSE,"FCFVAL";"EVAVL",#N/A,FALSE,"EVAVAL";"LEASE",#N/A,FALSE,"OpLease"}</definedName>
    <definedName name="vzdxf" localSheetId="1" hidden="1">{"NOPCAPEVA",#N/A,FALSE,"Nopat";"FCFCSTAR",#N/A,FALSE,"FCFVAL";"EVAVL",#N/A,FALSE,"EVAVAL";"LEASE",#N/A,FALSE,"OpLease"}</definedName>
    <definedName name="vzdxf" hidden="1">{"NOPCAPEVA",#N/A,FALSE,"Nopat";"FCFCSTAR",#N/A,FALSE,"FCFVAL";"EVAVL",#N/A,FALSE,"EVAVAL";"LEASE",#N/A,FALSE,"OpLease"}</definedName>
    <definedName name="WCap_diff" localSheetId="2" hidden="1">{#N/A,#N/A,TRUE,"Old - New P&amp;L";#N/A,#N/A,TRUE,"EBIT MMO - Total";#N/A,#N/A,TRUE,"MMO NE, CEE, ASIA, CAR";#N/A,#N/A,TRUE,"MMO LAT, MEA, AFR";#N/A,#N/A,TRUE,"NP growth";#N/A,#N/A,TRUE,"ER impact"}</definedName>
    <definedName name="WCap_diff" localSheetId="4" hidden="1">{#N/A,#N/A,TRUE,"Old - New P&amp;L";#N/A,#N/A,TRUE,"EBIT MMO - Total";#N/A,#N/A,TRUE,"MMO NE, CEE, ASIA, CAR";#N/A,#N/A,TRUE,"MMO LAT, MEA, AFR";#N/A,#N/A,TRUE,"NP growth";#N/A,#N/A,TRUE,"ER impact"}</definedName>
    <definedName name="WCap_diff" localSheetId="3" hidden="1">{#N/A,#N/A,TRUE,"Old - New P&amp;L";#N/A,#N/A,TRUE,"EBIT MMO - Total";#N/A,#N/A,TRUE,"MMO NE, CEE, ASIA, CAR";#N/A,#N/A,TRUE,"MMO LAT, MEA, AFR";#N/A,#N/A,TRUE,"NP growth";#N/A,#N/A,TRUE,"ER impact"}</definedName>
    <definedName name="WCap_diff" localSheetId="0" hidden="1">{#N/A,#N/A,TRUE,"Old - New P&amp;L";#N/A,#N/A,TRUE,"EBIT MMO - Total";#N/A,#N/A,TRUE,"MMO NE, CEE, ASIA, CAR";#N/A,#N/A,TRUE,"MMO LAT, MEA, AFR";#N/A,#N/A,TRUE,"NP growth";#N/A,#N/A,TRUE,"ER impact"}</definedName>
    <definedName name="WCap_diff" localSheetId="1" hidden="1">{#N/A,#N/A,TRUE,"Old - New P&amp;L";#N/A,#N/A,TRUE,"EBIT MMO - Total";#N/A,#N/A,TRUE,"MMO NE, CEE, ASIA, CAR";#N/A,#N/A,TRUE,"MMO LAT, MEA, AFR";#N/A,#N/A,TRUE,"NP growth";#N/A,#N/A,TRUE,"ER impact"}</definedName>
    <definedName name="WCap_diff" hidden="1">{#N/A,#N/A,TRUE,"Old - New P&amp;L";#N/A,#N/A,TRUE,"EBIT MMO - Total";#N/A,#N/A,TRUE,"MMO NE, CEE, ASIA, CAR";#N/A,#N/A,TRUE,"MMO LAT, MEA, AFR";#N/A,#N/A,TRUE,"NP growth";#N/A,#N/A,TRUE,"ER impact"}</definedName>
    <definedName name="we" localSheetId="2" hidden="1">{#N/A,#N/A,FALSE,"Brad_DCFM";#N/A,#N/A,FALSE,"Nick_DCFM";#N/A,#N/A,FALSE,"Mobile_DCFM"}</definedName>
    <definedName name="we" localSheetId="4" hidden="1">{#N/A,#N/A,FALSE,"Brad_DCFM";#N/A,#N/A,FALSE,"Nick_DCFM";#N/A,#N/A,FALSE,"Mobile_DCFM"}</definedName>
    <definedName name="we" localSheetId="3" hidden="1">{#N/A,#N/A,FALSE,"Brad_DCFM";#N/A,#N/A,FALSE,"Nick_DCFM";#N/A,#N/A,FALSE,"Mobile_DCFM"}</definedName>
    <definedName name="we" localSheetId="0" hidden="1">{#N/A,#N/A,FALSE,"Brad_DCFM";#N/A,#N/A,FALSE,"Nick_DCFM";#N/A,#N/A,FALSE,"Mobile_DCFM"}</definedName>
    <definedName name="we" localSheetId="1" hidden="1">{#N/A,#N/A,FALSE,"Brad_DCFM";#N/A,#N/A,FALSE,"Nick_DCFM";#N/A,#N/A,FALSE,"Mobile_DCFM"}</definedName>
    <definedName name="we" hidden="1">{#N/A,#N/A,FALSE,"Brad_DCFM";#N/A,#N/A,FALSE,"Nick_DCFM";#N/A,#N/A,FALSE,"Mobile_DCFM"}</definedName>
    <definedName name="weg" localSheetId="2" hidden="1">{"AnnInc",#N/A,TRUE,"Inc";"QtrInc1",#N/A,TRUE,"Inc";"Balance",#N/A,TRUE,"Bal";"Cflow",#N/A,TRUE,"Cash"}</definedName>
    <definedName name="weg" localSheetId="4" hidden="1">{"AnnInc",#N/A,TRUE,"Inc";"QtrInc1",#N/A,TRUE,"Inc";"Balance",#N/A,TRUE,"Bal";"Cflow",#N/A,TRUE,"Cash"}</definedName>
    <definedName name="weg" localSheetId="3" hidden="1">{"AnnInc",#N/A,TRUE,"Inc";"QtrInc1",#N/A,TRUE,"Inc";"Balance",#N/A,TRUE,"Bal";"Cflow",#N/A,TRUE,"Cash"}</definedName>
    <definedName name="weg" localSheetId="0" hidden="1">{"AnnInc",#N/A,TRUE,"Inc";"QtrInc1",#N/A,TRUE,"Inc";"Balance",#N/A,TRUE,"Bal";"Cflow",#N/A,TRUE,"Cash"}</definedName>
    <definedName name="weg" localSheetId="1" hidden="1">{"AnnInc",#N/A,TRUE,"Inc";"QtrInc1",#N/A,TRUE,"Inc";"Balance",#N/A,TRUE,"Bal";"Cflow",#N/A,TRUE,"Cash"}</definedName>
    <definedName name="weg" hidden="1">{"AnnInc",#N/A,TRUE,"Inc";"QtrInc1",#N/A,TRUE,"Inc";"Balance",#N/A,TRUE,"Bal";"Cflow",#N/A,TRUE,"Cash"}</definedName>
    <definedName name="wer" localSheetId="2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wer" localSheetId="4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wer" localSheetId="3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wer" localSheetId="0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wer" localSheetId="1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wer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werq" localSheetId="2" hidden="1">{"NOPCAPEVA",#N/A,FALSE,"Nopat";"FCFCSTAR",#N/A,FALSE,"FCFVAL";"EVAVL",#N/A,FALSE,"EVAVAL";"LEASE",#N/A,FALSE,"OpLease"}</definedName>
    <definedName name="werq" localSheetId="4" hidden="1">{"NOPCAPEVA",#N/A,FALSE,"Nopat";"FCFCSTAR",#N/A,FALSE,"FCFVAL";"EVAVL",#N/A,FALSE,"EVAVAL";"LEASE",#N/A,FALSE,"OpLease"}</definedName>
    <definedName name="werq" localSheetId="3" hidden="1">{"NOPCAPEVA",#N/A,FALSE,"Nopat";"FCFCSTAR",#N/A,FALSE,"FCFVAL";"EVAVL",#N/A,FALSE,"EVAVAL";"LEASE",#N/A,FALSE,"OpLease"}</definedName>
    <definedName name="werq" localSheetId="0" hidden="1">{"NOPCAPEVA",#N/A,FALSE,"Nopat";"FCFCSTAR",#N/A,FALSE,"FCFVAL";"EVAVL",#N/A,FALSE,"EVAVAL";"LEASE",#N/A,FALSE,"OpLease"}</definedName>
    <definedName name="werq" localSheetId="1" hidden="1">{"NOPCAPEVA",#N/A,FALSE,"Nopat";"FCFCSTAR",#N/A,FALSE,"FCFVAL";"EVAVL",#N/A,FALSE,"EVAVAL";"LEASE",#N/A,FALSE,"OpLease"}</definedName>
    <definedName name="werq" hidden="1">{"NOPCAPEVA",#N/A,FALSE,"Nopat";"FCFCSTAR",#N/A,FALSE,"FCFVAL";"EVAVL",#N/A,FALSE,"EVAVAL";"LEASE",#N/A,FALSE,"OpLease"}</definedName>
    <definedName name="werter" localSheetId="2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werter" localSheetId="4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werter" localSheetId="3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werter" localSheetId="0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werter" localSheetId="1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werter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wh_bud">#REF!</definedName>
    <definedName name="wnd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nd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nd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nd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nd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nd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p">#REF!</definedName>
    <definedName name="WPL_Assistant" hidden="1">#REF!</definedName>
    <definedName name="WPL_AssistantEmail" hidden="1">#REF!</definedName>
    <definedName name="WPL_AssistantPhone" hidden="1">#REF!</definedName>
    <definedName name="WPL_ChineseName" hidden="1">#REF!</definedName>
    <definedName name="WPL_ChineseTitle" hidden="1">#REF!</definedName>
    <definedName name="WPL_CompanyAddress" hidden="1">#REF!</definedName>
    <definedName name="WPL_CompanyAddress2" hidden="1">#REF!</definedName>
    <definedName name="WPL_CompanyAddress3" hidden="1">#REF!</definedName>
    <definedName name="WPL_CompanyFax" hidden="1">#REF!</definedName>
    <definedName name="WPL_CompanyLogo" hidden="1">#REF!</definedName>
    <definedName name="WPL_CompanyName" hidden="1">#REF!</definedName>
    <definedName name="WPL_CompanyPhone" hidden="1">#REF!</definedName>
    <definedName name="WPL_DepartmentFax" hidden="1">#REF!</definedName>
    <definedName name="WPL_DepartmentName" hidden="1">#REF!</definedName>
    <definedName name="WPL_DepartmentPhone" hidden="1">#REF!</definedName>
    <definedName name="WPL_Email" hidden="1">#REF!</definedName>
    <definedName name="WPL_Fax" hidden="1">#REF!</definedName>
    <definedName name="WPL_FirstName" hidden="1">#REF!</definedName>
    <definedName name="WPL_LastName" hidden="1">#REF!</definedName>
    <definedName name="WPL_Mobile" hidden="1">#REF!</definedName>
    <definedName name="WPL_Telephone" hidden="1">#REF!</definedName>
    <definedName name="WPL_Title" hidden="1">#REF!</definedName>
    <definedName name="wqadink" localSheetId="2" hidden="1">{#N/A,#N/A,FALSE,"Colombo";#N/A,#N/A,FALSE,"Colata";#N/A,#N/A,FALSE,"Colombo + Colata"}</definedName>
    <definedName name="wqadink" localSheetId="4" hidden="1">{#N/A,#N/A,FALSE,"Colombo";#N/A,#N/A,FALSE,"Colata";#N/A,#N/A,FALSE,"Colombo + Colata"}</definedName>
    <definedName name="wqadink" localSheetId="3" hidden="1">{#N/A,#N/A,FALSE,"Colombo";#N/A,#N/A,FALSE,"Colata";#N/A,#N/A,FALSE,"Colombo + Colata"}</definedName>
    <definedName name="wqadink" localSheetId="0" hidden="1">{#N/A,#N/A,FALSE,"Colombo";#N/A,#N/A,FALSE,"Colata";#N/A,#N/A,FALSE,"Colombo + Colata"}</definedName>
    <definedName name="wqadink" localSheetId="1" hidden="1">{#N/A,#N/A,FALSE,"Colombo";#N/A,#N/A,FALSE,"Colata";#N/A,#N/A,FALSE,"Colombo + Colata"}</definedName>
    <definedName name="wqadink" hidden="1">{#N/A,#N/A,FALSE,"Colombo";#N/A,#N/A,FALSE,"Colata";#N/A,#N/A,FALSE,"Colombo + Colata"}</definedName>
    <definedName name="wqw" localSheetId="2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wqw" localSheetId="4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wqw" localSheetId="3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wqw" localSheetId="0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wqw" localSheetId="1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wqw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wrn.1." localSheetId="2" hidden="1">{#N/A,#N/A,FALSE,"Calc";#N/A,#N/A,FALSE,"Sensitivity";#N/A,#N/A,FALSE,"LT Earn.Dil.";#N/A,#N/A,FALSE,"Dil. AVP"}</definedName>
    <definedName name="wrn.1." localSheetId="4" hidden="1">{#N/A,#N/A,FALSE,"Calc";#N/A,#N/A,FALSE,"Sensitivity";#N/A,#N/A,FALSE,"LT Earn.Dil.";#N/A,#N/A,FALSE,"Dil. AVP"}</definedName>
    <definedName name="wrn.1." localSheetId="3" hidden="1">{#N/A,#N/A,FALSE,"Calc";#N/A,#N/A,FALSE,"Sensitivity";#N/A,#N/A,FALSE,"LT Earn.Dil.";#N/A,#N/A,FALSE,"Dil. AVP"}</definedName>
    <definedName name="wrn.1." localSheetId="0" hidden="1">{#N/A,#N/A,FALSE,"Calc";#N/A,#N/A,FALSE,"Sensitivity";#N/A,#N/A,FALSE,"LT Earn.Dil.";#N/A,#N/A,FALSE,"Dil. AVP"}</definedName>
    <definedName name="wrn.1." localSheetId="1" hidden="1">{#N/A,#N/A,FALSE,"Calc";#N/A,#N/A,FALSE,"Sensitivity";#N/A,#N/A,FALSE,"LT Earn.Dil.";#N/A,#N/A,FALSE,"Dil. AVP"}</definedName>
    <definedName name="wrn.1." hidden="1">{#N/A,#N/A,FALSE,"Calc";#N/A,#N/A,FALSE,"Sensitivity";#N/A,#N/A,FALSE,"LT Earn.Dil.";#N/A,#N/A,FALSE,"Dil. AVP"}</definedName>
    <definedName name="wrn.1999._.budget." localSheetId="2" hidden="1">{"common_pl",#N/A,FALSE,"Commonized PL";"analyst",#N/A,FALSE,"Budget to Analyst";"sec",#N/A,FALSE,"SEC PL";"summary",#N/A,FALSE,"Summary";"detail",#N/A,FALSE,"Detail"}</definedName>
    <definedName name="wrn.1999._.budget." localSheetId="4" hidden="1">{"common_pl",#N/A,FALSE,"Commonized PL";"analyst",#N/A,FALSE,"Budget to Analyst";"sec",#N/A,FALSE,"SEC PL";"summary",#N/A,FALSE,"Summary";"detail",#N/A,FALSE,"Detail"}</definedName>
    <definedName name="wrn.1999._.budget." localSheetId="3" hidden="1">{"common_pl",#N/A,FALSE,"Commonized PL";"analyst",#N/A,FALSE,"Budget to Analyst";"sec",#N/A,FALSE,"SEC PL";"summary",#N/A,FALSE,"Summary";"detail",#N/A,FALSE,"Detail"}</definedName>
    <definedName name="wrn.1999._.budget." localSheetId="0" hidden="1">{"common_pl",#N/A,FALSE,"Commonized PL";"analyst",#N/A,FALSE,"Budget to Analyst";"sec",#N/A,FALSE,"SEC PL";"summary",#N/A,FALSE,"Summary";"detail",#N/A,FALSE,"Detail"}</definedName>
    <definedName name="wrn.1999._.budget." localSheetId="1" hidden="1">{"common_pl",#N/A,FALSE,"Commonized PL";"analyst",#N/A,FALSE,"Budget to Analyst";"sec",#N/A,FALSE,"SEC PL";"summary",#N/A,FALSE,"Summary";"detail",#N/A,FALSE,"Detail"}</definedName>
    <definedName name="wrn.1999._.budget." hidden="1">{"common_pl",#N/A,FALSE,"Commonized PL";"analyst",#N/A,FALSE,"Budget to Analyst";"sec",#N/A,FALSE,"SEC PL";"summary",#N/A,FALSE,"Summary";"detail",#N/A,FALSE,"Detail"}</definedName>
    <definedName name="WRN.2." localSheetId="2" hidden="1">{#N/A,#N/A,FALSE,"Calc";#N/A,#N/A,FALSE,"Sensitivity";#N/A,#N/A,FALSE,"LT Earn.Dil.";#N/A,#N/A,FALSE,"Dil. AVP"}</definedName>
    <definedName name="WRN.2." localSheetId="4" hidden="1">{#N/A,#N/A,FALSE,"Calc";#N/A,#N/A,FALSE,"Sensitivity";#N/A,#N/A,FALSE,"LT Earn.Dil.";#N/A,#N/A,FALSE,"Dil. AVP"}</definedName>
    <definedName name="WRN.2." localSheetId="3" hidden="1">{#N/A,#N/A,FALSE,"Calc";#N/A,#N/A,FALSE,"Sensitivity";#N/A,#N/A,FALSE,"LT Earn.Dil.";#N/A,#N/A,FALSE,"Dil. AVP"}</definedName>
    <definedName name="WRN.2." localSheetId="0" hidden="1">{#N/A,#N/A,FALSE,"Calc";#N/A,#N/A,FALSE,"Sensitivity";#N/A,#N/A,FALSE,"LT Earn.Dil.";#N/A,#N/A,FALSE,"Dil. AVP"}</definedName>
    <definedName name="WRN.2." localSheetId="1" hidden="1">{#N/A,#N/A,FALSE,"Calc";#N/A,#N/A,FALSE,"Sensitivity";#N/A,#N/A,FALSE,"LT Earn.Dil.";#N/A,#N/A,FALSE,"Dil. AVP"}</definedName>
    <definedName name="WRN.2." hidden="1">{#N/A,#N/A,FALSE,"Calc";#N/A,#N/A,FALSE,"Sensitivity";#N/A,#N/A,FALSE,"LT Earn.Dil.";#N/A,#N/A,FALSE,"Dil. AVP"}</definedName>
    <definedName name="wrn.3cases." localSheetId="2" hidden="1">{#N/A,"Base",FALSE,"Dividend";#N/A,"Conservative",FALSE,"Dividend";#N/A,"Downside",FALSE,"Dividend"}</definedName>
    <definedName name="wrn.3cases." localSheetId="4" hidden="1">{#N/A,"Base",FALSE,"Dividend";#N/A,"Conservative",FALSE,"Dividend";#N/A,"Downside",FALSE,"Dividend"}</definedName>
    <definedName name="wrn.3cases." localSheetId="3" hidden="1">{#N/A,"Base",FALSE,"Dividend";#N/A,"Conservative",FALSE,"Dividend";#N/A,"Downside",FALSE,"Dividend"}</definedName>
    <definedName name="wrn.3cases." localSheetId="0" hidden="1">{#N/A,"Base",FALSE,"Dividend";#N/A,"Conservative",FALSE,"Dividend";#N/A,"Downside",FALSE,"Dividend"}</definedName>
    <definedName name="wrn.3cases." localSheetId="1" hidden="1">{#N/A,"Base",FALSE,"Dividend";#N/A,"Conservative",FALSE,"Dividend";#N/A,"Downside",FALSE,"Dividend"}</definedName>
    <definedName name="wrn.3cases." hidden="1">{#N/A,"Base",FALSE,"Dividend";#N/A,"Conservative",FALSE,"Dividend";#N/A,"Downside",FALSE,"Dividend"}</definedName>
    <definedName name="wrn.50._.50." localSheetId="2" hidden="1">{"assumption 50 50",#N/A,TRUE,"Merger";"has gets cash",#N/A,TRUE,"Merger";"accretion dilution",#N/A,TRUE,"Merger";"comparison credit stats",#N/A,TRUE,"Merger";"pf credit stats",#N/A,TRUE,"Merger";"pf sheets",#N/A,TRUE,"Merger"}</definedName>
    <definedName name="wrn.50._.50." localSheetId="4" hidden="1">{"assumption 50 50",#N/A,TRUE,"Merger";"has gets cash",#N/A,TRUE,"Merger";"accretion dilution",#N/A,TRUE,"Merger";"comparison credit stats",#N/A,TRUE,"Merger";"pf credit stats",#N/A,TRUE,"Merger";"pf sheets",#N/A,TRUE,"Merger"}</definedName>
    <definedName name="wrn.50._.50." localSheetId="3" hidden="1">{"assumption 50 50",#N/A,TRUE,"Merger";"has gets cash",#N/A,TRUE,"Merger";"accretion dilution",#N/A,TRUE,"Merger";"comparison credit stats",#N/A,TRUE,"Merger";"pf credit stats",#N/A,TRUE,"Merger";"pf sheets",#N/A,TRUE,"Merger"}</definedName>
    <definedName name="wrn.50._.50." localSheetId="0" hidden="1">{"assumption 50 50",#N/A,TRUE,"Merger";"has gets cash",#N/A,TRUE,"Merger";"accretion dilution",#N/A,TRUE,"Merger";"comparison credit stats",#N/A,TRUE,"Merger";"pf credit stats",#N/A,TRUE,"Merger";"pf sheets",#N/A,TRUE,"Merger"}</definedName>
    <definedName name="wrn.50._.50." localSheetId="1" hidden="1">{"assumption 50 50",#N/A,TRUE,"Merger";"has gets cash",#N/A,TRUE,"Merger";"accretion dilution",#N/A,TRUE,"Merger";"comparison credit stats",#N/A,TRUE,"Merger";"pf credit stats",#N/A,TRUE,"Merger";"pf sheets",#N/A,TRUE,"Merger"}</definedName>
    <definedName name="wrn.50._.50." hidden="1">{"assumption 50 50",#N/A,TRUE,"Merger";"has gets cash",#N/A,TRUE,"Merger";"accretion dilution",#N/A,TRUE,"Merger";"comparison credit stats",#N/A,TRUE,"Merger";"pf credit stats",#N/A,TRUE,"Merger";"pf sheets",#N/A,TRUE,"Merger"}</definedName>
    <definedName name="wrn.A.._.Cash._.Flow._.Numbers." localSheetId="2" hidden="1">{#N/A,#N/A,FALSE,"Dev";#N/A,#N/A,FALSE,"CF";#N/A,#N/A,FALSE,"Golf CF";#N/A,#N/A,FALSE,"ResMgmt";#N/A,#N/A,FALSE,"F&amp;B";#N/A,#N/A,FALSE,"Banq"}</definedName>
    <definedName name="wrn.A.._.Cash._.Flow._.Numbers." localSheetId="4" hidden="1">{#N/A,#N/A,FALSE,"Dev";#N/A,#N/A,FALSE,"CF";#N/A,#N/A,FALSE,"Golf CF";#N/A,#N/A,FALSE,"ResMgmt";#N/A,#N/A,FALSE,"F&amp;B";#N/A,#N/A,FALSE,"Banq"}</definedName>
    <definedName name="wrn.A.._.Cash._.Flow._.Numbers." localSheetId="3" hidden="1">{#N/A,#N/A,FALSE,"Dev";#N/A,#N/A,FALSE,"CF";#N/A,#N/A,FALSE,"Golf CF";#N/A,#N/A,FALSE,"ResMgmt";#N/A,#N/A,FALSE,"F&amp;B";#N/A,#N/A,FALSE,"Banq"}</definedName>
    <definedName name="wrn.A.._.Cash._.Flow._.Numbers." localSheetId="0" hidden="1">{#N/A,#N/A,FALSE,"Dev";#N/A,#N/A,FALSE,"CF";#N/A,#N/A,FALSE,"Golf CF";#N/A,#N/A,FALSE,"ResMgmt";#N/A,#N/A,FALSE,"F&amp;B";#N/A,#N/A,FALSE,"Banq"}</definedName>
    <definedName name="wrn.A.._.Cash._.Flow._.Numbers." localSheetId="1" hidden="1">{#N/A,#N/A,FALSE,"Dev";#N/A,#N/A,FALSE,"CF";#N/A,#N/A,FALSE,"Golf CF";#N/A,#N/A,FALSE,"ResMgmt";#N/A,#N/A,FALSE,"F&amp;B";#N/A,#N/A,FALSE,"Banq"}</definedName>
    <definedName name="wrn.A.._.Cash._.Flow._.Numbers." hidden="1">{#N/A,#N/A,FALSE,"Dev";#N/A,#N/A,FALSE,"CF";#N/A,#N/A,FALSE,"Golf CF";#N/A,#N/A,FALSE,"ResMgmt";#N/A,#N/A,FALSE,"F&amp;B";#N/A,#N/A,FALSE,"Banq"}</definedName>
    <definedName name="wrn.Accretion." localSheetId="2" hidden="1">{"Accretion",#N/A,FALSE,"Assum"}</definedName>
    <definedName name="wrn.Accretion." localSheetId="4" hidden="1">{"Accretion",#N/A,FALSE,"Assum"}</definedName>
    <definedName name="wrn.Accretion." localSheetId="3" hidden="1">{"Accretion",#N/A,FALSE,"Assum"}</definedName>
    <definedName name="wrn.Accretion." localSheetId="0" hidden="1">{"Accretion",#N/A,FALSE,"Assum"}</definedName>
    <definedName name="wrn.Accretion." localSheetId="1" hidden="1">{"Accretion",#N/A,FALSE,"Assum"}</definedName>
    <definedName name="wrn.Accretion." hidden="1">{"Accretion",#N/A,FALSE,"Assum"}</definedName>
    <definedName name="wrn.adj95." localSheetId="2" hidden="1">{"adj95mult",#N/A,FALSE,"COMPCO";"adj95est",#N/A,FALSE,"COMPCO"}</definedName>
    <definedName name="wrn.adj95." localSheetId="4" hidden="1">{"adj95mult",#N/A,FALSE,"COMPCO";"adj95est",#N/A,FALSE,"COMPCO"}</definedName>
    <definedName name="wrn.adj95." localSheetId="3" hidden="1">{"adj95mult",#N/A,FALSE,"COMPCO";"adj95est",#N/A,FALSE,"COMPCO"}</definedName>
    <definedName name="wrn.adj95." localSheetId="0" hidden="1">{"adj95mult",#N/A,FALSE,"COMPCO";"adj95est",#N/A,FALSE,"COMPCO"}</definedName>
    <definedName name="wrn.adj95." localSheetId="1" hidden="1">{"adj95mult",#N/A,FALSE,"COMPCO";"adj95est",#N/A,FALSE,"COMPCO"}</definedName>
    <definedName name="wrn.adj95." hidden="1">{"adj95mult",#N/A,FALSE,"COMPCO";"adj95est",#N/A,FALSE,"COMPCO"}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4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kcje._.Mątwy." localSheetId="2" hidden="1">{#N/A,#N/A,FALSE,"Nabycie akcji"}</definedName>
    <definedName name="wrn.Akcje._.Mątwy." localSheetId="4" hidden="1">{#N/A,#N/A,FALSE,"Nabycie akcji"}</definedName>
    <definedName name="wrn.Akcje._.Mątwy." localSheetId="3" hidden="1">{#N/A,#N/A,FALSE,"Nabycie akcji"}</definedName>
    <definedName name="wrn.Akcje._.Mątwy." localSheetId="0" hidden="1">{#N/A,#N/A,FALSE,"Nabycie akcji"}</definedName>
    <definedName name="wrn.Akcje._.Mątwy." localSheetId="1" hidden="1">{#N/A,#N/A,FALSE,"Nabycie akcji"}</definedName>
    <definedName name="wrn.Akcje._.Mątwy." hidden="1">{#N/A,#N/A,FALSE,"Nabycie akcji"}</definedName>
    <definedName name="wrn.all." localSheetId="2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." localSheetId="4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." localSheetId="3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." localSheetId="0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." localSheetId="1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.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._.comps." localSheetId="2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wrn.all._.comps." localSheetId="4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wrn.all._.comps." localSheetId="3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wrn.all._.comps." localSheetId="0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wrn.all._.comps." localSheetId="1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wrn.all._.comps.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wrn.All._.First._.Pass._.Schedules." localSheetId="2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Costs";#N/A,#N/A,FALSE,"YTD Upload"}</definedName>
    <definedName name="wrn.All._.First._.Pass._.Schedules." localSheetId="4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Costs";#N/A,#N/A,FALSE,"YTD Upload"}</definedName>
    <definedName name="wrn.All._.First._.Pass._.Schedules." localSheetId="3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Costs";#N/A,#N/A,FALSE,"YTD Upload"}</definedName>
    <definedName name="wrn.All._.First._.Pass._.Schedules." localSheetId="0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Costs";#N/A,#N/A,FALSE,"YTD Upload"}</definedName>
    <definedName name="wrn.All._.First._.Pass._.Schedules." localSheetId="1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Costs";#N/A,#N/A,FALSE,"YTD Upload"}</definedName>
    <definedName name="wrn.All._.First._.Pass._.Schedules.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Costs";#N/A,#N/A,FALSE,"YTD Upload"}</definedName>
    <definedName name="wrn.all._.input." localSheetId="2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input." localSheetId="4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input." localSheetId="3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input." localSheetId="0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input." localSheetId="1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input.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Schedules." localSheetId="2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Costs"}</definedName>
    <definedName name="wrn.All._.Schedules." localSheetId="4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Costs"}</definedName>
    <definedName name="wrn.All._.Schedules." localSheetId="3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Costs"}</definedName>
    <definedName name="wrn.All._.Schedules." localSheetId="0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Costs"}</definedName>
    <definedName name="wrn.All._.Schedules." localSheetId="1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Costs"}</definedName>
    <definedName name="wrn.All._.Schedules.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Costs"}</definedName>
    <definedName name="wrn.all.2" localSheetId="2" hidden="1">{#N/A,#N/A,FALSE,"DCF";#N/A,#N/A,FALSE,"WACC";#N/A,#N/A,FALSE,"Sales_EBIT";#N/A,#N/A,FALSE,"Capex_Depreciation";#N/A,#N/A,FALSE,"WC";#N/A,#N/A,FALSE,"Interest";#N/A,#N/A,FALSE,"Assumptions"}</definedName>
    <definedName name="wrn.all.2" localSheetId="4" hidden="1">{#N/A,#N/A,FALSE,"DCF";#N/A,#N/A,FALSE,"WACC";#N/A,#N/A,FALSE,"Sales_EBIT";#N/A,#N/A,FALSE,"Capex_Depreciation";#N/A,#N/A,FALSE,"WC";#N/A,#N/A,FALSE,"Interest";#N/A,#N/A,FALSE,"Assumptions"}</definedName>
    <definedName name="wrn.all.2" localSheetId="3" hidden="1">{#N/A,#N/A,FALSE,"DCF";#N/A,#N/A,FALSE,"WACC";#N/A,#N/A,FALSE,"Sales_EBIT";#N/A,#N/A,FALSE,"Capex_Depreciation";#N/A,#N/A,FALSE,"WC";#N/A,#N/A,FALSE,"Interest";#N/A,#N/A,FALSE,"Assumptions"}</definedName>
    <definedName name="wrn.all.2" localSheetId="0" hidden="1">{#N/A,#N/A,FALSE,"DCF";#N/A,#N/A,FALSE,"WACC";#N/A,#N/A,FALSE,"Sales_EBIT";#N/A,#N/A,FALSE,"Capex_Depreciation";#N/A,#N/A,FALSE,"WC";#N/A,#N/A,FALSE,"Interest";#N/A,#N/A,FALSE,"Assumptions"}</definedName>
    <definedName name="wrn.all.2" localSheetId="1" hidden="1">{#N/A,#N/A,FALSE,"DCF";#N/A,#N/A,FALSE,"WACC";#N/A,#N/A,FALSE,"Sales_EBIT";#N/A,#N/A,FALSE,"Capex_Depreciation";#N/A,#N/A,FALSE,"WC";#N/A,#N/A,FALSE,"Interest";#N/A,#N/A,FALSE,"Assumptions"}</definedName>
    <definedName name="wrn.all.2" hidden="1">{#N/A,#N/A,FALSE,"DCF";#N/A,#N/A,FALSE,"WACC";#N/A,#N/A,FALSE,"Sales_EBIT";#N/A,#N/A,FALSE,"Capex_Depreciation";#N/A,#N/A,FALSE,"WC";#N/A,#N/A,FALSE,"Interest";#N/A,#N/A,FALSE,"Assumptions"}</definedName>
    <definedName name="wrn.ALL.a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wrn.ALL.a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wrn.ALL.a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wrn.ALL.a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wrn.ALL.a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wrn.ALL.a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wrn.ALL2." localSheetId="2" hidden="1">{#N/A,#N/A,FALSE,"DCF";#N/A,#N/A,FALSE,"WACC";#N/A,#N/A,FALSE,"Sales_EBIT";#N/A,#N/A,FALSE,"Capex_Depreciation";#N/A,#N/A,FALSE,"WC";#N/A,#N/A,FALSE,"Interest";#N/A,#N/A,FALSE,"Assumptions"}</definedName>
    <definedName name="wrn.ALL2." localSheetId="4" hidden="1">{#N/A,#N/A,FALSE,"DCF";#N/A,#N/A,FALSE,"WACC";#N/A,#N/A,FALSE,"Sales_EBIT";#N/A,#N/A,FALSE,"Capex_Depreciation";#N/A,#N/A,FALSE,"WC";#N/A,#N/A,FALSE,"Interest";#N/A,#N/A,FALSE,"Assumptions"}</definedName>
    <definedName name="wrn.ALL2." localSheetId="3" hidden="1">{#N/A,#N/A,FALSE,"DCF";#N/A,#N/A,FALSE,"WACC";#N/A,#N/A,FALSE,"Sales_EBIT";#N/A,#N/A,FALSE,"Capex_Depreciation";#N/A,#N/A,FALSE,"WC";#N/A,#N/A,FALSE,"Interest";#N/A,#N/A,FALSE,"Assumptions"}</definedName>
    <definedName name="wrn.ALL2." localSheetId="0" hidden="1">{#N/A,#N/A,FALSE,"DCF";#N/A,#N/A,FALSE,"WACC";#N/A,#N/A,FALSE,"Sales_EBIT";#N/A,#N/A,FALSE,"Capex_Depreciation";#N/A,#N/A,FALSE,"WC";#N/A,#N/A,FALSE,"Interest";#N/A,#N/A,FALSE,"Assumptions"}</definedName>
    <definedName name="wrn.ALL2." localSheetId="1" hidden="1">{#N/A,#N/A,FALSE,"DCF";#N/A,#N/A,FALSE,"WACC";#N/A,#N/A,FALSE,"Sales_EBIT";#N/A,#N/A,FALSE,"Capex_Depreciation";#N/A,#N/A,FALSE,"WC";#N/A,#N/A,FALSE,"Interest";#N/A,#N/A,FALSE,"Assumptions"}</definedName>
    <definedName name="wrn.ALL2." hidden="1">{#N/A,#N/A,FALSE,"DCF";#N/A,#N/A,FALSE,"WACC";#N/A,#N/A,FALSE,"Sales_EBIT";#N/A,#N/A,FALSE,"Capex_Depreciation";#N/A,#N/A,FALSE,"WC";#N/A,#N/A,FALSE,"Interest";#N/A,#N/A,FALSE,"Assumptions"}</definedName>
    <definedName name="wrn.all3" localSheetId="2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3" localSheetId="4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3" localSheetId="3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3" localSheetId="0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3" localSheetId="1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3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mbition_EBIT_2004." localSheetId="2" hidden="1">{#N/A,#N/A,TRUE,"Old - New P&amp;L";#N/A,#N/A,TRUE,"EBIT MMO - Total";#N/A,#N/A,TRUE,"MMO NE, CEE, ASIA, CAR";#N/A,#N/A,TRUE,"MMO LAT, MEA, AFR";#N/A,#N/A,TRUE,"NP growth";#N/A,#N/A,TRUE,"ER impact"}</definedName>
    <definedName name="wrn.Ambition_EBIT_2004." localSheetId="4" hidden="1">{#N/A,#N/A,TRUE,"Old - New P&amp;L";#N/A,#N/A,TRUE,"EBIT MMO - Total";#N/A,#N/A,TRUE,"MMO NE, CEE, ASIA, CAR";#N/A,#N/A,TRUE,"MMO LAT, MEA, AFR";#N/A,#N/A,TRUE,"NP growth";#N/A,#N/A,TRUE,"ER impact"}</definedName>
    <definedName name="wrn.Ambition_EBIT_2004." localSheetId="3" hidden="1">{#N/A,#N/A,TRUE,"Old - New P&amp;L";#N/A,#N/A,TRUE,"EBIT MMO - Total";#N/A,#N/A,TRUE,"MMO NE, CEE, ASIA, CAR";#N/A,#N/A,TRUE,"MMO LAT, MEA, AFR";#N/A,#N/A,TRUE,"NP growth";#N/A,#N/A,TRUE,"ER impact"}</definedName>
    <definedName name="wrn.Ambition_EBIT_2004." localSheetId="0" hidden="1">{#N/A,#N/A,TRUE,"Old - New P&amp;L";#N/A,#N/A,TRUE,"EBIT MMO - Total";#N/A,#N/A,TRUE,"MMO NE, CEE, ASIA, CAR";#N/A,#N/A,TRUE,"MMO LAT, MEA, AFR";#N/A,#N/A,TRUE,"NP growth";#N/A,#N/A,TRUE,"ER impact"}</definedName>
    <definedName name="wrn.Ambition_EBIT_2004." localSheetId="1" hidden="1">{#N/A,#N/A,TRUE,"Old - New P&amp;L";#N/A,#N/A,TRUE,"EBIT MMO - Total";#N/A,#N/A,TRUE,"MMO NE, CEE, ASIA, CAR";#N/A,#N/A,TRUE,"MMO LAT, MEA, AFR";#N/A,#N/A,TRUE,"NP growth";#N/A,#N/A,TRUE,"ER impact"}</definedName>
    <definedName name="wrn.Ambition_EBIT_2004." hidden="1">{#N/A,#N/A,TRUE,"Old - New P&amp;L";#N/A,#N/A,TRUE,"EBIT MMO - Total";#N/A,#N/A,TRUE,"MMO NE, CEE, ASIA, CAR";#N/A,#N/A,TRUE,"MMO LAT, MEA, AFR";#N/A,#N/A,TRUE,"NP growth";#N/A,#N/A,TRUE,"ER impact"}</definedName>
    <definedName name="wrn.ANALISIS." localSheetId="2" hidden="1">{"ANAR",#N/A,FALSE,"Dist total";"MARGEN",#N/A,FALSE,"Dist total";"COMENTARIO",#N/A,FALSE,"Ficha CODICE";"CONSEJO",#N/A,FALSE,"Dist p0";"uno",#N/A,FALSE,"Dist total"}</definedName>
    <definedName name="wrn.ANALISIS." localSheetId="4" hidden="1">{"ANAR",#N/A,FALSE,"Dist total";"MARGEN",#N/A,FALSE,"Dist total";"COMENTARIO",#N/A,FALSE,"Ficha CODICE";"CONSEJO",#N/A,FALSE,"Dist p0";"uno",#N/A,FALSE,"Dist total"}</definedName>
    <definedName name="wrn.ANALISIS." localSheetId="3" hidden="1">{"ANAR",#N/A,FALSE,"Dist total";"MARGEN",#N/A,FALSE,"Dist total";"COMENTARIO",#N/A,FALSE,"Ficha CODICE";"CONSEJO",#N/A,FALSE,"Dist p0";"uno",#N/A,FALSE,"Dist total"}</definedName>
    <definedName name="wrn.ANALISIS." localSheetId="0" hidden="1">{"ANAR",#N/A,FALSE,"Dist total";"MARGEN",#N/A,FALSE,"Dist total";"COMENTARIO",#N/A,FALSE,"Ficha CODICE";"CONSEJO",#N/A,FALSE,"Dist p0";"uno",#N/A,FALSE,"Dist total"}</definedName>
    <definedName name="wrn.ANALISIS." localSheetId="1" hidden="1">{"ANAR",#N/A,FALSE,"Dist total";"MARGEN",#N/A,FALSE,"Dist total";"COMENTARIO",#N/A,FALSE,"Ficha CODICE";"CONSEJO",#N/A,FALSE,"Dist p0";"uno",#N/A,FALSE,"Dist total"}</definedName>
    <definedName name="wrn.ANALISIS." hidden="1">{"ANAR",#N/A,FALSE,"Dist total";"MARGEN",#N/A,FALSE,"Dist total";"COMENTARIO",#N/A,FALSE,"Ficha CODICE";"CONSEJO",#N/A,FALSE,"Dist p0";"uno",#N/A,FALSE,"Dist total"}</definedName>
    <definedName name="wrn.Asia." localSheetId="2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ia." localSheetId="4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ia." localSheetId="3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ia." localSheetId="0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ia." localSheetId="1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ia.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sumptions." localSheetId="2" hidden="1">{"casespecific",#N/A,FALSE,"Assumptions"}</definedName>
    <definedName name="wrn.assumptions." localSheetId="4" hidden="1">{"casespecific",#N/A,FALSE,"Assumptions"}</definedName>
    <definedName name="wrn.assumptions." localSheetId="3" hidden="1">{"casespecific",#N/A,FALSE,"Assumptions"}</definedName>
    <definedName name="wrn.assumptions." localSheetId="0" hidden="1">{"casespecific",#N/A,FALSE,"Assumptions"}</definedName>
    <definedName name="wrn.assumptions." localSheetId="1" hidden="1">{"casespecific",#N/A,FALSE,"Assumptions"}</definedName>
    <definedName name="wrn.assumptions." hidden="1">{"casespecific",#N/A,FALSE,"Assumptions"}</definedName>
    <definedName name="wrn.away." localSheetId="2" hidden="1">{"away stand alones",#N/A,FALSE,"Target"}</definedName>
    <definedName name="wrn.away." localSheetId="4" hidden="1">{"away stand alones",#N/A,FALSE,"Target"}</definedName>
    <definedName name="wrn.away." localSheetId="3" hidden="1">{"away stand alones",#N/A,FALSE,"Target"}</definedName>
    <definedName name="wrn.away." localSheetId="0" hidden="1">{"away stand alones",#N/A,FALSE,"Target"}</definedName>
    <definedName name="wrn.away." localSheetId="1" hidden="1">{"away stand alones",#N/A,FALSE,"Target"}</definedName>
    <definedName name="wrn.away." hidden="1">{"away stand alones",#N/A,FALSE,"Target"}</definedName>
    <definedName name="wrn.B.._.Market._.Information." localSheetId="2" hidden="1">{#N/A,#N/A,FALSE,"Mkt";#N/A,#N/A,FALSE,"HotProp";#N/A,#N/A,FALSE,"GolfProp";#N/A,#N/A,FALSE,"ResProp"}</definedName>
    <definedName name="wrn.B.._.Market._.Information." localSheetId="4" hidden="1">{#N/A,#N/A,FALSE,"Mkt";#N/A,#N/A,FALSE,"HotProp";#N/A,#N/A,FALSE,"GolfProp";#N/A,#N/A,FALSE,"ResProp"}</definedName>
    <definedName name="wrn.B.._.Market._.Information." localSheetId="3" hidden="1">{#N/A,#N/A,FALSE,"Mkt";#N/A,#N/A,FALSE,"HotProp";#N/A,#N/A,FALSE,"GolfProp";#N/A,#N/A,FALSE,"ResProp"}</definedName>
    <definedName name="wrn.B.._.Market._.Information." localSheetId="0" hidden="1">{#N/A,#N/A,FALSE,"Mkt";#N/A,#N/A,FALSE,"HotProp";#N/A,#N/A,FALSE,"GolfProp";#N/A,#N/A,FALSE,"ResProp"}</definedName>
    <definedName name="wrn.B.._.Market._.Information." localSheetId="1" hidden="1">{#N/A,#N/A,FALSE,"Mkt";#N/A,#N/A,FALSE,"HotProp";#N/A,#N/A,FALSE,"GolfProp";#N/A,#N/A,FALSE,"ResProp"}</definedName>
    <definedName name="wrn.B.._.Market._.Information." hidden="1">{#N/A,#N/A,FALSE,"Mkt";#N/A,#N/A,FALSE,"HotProp";#N/A,#N/A,FALSE,"GolfProp";#N/A,#N/A,FALSE,"ResProp"}</definedName>
    <definedName name="wrn.BANKPLAN." localSheetId="2" hidden="1">{"cebank",#N/A,FALSE,"P9498BAR";"spbank",#N/A,FALSE,"P9498BAR";"renfinbank",#N/A,FALSE,"P9498BAR";"indici",#N/A,FALSE,"P9498BAR"}</definedName>
    <definedName name="wrn.BANKPLAN." localSheetId="4" hidden="1">{"cebank",#N/A,FALSE,"P9498BAR";"spbank",#N/A,FALSE,"P9498BAR";"renfinbank",#N/A,FALSE,"P9498BAR";"indici",#N/A,FALSE,"P9498BAR"}</definedName>
    <definedName name="wrn.BANKPLAN." localSheetId="3" hidden="1">{"cebank",#N/A,FALSE,"P9498BAR";"spbank",#N/A,FALSE,"P9498BAR";"renfinbank",#N/A,FALSE,"P9498BAR";"indici",#N/A,FALSE,"P9498BAR"}</definedName>
    <definedName name="wrn.BANKPLAN." localSheetId="0" hidden="1">{"cebank",#N/A,FALSE,"P9498BAR";"spbank",#N/A,FALSE,"P9498BAR";"renfinbank",#N/A,FALSE,"P9498BAR";"indici",#N/A,FALSE,"P9498BAR"}</definedName>
    <definedName name="wrn.BANKPLAN." localSheetId="1" hidden="1">{"cebank",#N/A,FALSE,"P9498BAR";"spbank",#N/A,FALSE,"P9498BAR";"renfinbank",#N/A,FALSE,"P9498BAR";"indici",#N/A,FALSE,"P9498BAR"}</definedName>
    <definedName name="wrn.BANKPLAN." hidden="1">{"cebank",#N/A,FALSE,"P9498BAR";"spbank",#N/A,FALSE,"P9498BAR";"renfinbank",#N/A,FALSE,"P9498BAR";"indici",#N/A,FALSE,"P9498BAR"}</definedName>
    <definedName name="wrn.Breakout." localSheetId="2" hidden="1">{#N/A,#N/A,FALSE,"BreakoutFY95";#N/A,#N/A,FALSE,"BreakoutFY96";#N/A,#N/A,FALSE,"BreakoutFY97";#N/A,#N/A,FALSE,"BreakoutFY98"}</definedName>
    <definedName name="wrn.Breakout." localSheetId="4" hidden="1">{#N/A,#N/A,FALSE,"BreakoutFY95";#N/A,#N/A,FALSE,"BreakoutFY96";#N/A,#N/A,FALSE,"BreakoutFY97";#N/A,#N/A,FALSE,"BreakoutFY98"}</definedName>
    <definedName name="wrn.Breakout." localSheetId="3" hidden="1">{#N/A,#N/A,FALSE,"BreakoutFY95";#N/A,#N/A,FALSE,"BreakoutFY96";#N/A,#N/A,FALSE,"BreakoutFY97";#N/A,#N/A,FALSE,"BreakoutFY98"}</definedName>
    <definedName name="wrn.Breakout." localSheetId="0" hidden="1">{#N/A,#N/A,FALSE,"BreakoutFY95";#N/A,#N/A,FALSE,"BreakoutFY96";#N/A,#N/A,FALSE,"BreakoutFY97";#N/A,#N/A,FALSE,"BreakoutFY98"}</definedName>
    <definedName name="wrn.Breakout." localSheetId="1" hidden="1">{#N/A,#N/A,FALSE,"BreakoutFY95";#N/A,#N/A,FALSE,"BreakoutFY96";#N/A,#N/A,FALSE,"BreakoutFY97";#N/A,#N/A,FALSE,"BreakoutFY98"}</definedName>
    <definedName name="wrn.Breakout." hidden="1">{#N/A,#N/A,FALSE,"BreakoutFY95";#N/A,#N/A,FALSE,"BreakoutFY96";#N/A,#N/A,FALSE,"BreakoutFY97";#N/A,#N/A,FALSE,"BreakoutFY98"}</definedName>
    <definedName name="wrn.brian." localSheetId="2" hidden="1">{#N/A,#N/A,FALSE,"output";#N/A,#N/A,FALSE,"contrib";#N/A,#N/A,FALSE,"profile";#N/A,#N/A,FALSE,"comps"}</definedName>
    <definedName name="wrn.brian." localSheetId="4" hidden="1">{#N/A,#N/A,FALSE,"output";#N/A,#N/A,FALSE,"contrib";#N/A,#N/A,FALSE,"profile";#N/A,#N/A,FALSE,"comps"}</definedName>
    <definedName name="wrn.brian." localSheetId="3" hidden="1">{#N/A,#N/A,FALSE,"output";#N/A,#N/A,FALSE,"contrib";#N/A,#N/A,FALSE,"profile";#N/A,#N/A,FALSE,"comps"}</definedName>
    <definedName name="wrn.brian." localSheetId="0" hidden="1">{#N/A,#N/A,FALSE,"output";#N/A,#N/A,FALSE,"contrib";#N/A,#N/A,FALSE,"profile";#N/A,#N/A,FALSE,"comps"}</definedName>
    <definedName name="wrn.brian." localSheetId="1" hidden="1">{#N/A,#N/A,FALSE,"output";#N/A,#N/A,FALSE,"contrib";#N/A,#N/A,FALSE,"profile";#N/A,#N/A,FALSE,"comps"}</definedName>
    <definedName name="wrn.brian." hidden="1">{#N/A,#N/A,FALSE,"output";#N/A,#N/A,FALSE,"contrib";#N/A,#N/A,FALSE,"profile";#N/A,#N/A,FALSE,"comps"}</definedName>
    <definedName name="wrn.Business._.Plan." localSheetId="2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wrn.Business._.Plan." localSheetId="4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wrn.Business._.Plan." localSheetId="3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wrn.Business._.Plan." localSheetId="0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wrn.Business._.Plan." localSheetId="1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wrn.Business._.Plan.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wrn.cash." localSheetId="2" hidden="1">{"assumption cash",#N/A,TRUE,"Merger";"has gets cash",#N/A,TRUE,"Merger";"accretion dilution",#N/A,TRUE,"Merger";"comparison credit stats",#N/A,TRUE,"Merger";"pf credit stats",#N/A,TRUE,"Merger";"pf sheets",#N/A,TRUE,"Merger"}</definedName>
    <definedName name="wrn.cash." localSheetId="4" hidden="1">{"assumption cash",#N/A,TRUE,"Merger";"has gets cash",#N/A,TRUE,"Merger";"accretion dilution",#N/A,TRUE,"Merger";"comparison credit stats",#N/A,TRUE,"Merger";"pf credit stats",#N/A,TRUE,"Merger";"pf sheets",#N/A,TRUE,"Merger"}</definedName>
    <definedName name="wrn.cash." localSheetId="3" hidden="1">{"assumption cash",#N/A,TRUE,"Merger";"has gets cash",#N/A,TRUE,"Merger";"accretion dilution",#N/A,TRUE,"Merger";"comparison credit stats",#N/A,TRUE,"Merger";"pf credit stats",#N/A,TRUE,"Merger";"pf sheets",#N/A,TRUE,"Merger"}</definedName>
    <definedName name="wrn.cash." localSheetId="0" hidden="1">{"assumption cash",#N/A,TRUE,"Merger";"has gets cash",#N/A,TRUE,"Merger";"accretion dilution",#N/A,TRUE,"Merger";"comparison credit stats",#N/A,TRUE,"Merger";"pf credit stats",#N/A,TRUE,"Merger";"pf sheets",#N/A,TRUE,"Merger"}</definedName>
    <definedName name="wrn.cash." localSheetId="1" hidden="1">{"assumption cash",#N/A,TRUE,"Merger";"has gets cash",#N/A,TRUE,"Merger";"accretion dilution",#N/A,TRUE,"Merger";"comparison credit stats",#N/A,TRUE,"Merger";"pf credit stats",#N/A,TRUE,"Merger";"pf sheets",#N/A,TRUE,"Merger"}</definedName>
    <definedName name="wrn.cash." hidden="1">{"assumption cash",#N/A,TRUE,"Merger";"has gets cash",#N/A,TRUE,"Merger";"accretion dilution",#N/A,TRUE,"Merger";"comparison credit stats",#N/A,TRUE,"Merger";"pf credit stats",#N/A,TRUE,"Merger";"pf sheets",#N/A,TRUE,"Merger"}</definedName>
    <definedName name="wrn.Cash._.Flow._.As._.Is._.and._.Assumptions." localSheetId="2" hidden="1">{#N/A,#N/A,TRUE,"Asmp";#N/A,#N/A,TRUE,"CF"}</definedName>
    <definedName name="wrn.Cash._.Flow._.As._.Is._.and._.Assumptions." localSheetId="4" hidden="1">{#N/A,#N/A,TRUE,"Asmp";#N/A,#N/A,TRUE,"CF"}</definedName>
    <definedName name="wrn.Cash._.Flow._.As._.Is._.and._.Assumptions." localSheetId="3" hidden="1">{#N/A,#N/A,TRUE,"Asmp";#N/A,#N/A,TRUE,"CF"}</definedName>
    <definedName name="wrn.Cash._.Flow._.As._.Is._.and._.Assumptions." localSheetId="0" hidden="1">{#N/A,#N/A,TRUE,"Asmp";#N/A,#N/A,TRUE,"CF"}</definedName>
    <definedName name="wrn.Cash._.Flow._.As._.Is._.and._.Assumptions." localSheetId="1" hidden="1">{#N/A,#N/A,TRUE,"Asmp";#N/A,#N/A,TRUE,"CF"}</definedName>
    <definedName name="wrn.Cash._.Flow._.As._.Is._.and._.Assumptions." hidden="1">{#N/A,#N/A,TRUE,"Asmp";#N/A,#N/A,TRUE,"CF"}</definedName>
    <definedName name="wrn.COMPCO." localSheetId="2" hidden="1">{"Page1",#N/A,FALSE,"CompCo";"Page2",#N/A,FALSE,"CompCo"}</definedName>
    <definedName name="wrn.COMPCO." localSheetId="4" hidden="1">{"Page1",#N/A,FALSE,"CompCo";"Page2",#N/A,FALSE,"CompCo"}</definedName>
    <definedName name="wrn.COMPCO." localSheetId="3" hidden="1">{"Page1",#N/A,FALSE,"CompCo";"Page2",#N/A,FALSE,"CompCo"}</definedName>
    <definedName name="wrn.COMPCO." localSheetId="0" hidden="1">{"Page1",#N/A,FALSE,"CompCo";"Page2",#N/A,FALSE,"CompCo"}</definedName>
    <definedName name="wrn.COMPCO." localSheetId="1" hidden="1">{"Page1",#N/A,FALSE,"CompCo";"Page2",#N/A,FALSE,"CompCo"}</definedName>
    <definedName name="wrn.COMPCO." hidden="1">{"Page1",#N/A,FALSE,"CompCo";"Page2",#N/A,FALSE,"CompCo"}</definedName>
    <definedName name="wrn.Completo." localSheetId="2" hidden="1">{"Completo",#N/A,FALSE,"ONNET2B"}</definedName>
    <definedName name="wrn.Completo." localSheetId="4" hidden="1">{"Completo",#N/A,FALSE,"ONNET2B"}</definedName>
    <definedName name="wrn.Completo." localSheetId="3" hidden="1">{"Completo",#N/A,FALSE,"ONNET2B"}</definedName>
    <definedName name="wrn.Completo." localSheetId="0" hidden="1">{"Completo",#N/A,FALSE,"ONNET2B"}</definedName>
    <definedName name="wrn.Completo." localSheetId="1" hidden="1">{"Completo",#N/A,FALSE,"ONNET2B"}</definedName>
    <definedName name="wrn.Completo." hidden="1">{"Completo",#N/A,FALSE,"ONNET2B"}</definedName>
    <definedName name="wrn.comps." localSheetId="2" hidden="1">{"comps",#N/A,FALSE,"comps";"notes",#N/A,FALSE,"comps"}</definedName>
    <definedName name="wrn.comps." localSheetId="4" hidden="1">{"comps",#N/A,FALSE,"comps";"notes",#N/A,FALSE,"comps"}</definedName>
    <definedName name="wrn.comps." localSheetId="3" hidden="1">{"comps",#N/A,FALSE,"comps";"notes",#N/A,FALSE,"comps"}</definedName>
    <definedName name="wrn.comps." localSheetId="0" hidden="1">{"comps",#N/A,FALSE,"comps";"notes",#N/A,FALSE,"comps"}</definedName>
    <definedName name="wrn.comps." localSheetId="1" hidden="1">{"comps",#N/A,FALSE,"comps";"notes",#N/A,FALSE,"comps"}</definedName>
    <definedName name="wrn.comps." hidden="1">{"comps",#N/A,FALSE,"comps";"notes",#N/A,FALSE,"comps"}</definedName>
    <definedName name="wrn.Continous._.Page._.Numbers._.DCF." localSheetId="2" hidden="1">{#N/A,#N/A,TRUE,"Cover Page";#N/A,#N/A,TRUE,"Assumptions MPM";#N/A,#N/A,TRUE,"Summary Sheet MPM";#N/A,#N/A,TRUE,"Output MPM";#N/A,#N/A,TRUE,"Input MPM";#N/A,#N/A,TRUE,"Assets MPM";#N/A,#N/A,TRUE,"Valuation Summary MPM";#N/A,#N/A,TRUE,"KMK";#N/A,#N/A,TRUE,"Demag";#N/A,#N/A,TRUE,"Van Dorn";#N/A,#N/A,TRUE,"Billion";#N/A,#N/A,TRUE,"Berstorff";#N/A,#N/A,TRUE,"Assumptions Netstal";#N/A,#N/A,TRUE,"Summary Sheet Netstal";#N/A,#N/A,TRUE,"Output Netstal";#N/A,#N/A,TRUE,"Input Netstal";#N/A,#N/A,TRUE,"Assets Netstal";#N/A,#N/A,TRUE,"Valuation Summary Netstal";#N/A,#N/A,TRUE,"Growth Assumpt BUs";#N/A,#N/A,TRUE,"Growth Analysis";#N/A,#N/A,TRUE,"Assumptions MPM ex N";#N/A,#N/A,TRUE,"Summary Sheet MPM ex N";#N/A,#N/A,TRUE,"Output MPM ex N";#N/A,#N/A,TRUE,"Input MPM ex N";#N/A,#N/A,TRUE,"Assets MPM ex N";#N/A,#N/A,TRUE,"Valuation Summary MPM ex N"}</definedName>
    <definedName name="wrn.Continous._.Page._.Numbers._.DCF." localSheetId="4" hidden="1">{#N/A,#N/A,TRUE,"Cover Page";#N/A,#N/A,TRUE,"Assumptions MPM";#N/A,#N/A,TRUE,"Summary Sheet MPM";#N/A,#N/A,TRUE,"Output MPM";#N/A,#N/A,TRUE,"Input MPM";#N/A,#N/A,TRUE,"Assets MPM";#N/A,#N/A,TRUE,"Valuation Summary MPM";#N/A,#N/A,TRUE,"KMK";#N/A,#N/A,TRUE,"Demag";#N/A,#N/A,TRUE,"Van Dorn";#N/A,#N/A,TRUE,"Billion";#N/A,#N/A,TRUE,"Berstorff";#N/A,#N/A,TRUE,"Assumptions Netstal";#N/A,#N/A,TRUE,"Summary Sheet Netstal";#N/A,#N/A,TRUE,"Output Netstal";#N/A,#N/A,TRUE,"Input Netstal";#N/A,#N/A,TRUE,"Assets Netstal";#N/A,#N/A,TRUE,"Valuation Summary Netstal";#N/A,#N/A,TRUE,"Growth Assumpt BUs";#N/A,#N/A,TRUE,"Growth Analysis";#N/A,#N/A,TRUE,"Assumptions MPM ex N";#N/A,#N/A,TRUE,"Summary Sheet MPM ex N";#N/A,#N/A,TRUE,"Output MPM ex N";#N/A,#N/A,TRUE,"Input MPM ex N";#N/A,#N/A,TRUE,"Assets MPM ex N";#N/A,#N/A,TRUE,"Valuation Summary MPM ex N"}</definedName>
    <definedName name="wrn.Continous._.Page._.Numbers._.DCF." localSheetId="3" hidden="1">{#N/A,#N/A,TRUE,"Cover Page";#N/A,#N/A,TRUE,"Assumptions MPM";#N/A,#N/A,TRUE,"Summary Sheet MPM";#N/A,#N/A,TRUE,"Output MPM";#N/A,#N/A,TRUE,"Input MPM";#N/A,#N/A,TRUE,"Assets MPM";#N/A,#N/A,TRUE,"Valuation Summary MPM";#N/A,#N/A,TRUE,"KMK";#N/A,#N/A,TRUE,"Demag";#N/A,#N/A,TRUE,"Van Dorn";#N/A,#N/A,TRUE,"Billion";#N/A,#N/A,TRUE,"Berstorff";#N/A,#N/A,TRUE,"Assumptions Netstal";#N/A,#N/A,TRUE,"Summary Sheet Netstal";#N/A,#N/A,TRUE,"Output Netstal";#N/A,#N/A,TRUE,"Input Netstal";#N/A,#N/A,TRUE,"Assets Netstal";#N/A,#N/A,TRUE,"Valuation Summary Netstal";#N/A,#N/A,TRUE,"Growth Assumpt BUs";#N/A,#N/A,TRUE,"Growth Analysis";#N/A,#N/A,TRUE,"Assumptions MPM ex N";#N/A,#N/A,TRUE,"Summary Sheet MPM ex N";#N/A,#N/A,TRUE,"Output MPM ex N";#N/A,#N/A,TRUE,"Input MPM ex N";#N/A,#N/A,TRUE,"Assets MPM ex N";#N/A,#N/A,TRUE,"Valuation Summary MPM ex N"}</definedName>
    <definedName name="wrn.Continous._.Page._.Numbers._.DCF." localSheetId="0" hidden="1">{#N/A,#N/A,TRUE,"Cover Page";#N/A,#N/A,TRUE,"Assumptions MPM";#N/A,#N/A,TRUE,"Summary Sheet MPM";#N/A,#N/A,TRUE,"Output MPM";#N/A,#N/A,TRUE,"Input MPM";#N/A,#N/A,TRUE,"Assets MPM";#N/A,#N/A,TRUE,"Valuation Summary MPM";#N/A,#N/A,TRUE,"KMK";#N/A,#N/A,TRUE,"Demag";#N/A,#N/A,TRUE,"Van Dorn";#N/A,#N/A,TRUE,"Billion";#N/A,#N/A,TRUE,"Berstorff";#N/A,#N/A,TRUE,"Assumptions Netstal";#N/A,#N/A,TRUE,"Summary Sheet Netstal";#N/A,#N/A,TRUE,"Output Netstal";#N/A,#N/A,TRUE,"Input Netstal";#N/A,#N/A,TRUE,"Assets Netstal";#N/A,#N/A,TRUE,"Valuation Summary Netstal";#N/A,#N/A,TRUE,"Growth Assumpt BUs";#N/A,#N/A,TRUE,"Growth Analysis";#N/A,#N/A,TRUE,"Assumptions MPM ex N";#N/A,#N/A,TRUE,"Summary Sheet MPM ex N";#N/A,#N/A,TRUE,"Output MPM ex N";#N/A,#N/A,TRUE,"Input MPM ex N";#N/A,#N/A,TRUE,"Assets MPM ex N";#N/A,#N/A,TRUE,"Valuation Summary MPM ex N"}</definedName>
    <definedName name="wrn.Continous._.Page._.Numbers._.DCF." localSheetId="1" hidden="1">{#N/A,#N/A,TRUE,"Cover Page";#N/A,#N/A,TRUE,"Assumptions MPM";#N/A,#N/A,TRUE,"Summary Sheet MPM";#N/A,#N/A,TRUE,"Output MPM";#N/A,#N/A,TRUE,"Input MPM";#N/A,#N/A,TRUE,"Assets MPM";#N/A,#N/A,TRUE,"Valuation Summary MPM";#N/A,#N/A,TRUE,"KMK";#N/A,#N/A,TRUE,"Demag";#N/A,#N/A,TRUE,"Van Dorn";#N/A,#N/A,TRUE,"Billion";#N/A,#N/A,TRUE,"Berstorff";#N/A,#N/A,TRUE,"Assumptions Netstal";#N/A,#N/A,TRUE,"Summary Sheet Netstal";#N/A,#N/A,TRUE,"Output Netstal";#N/A,#N/A,TRUE,"Input Netstal";#N/A,#N/A,TRUE,"Assets Netstal";#N/A,#N/A,TRUE,"Valuation Summary Netstal";#N/A,#N/A,TRUE,"Growth Assumpt BUs";#N/A,#N/A,TRUE,"Growth Analysis";#N/A,#N/A,TRUE,"Assumptions MPM ex N";#N/A,#N/A,TRUE,"Summary Sheet MPM ex N";#N/A,#N/A,TRUE,"Output MPM ex N";#N/A,#N/A,TRUE,"Input MPM ex N";#N/A,#N/A,TRUE,"Assets MPM ex N";#N/A,#N/A,TRUE,"Valuation Summary MPM ex N"}</definedName>
    <definedName name="wrn.Continous._.Page._.Numbers._.DCF." hidden="1">{#N/A,#N/A,TRUE,"Cover Page";#N/A,#N/A,TRUE,"Assumptions MPM";#N/A,#N/A,TRUE,"Summary Sheet MPM";#N/A,#N/A,TRUE,"Output MPM";#N/A,#N/A,TRUE,"Input MPM";#N/A,#N/A,TRUE,"Assets MPM";#N/A,#N/A,TRUE,"Valuation Summary MPM";#N/A,#N/A,TRUE,"KMK";#N/A,#N/A,TRUE,"Demag";#N/A,#N/A,TRUE,"Van Dorn";#N/A,#N/A,TRUE,"Billion";#N/A,#N/A,TRUE,"Berstorff";#N/A,#N/A,TRUE,"Assumptions Netstal";#N/A,#N/A,TRUE,"Summary Sheet Netstal";#N/A,#N/A,TRUE,"Output Netstal";#N/A,#N/A,TRUE,"Input Netstal";#N/A,#N/A,TRUE,"Assets Netstal";#N/A,#N/A,TRUE,"Valuation Summary Netstal";#N/A,#N/A,TRUE,"Growth Assumpt BUs";#N/A,#N/A,TRUE,"Growth Analysis";#N/A,#N/A,TRUE,"Assumptions MPM ex N";#N/A,#N/A,TRUE,"Summary Sheet MPM ex N";#N/A,#N/A,TRUE,"Output MPM ex N";#N/A,#N/A,TRUE,"Input MPM ex N";#N/A,#N/A,TRUE,"Assets MPM ex N";#N/A,#N/A,TRUE,"Valuation Summary MPM ex N"}</definedName>
    <definedName name="wrn.cooper." localSheetId="2" hidden="1">{#N/A,#N/A,TRUE,"Pro Forma";#N/A,#N/A,TRUE,"PF_Bal";#N/A,#N/A,TRUE,"PF_INC";#N/A,#N/A,TRUE,"CBE";#N/A,#N/A,TRUE,"SWK"}</definedName>
    <definedName name="wrn.cooper." localSheetId="4" hidden="1">{#N/A,#N/A,TRUE,"Pro Forma";#N/A,#N/A,TRUE,"PF_Bal";#N/A,#N/A,TRUE,"PF_INC";#N/A,#N/A,TRUE,"CBE";#N/A,#N/A,TRUE,"SWK"}</definedName>
    <definedName name="wrn.cooper." localSheetId="3" hidden="1">{#N/A,#N/A,TRUE,"Pro Forma";#N/A,#N/A,TRUE,"PF_Bal";#N/A,#N/A,TRUE,"PF_INC";#N/A,#N/A,TRUE,"CBE";#N/A,#N/A,TRUE,"SWK"}</definedName>
    <definedName name="wrn.cooper." localSheetId="0" hidden="1">{#N/A,#N/A,TRUE,"Pro Forma";#N/A,#N/A,TRUE,"PF_Bal";#N/A,#N/A,TRUE,"PF_INC";#N/A,#N/A,TRUE,"CBE";#N/A,#N/A,TRUE,"SWK"}</definedName>
    <definedName name="wrn.cooper." localSheetId="1" hidden="1">{#N/A,#N/A,TRUE,"Pro Forma";#N/A,#N/A,TRUE,"PF_Bal";#N/A,#N/A,TRUE,"PF_INC";#N/A,#N/A,TRUE,"CBE";#N/A,#N/A,TRUE,"SWK"}</definedName>
    <definedName name="wrn.cooper." hidden="1">{#N/A,#N/A,TRUE,"Pro Forma";#N/A,#N/A,TRUE,"PF_Bal";#N/A,#N/A,TRUE,"PF_INC";#N/A,#N/A,TRUE,"CBE";#N/A,#N/A,TRUE,"SWK"}</definedName>
    <definedName name="wrn.Cover." localSheetId="2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ver." localSheetId="4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ver." localSheetId="3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ver." localSheetId="0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ver." localSheetId="1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ver.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wboy." localSheetId="2" hidden="1">{"assumptions",#N/A,FALSE,"Assumption Summary";"proforma97",#N/A,FALSE,"97 pro forma";"sensitivity97",#N/A,FALSE,"97 sensitivity ";"proforma98",#N/A,FALSE,"98 pro forma";"sensitivity98",#N/A,FALSE,"98 sensitivity"}</definedName>
    <definedName name="wrn.cowboy." localSheetId="4" hidden="1">{"assumptions",#N/A,FALSE,"Assumption Summary";"proforma97",#N/A,FALSE,"97 pro forma";"sensitivity97",#N/A,FALSE,"97 sensitivity ";"proforma98",#N/A,FALSE,"98 pro forma";"sensitivity98",#N/A,FALSE,"98 sensitivity"}</definedName>
    <definedName name="wrn.cowboy." localSheetId="3" hidden="1">{"assumptions",#N/A,FALSE,"Assumption Summary";"proforma97",#N/A,FALSE,"97 pro forma";"sensitivity97",#N/A,FALSE,"97 sensitivity ";"proforma98",#N/A,FALSE,"98 pro forma";"sensitivity98",#N/A,FALSE,"98 sensitivity"}</definedName>
    <definedName name="wrn.cowboy." localSheetId="0" hidden="1">{"assumptions",#N/A,FALSE,"Assumption Summary";"proforma97",#N/A,FALSE,"97 pro forma";"sensitivity97",#N/A,FALSE,"97 sensitivity ";"proforma98",#N/A,FALSE,"98 pro forma";"sensitivity98",#N/A,FALSE,"98 sensitivity"}</definedName>
    <definedName name="wrn.cowboy." localSheetId="1" hidden="1">{"assumptions",#N/A,FALSE,"Assumption Summary";"proforma97",#N/A,FALSE,"97 pro forma";"sensitivity97",#N/A,FALSE,"97 sensitivity ";"proforma98",#N/A,FALSE,"98 pro forma";"sensitivity98",#N/A,FALSE,"98 sensitivity"}</definedName>
    <definedName name="wrn.cowboy." hidden="1">{"assumptions",#N/A,FALSE,"Assumption Summary";"proforma97",#N/A,FALSE,"97 pro forma";"sensitivity97",#N/A,FALSE,"97 sensitivity ";"proforma98",#N/A,FALSE,"98 pro forma";"sensitivity98",#N/A,FALSE,"98 sensitivity"}</definedName>
    <definedName name="wrn.Danilo." localSheetId="2" hidden="1">{#N/A,#N/A,TRUE,"Main Issues";#N/A,#N/A,TRUE,"Income statement ($)"}</definedName>
    <definedName name="wrn.Danilo." localSheetId="4" hidden="1">{#N/A,#N/A,TRUE,"Main Issues";#N/A,#N/A,TRUE,"Income statement ($)"}</definedName>
    <definedName name="wrn.Danilo." localSheetId="3" hidden="1">{#N/A,#N/A,TRUE,"Main Issues";#N/A,#N/A,TRUE,"Income statement ($)"}</definedName>
    <definedName name="wrn.Danilo." localSheetId="0" hidden="1">{#N/A,#N/A,TRUE,"Main Issues";#N/A,#N/A,TRUE,"Income statement ($)"}</definedName>
    <definedName name="wrn.Danilo." localSheetId="1" hidden="1">{#N/A,#N/A,TRUE,"Main Issues";#N/A,#N/A,TRUE,"Income statement ($)"}</definedName>
    <definedName name="wrn.Danilo." hidden="1">{#N/A,#N/A,TRUE,"Main Issues";#N/A,#N/A,TRUE,"Income statement ($)"}</definedName>
    <definedName name="wrn.DCF." localSheetId="2" hidden="1">{"DCF1",#N/A,FALSE,"SIERRA DCF";"MATRIX1",#N/A,FALSE,"SIERRA DCF"}</definedName>
    <definedName name="wrn.DCF." localSheetId="4" hidden="1">{"DCF1",#N/A,FALSE,"SIERRA DCF";"MATRIX1",#N/A,FALSE,"SIERRA DCF"}</definedName>
    <definedName name="wrn.DCF." localSheetId="3" hidden="1">{"DCF1",#N/A,FALSE,"SIERRA DCF";"MATRIX1",#N/A,FALSE,"SIERRA DCF"}</definedName>
    <definedName name="wrn.DCF." localSheetId="0" hidden="1">{"DCF1",#N/A,FALSE,"SIERRA DCF";"MATRIX1",#N/A,FALSE,"SIERRA DCF"}</definedName>
    <definedName name="wrn.DCF." localSheetId="1" hidden="1">{"DCF1",#N/A,FALSE,"SIERRA DCF";"MATRIX1",#N/A,FALSE,"SIERRA DCF"}</definedName>
    <definedName name="wrn.DCF." hidden="1">{"DCF1",#N/A,FALSE,"SIERRA DCF";"MATRIX1",#N/A,FALSE,"SIERRA DCF"}</definedName>
    <definedName name="wrn.DCFEpervier." localSheetId="2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localSheetId="4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localSheetId="3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localSheetId="0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localSheetId="1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eltek._.Upload." localSheetId="2" hidden="1">{#N/A,#N/A,FALSE,"Delt Data"}</definedName>
    <definedName name="wrn.Deltek._.Upload." localSheetId="4" hidden="1">{#N/A,#N/A,FALSE,"Delt Data"}</definedName>
    <definedName name="wrn.Deltek._.Upload." localSheetId="3" hidden="1">{#N/A,#N/A,FALSE,"Delt Data"}</definedName>
    <definedName name="wrn.Deltek._.Upload." localSheetId="0" hidden="1">{#N/A,#N/A,FALSE,"Delt Data"}</definedName>
    <definedName name="wrn.Deltek._.Upload." localSheetId="1" hidden="1">{#N/A,#N/A,FALSE,"Delt Data"}</definedName>
    <definedName name="wrn.Deltek._.Upload." hidden="1">{#N/A,#N/A,FALSE,"Delt Data"}</definedName>
    <definedName name="wrn.detail." localSheetId="2" hidden="1">{#N/A,#N/A,FALSE,"TOTAL SSS";#N/A,#N/A,FALSE,"SES Y93";#N/A,#N/A,FALSE,"SES AW FEE";#N/A,#N/A,FALSE,"DSP BK14";#N/A,#N/A,FALSE,"DSP BK14 AW FEE";#N/A,#N/A,FALSE,"DSP BLK 14 FPLOE";#N/A,#N/A,FALSE,"DSP BLK 14 FPLOE";#N/A,#N/A,FALSE,"S14 DESGN";#N/A,#N/A,FALSE,"DSP BLK 18";#N/A,#N/A,FALSE,"DSP BLK 18 AW FEE";#N/A,#N/A,FALSE,"DSP BL18 FFP";#N/A,#N/A,FALSE,"DSP BLK18 CPAF";#N/A,#N/A,FALSE,"DSP BLK 23";#N/A,#N/A,FALSE,"DSP BLK 23 AW FEE";#N/A,#N/A,FALSE,"DSP 23 TERM";#N/A,#N/A,FALSE,"H2O DAMAGE";#N/A,#N/A,FALSE,"DSP ENG";#N/A,#N/A,FALSE,"SBIR";#N/A,#N/A,FALSE,"SBIR STUDY";#N/A,#N/A,FALSE,"CTPP";#N/A,#N/A,FALSE,"CTPP AW FEE";#N/A,#N/A,FALSE,"JTAGS";#N/A,#N/A,FALSE,"TSD";#N/A,#N/A,FALSE,"TSDE";#N/A,#N/A,FALSE,"SRSU";#N/A,#N/A,FALSE,"SRSU Spares";#N/A,#N/A,FALSE,"TSS";#N/A,#N/A,FALSE,"LVI";#N/A,#N/A,FALSE,"GS14";#N/A,#N/A,FALSE,"GS14 CPFF";#N/A,#N/A,FALSE,"GCO";#N/A,#N/A,FALSE,"GCO";#N/A,#N/A,FALSE,"PUP";#N/A,#N/A,FALSE,"CENTRAL FP";#N/A,#N/A,FALSE,"CENTRAL CPFF";#N/A,#N/A,FALSE,"CENTRAL TERM";#N/A,#N/A,FALSE,"WAM";#N/A,#N/A,FALSE,"SPIRIT III";#N/A,#N/A,FALSE,"LLUM";#N/A,#N/A,FALSE,"Mixed Signal";#N/A,#N/A,FALSE,"HGCDTE";#N/A,#N/A,FALSE,"CO INV";#N/A,#N/A,FALSE,"MISC"}</definedName>
    <definedName name="wrn.detail." localSheetId="4" hidden="1">{#N/A,#N/A,FALSE,"TOTAL SSS";#N/A,#N/A,FALSE,"SES Y93";#N/A,#N/A,FALSE,"SES AW FEE";#N/A,#N/A,FALSE,"DSP BK14";#N/A,#N/A,FALSE,"DSP BK14 AW FEE";#N/A,#N/A,FALSE,"DSP BLK 14 FPLOE";#N/A,#N/A,FALSE,"DSP BLK 14 FPLOE";#N/A,#N/A,FALSE,"S14 DESGN";#N/A,#N/A,FALSE,"DSP BLK 18";#N/A,#N/A,FALSE,"DSP BLK 18 AW FEE";#N/A,#N/A,FALSE,"DSP BL18 FFP";#N/A,#N/A,FALSE,"DSP BLK18 CPAF";#N/A,#N/A,FALSE,"DSP BLK 23";#N/A,#N/A,FALSE,"DSP BLK 23 AW FEE";#N/A,#N/A,FALSE,"DSP 23 TERM";#N/A,#N/A,FALSE,"H2O DAMAGE";#N/A,#N/A,FALSE,"DSP ENG";#N/A,#N/A,FALSE,"SBIR";#N/A,#N/A,FALSE,"SBIR STUDY";#N/A,#N/A,FALSE,"CTPP";#N/A,#N/A,FALSE,"CTPP AW FEE";#N/A,#N/A,FALSE,"JTAGS";#N/A,#N/A,FALSE,"TSD";#N/A,#N/A,FALSE,"TSDE";#N/A,#N/A,FALSE,"SRSU";#N/A,#N/A,FALSE,"SRSU Spares";#N/A,#N/A,FALSE,"TSS";#N/A,#N/A,FALSE,"LVI";#N/A,#N/A,FALSE,"GS14";#N/A,#N/A,FALSE,"GS14 CPFF";#N/A,#N/A,FALSE,"GCO";#N/A,#N/A,FALSE,"GCO";#N/A,#N/A,FALSE,"PUP";#N/A,#N/A,FALSE,"CENTRAL FP";#N/A,#N/A,FALSE,"CENTRAL CPFF";#N/A,#N/A,FALSE,"CENTRAL TERM";#N/A,#N/A,FALSE,"WAM";#N/A,#N/A,FALSE,"SPIRIT III";#N/A,#N/A,FALSE,"LLUM";#N/A,#N/A,FALSE,"Mixed Signal";#N/A,#N/A,FALSE,"HGCDTE";#N/A,#N/A,FALSE,"CO INV";#N/A,#N/A,FALSE,"MISC"}</definedName>
    <definedName name="wrn.detail." localSheetId="3" hidden="1">{#N/A,#N/A,FALSE,"TOTAL SSS";#N/A,#N/A,FALSE,"SES Y93";#N/A,#N/A,FALSE,"SES AW FEE";#N/A,#N/A,FALSE,"DSP BK14";#N/A,#N/A,FALSE,"DSP BK14 AW FEE";#N/A,#N/A,FALSE,"DSP BLK 14 FPLOE";#N/A,#N/A,FALSE,"DSP BLK 14 FPLOE";#N/A,#N/A,FALSE,"S14 DESGN";#N/A,#N/A,FALSE,"DSP BLK 18";#N/A,#N/A,FALSE,"DSP BLK 18 AW FEE";#N/A,#N/A,FALSE,"DSP BL18 FFP";#N/A,#N/A,FALSE,"DSP BLK18 CPAF";#N/A,#N/A,FALSE,"DSP BLK 23";#N/A,#N/A,FALSE,"DSP BLK 23 AW FEE";#N/A,#N/A,FALSE,"DSP 23 TERM";#N/A,#N/A,FALSE,"H2O DAMAGE";#N/A,#N/A,FALSE,"DSP ENG";#N/A,#N/A,FALSE,"SBIR";#N/A,#N/A,FALSE,"SBIR STUDY";#N/A,#N/A,FALSE,"CTPP";#N/A,#N/A,FALSE,"CTPP AW FEE";#N/A,#N/A,FALSE,"JTAGS";#N/A,#N/A,FALSE,"TSD";#N/A,#N/A,FALSE,"TSDE";#N/A,#N/A,FALSE,"SRSU";#N/A,#N/A,FALSE,"SRSU Spares";#N/A,#N/A,FALSE,"TSS";#N/A,#N/A,FALSE,"LVI";#N/A,#N/A,FALSE,"GS14";#N/A,#N/A,FALSE,"GS14 CPFF";#N/A,#N/A,FALSE,"GCO";#N/A,#N/A,FALSE,"GCO";#N/A,#N/A,FALSE,"PUP";#N/A,#N/A,FALSE,"CENTRAL FP";#N/A,#N/A,FALSE,"CENTRAL CPFF";#N/A,#N/A,FALSE,"CENTRAL TERM";#N/A,#N/A,FALSE,"WAM";#N/A,#N/A,FALSE,"SPIRIT III";#N/A,#N/A,FALSE,"LLUM";#N/A,#N/A,FALSE,"Mixed Signal";#N/A,#N/A,FALSE,"HGCDTE";#N/A,#N/A,FALSE,"CO INV";#N/A,#N/A,FALSE,"MISC"}</definedName>
    <definedName name="wrn.detail." localSheetId="0" hidden="1">{#N/A,#N/A,FALSE,"TOTAL SSS";#N/A,#N/A,FALSE,"SES Y93";#N/A,#N/A,FALSE,"SES AW FEE";#N/A,#N/A,FALSE,"DSP BK14";#N/A,#N/A,FALSE,"DSP BK14 AW FEE";#N/A,#N/A,FALSE,"DSP BLK 14 FPLOE";#N/A,#N/A,FALSE,"DSP BLK 14 FPLOE";#N/A,#N/A,FALSE,"S14 DESGN";#N/A,#N/A,FALSE,"DSP BLK 18";#N/A,#N/A,FALSE,"DSP BLK 18 AW FEE";#N/A,#N/A,FALSE,"DSP BL18 FFP";#N/A,#N/A,FALSE,"DSP BLK18 CPAF";#N/A,#N/A,FALSE,"DSP BLK 23";#N/A,#N/A,FALSE,"DSP BLK 23 AW FEE";#N/A,#N/A,FALSE,"DSP 23 TERM";#N/A,#N/A,FALSE,"H2O DAMAGE";#N/A,#N/A,FALSE,"DSP ENG";#N/A,#N/A,FALSE,"SBIR";#N/A,#N/A,FALSE,"SBIR STUDY";#N/A,#N/A,FALSE,"CTPP";#N/A,#N/A,FALSE,"CTPP AW FEE";#N/A,#N/A,FALSE,"JTAGS";#N/A,#N/A,FALSE,"TSD";#N/A,#N/A,FALSE,"TSDE";#N/A,#N/A,FALSE,"SRSU";#N/A,#N/A,FALSE,"SRSU Spares";#N/A,#N/A,FALSE,"TSS";#N/A,#N/A,FALSE,"LVI";#N/A,#N/A,FALSE,"GS14";#N/A,#N/A,FALSE,"GS14 CPFF";#N/A,#N/A,FALSE,"GCO";#N/A,#N/A,FALSE,"GCO";#N/A,#N/A,FALSE,"PUP";#N/A,#N/A,FALSE,"CENTRAL FP";#N/A,#N/A,FALSE,"CENTRAL CPFF";#N/A,#N/A,FALSE,"CENTRAL TERM";#N/A,#N/A,FALSE,"WAM";#N/A,#N/A,FALSE,"SPIRIT III";#N/A,#N/A,FALSE,"LLUM";#N/A,#N/A,FALSE,"Mixed Signal";#N/A,#N/A,FALSE,"HGCDTE";#N/A,#N/A,FALSE,"CO INV";#N/A,#N/A,FALSE,"MISC"}</definedName>
    <definedName name="wrn.detail." localSheetId="1" hidden="1">{#N/A,#N/A,FALSE,"TOTAL SSS";#N/A,#N/A,FALSE,"SES Y93";#N/A,#N/A,FALSE,"SES AW FEE";#N/A,#N/A,FALSE,"DSP BK14";#N/A,#N/A,FALSE,"DSP BK14 AW FEE";#N/A,#N/A,FALSE,"DSP BLK 14 FPLOE";#N/A,#N/A,FALSE,"DSP BLK 14 FPLOE";#N/A,#N/A,FALSE,"S14 DESGN";#N/A,#N/A,FALSE,"DSP BLK 18";#N/A,#N/A,FALSE,"DSP BLK 18 AW FEE";#N/A,#N/A,FALSE,"DSP BL18 FFP";#N/A,#N/A,FALSE,"DSP BLK18 CPAF";#N/A,#N/A,FALSE,"DSP BLK 23";#N/A,#N/A,FALSE,"DSP BLK 23 AW FEE";#N/A,#N/A,FALSE,"DSP 23 TERM";#N/A,#N/A,FALSE,"H2O DAMAGE";#N/A,#N/A,FALSE,"DSP ENG";#N/A,#N/A,FALSE,"SBIR";#N/A,#N/A,FALSE,"SBIR STUDY";#N/A,#N/A,FALSE,"CTPP";#N/A,#N/A,FALSE,"CTPP AW FEE";#N/A,#N/A,FALSE,"JTAGS";#N/A,#N/A,FALSE,"TSD";#N/A,#N/A,FALSE,"TSDE";#N/A,#N/A,FALSE,"SRSU";#N/A,#N/A,FALSE,"SRSU Spares";#N/A,#N/A,FALSE,"TSS";#N/A,#N/A,FALSE,"LVI";#N/A,#N/A,FALSE,"GS14";#N/A,#N/A,FALSE,"GS14 CPFF";#N/A,#N/A,FALSE,"GCO";#N/A,#N/A,FALSE,"GCO";#N/A,#N/A,FALSE,"PUP";#N/A,#N/A,FALSE,"CENTRAL FP";#N/A,#N/A,FALSE,"CENTRAL CPFF";#N/A,#N/A,FALSE,"CENTRAL TERM";#N/A,#N/A,FALSE,"WAM";#N/A,#N/A,FALSE,"SPIRIT III";#N/A,#N/A,FALSE,"LLUM";#N/A,#N/A,FALSE,"Mixed Signal";#N/A,#N/A,FALSE,"HGCDTE";#N/A,#N/A,FALSE,"CO INV";#N/A,#N/A,FALSE,"MISC"}</definedName>
    <definedName name="wrn.detail." hidden="1">{#N/A,#N/A,FALSE,"TOTAL SSS";#N/A,#N/A,FALSE,"SES Y93";#N/A,#N/A,FALSE,"SES AW FEE";#N/A,#N/A,FALSE,"DSP BK14";#N/A,#N/A,FALSE,"DSP BK14 AW FEE";#N/A,#N/A,FALSE,"DSP BLK 14 FPLOE";#N/A,#N/A,FALSE,"DSP BLK 14 FPLOE";#N/A,#N/A,FALSE,"S14 DESGN";#N/A,#N/A,FALSE,"DSP BLK 18";#N/A,#N/A,FALSE,"DSP BLK 18 AW FEE";#N/A,#N/A,FALSE,"DSP BL18 FFP";#N/A,#N/A,FALSE,"DSP BLK18 CPAF";#N/A,#N/A,FALSE,"DSP BLK 23";#N/A,#N/A,FALSE,"DSP BLK 23 AW FEE";#N/A,#N/A,FALSE,"DSP 23 TERM";#N/A,#N/A,FALSE,"H2O DAMAGE";#N/A,#N/A,FALSE,"DSP ENG";#N/A,#N/A,FALSE,"SBIR";#N/A,#N/A,FALSE,"SBIR STUDY";#N/A,#N/A,FALSE,"CTPP";#N/A,#N/A,FALSE,"CTPP AW FEE";#N/A,#N/A,FALSE,"JTAGS";#N/A,#N/A,FALSE,"TSD";#N/A,#N/A,FALSE,"TSDE";#N/A,#N/A,FALSE,"SRSU";#N/A,#N/A,FALSE,"SRSU Spares";#N/A,#N/A,FALSE,"TSS";#N/A,#N/A,FALSE,"LVI";#N/A,#N/A,FALSE,"GS14";#N/A,#N/A,FALSE,"GS14 CPFF";#N/A,#N/A,FALSE,"GCO";#N/A,#N/A,FALSE,"GCO";#N/A,#N/A,FALSE,"PUP";#N/A,#N/A,FALSE,"CENTRAL FP";#N/A,#N/A,FALSE,"CENTRAL CPFF";#N/A,#N/A,FALSE,"CENTRAL TERM";#N/A,#N/A,FALSE,"WAM";#N/A,#N/A,FALSE,"SPIRIT III";#N/A,#N/A,FALSE,"LLUM";#N/A,#N/A,FALSE,"Mixed Signal";#N/A,#N/A,FALSE,"HGCDTE";#N/A,#N/A,FALSE,"CO INV";#N/A,#N/A,FALSE,"MISC"}</definedName>
    <definedName name="wrn.dil_anal." localSheetId="2" hidden="1">{"hiden",#N/A,FALSE,"14";"hidden",#N/A,FALSE,"16";"hidden",#N/A,FALSE,"18";"hidden",#N/A,FALSE,"20"}</definedName>
    <definedName name="wrn.dil_anal." localSheetId="4" hidden="1">{"hiden",#N/A,FALSE,"14";"hidden",#N/A,FALSE,"16";"hidden",#N/A,FALSE,"18";"hidden",#N/A,FALSE,"20"}</definedName>
    <definedName name="wrn.dil_anal." localSheetId="3" hidden="1">{"hiden",#N/A,FALSE,"14";"hidden",#N/A,FALSE,"16";"hidden",#N/A,FALSE,"18";"hidden",#N/A,FALSE,"20"}</definedName>
    <definedName name="wrn.dil_anal." localSheetId="0" hidden="1">{"hiden",#N/A,FALSE,"14";"hidden",#N/A,FALSE,"16";"hidden",#N/A,FALSE,"18";"hidden",#N/A,FALSE,"20"}</definedName>
    <definedName name="wrn.dil_anal." localSheetId="1" hidden="1">{"hiden",#N/A,FALSE,"14";"hidden",#N/A,FALSE,"16";"hidden",#N/A,FALSE,"18";"hidden",#N/A,FALSE,"20"}</definedName>
    <definedName name="wrn.dil_anal." hidden="1">{"hiden",#N/A,FALSE,"14";"hidden",#N/A,FALSE,"16";"hidden",#N/A,FALSE,"18";"hidden",#N/A,FALSE,"20"}</definedName>
    <definedName name="wrn.document." localSheetId="2" hidden="1">{"consolidated",#N/A,FALSE,"Sheet1";"cms",#N/A,FALSE,"Sheet1";"fse",#N/A,FALSE,"Sheet1"}</definedName>
    <definedName name="wrn.document." localSheetId="4" hidden="1">{"consolidated",#N/A,FALSE,"Sheet1";"cms",#N/A,FALSE,"Sheet1";"fse",#N/A,FALSE,"Sheet1"}</definedName>
    <definedName name="wrn.document." localSheetId="3" hidden="1">{"consolidated",#N/A,FALSE,"Sheet1";"cms",#N/A,FALSE,"Sheet1";"fse",#N/A,FALSE,"Sheet1"}</definedName>
    <definedName name="wrn.document." localSheetId="0" hidden="1">{"consolidated",#N/A,FALSE,"Sheet1";"cms",#N/A,FALSE,"Sheet1";"fse",#N/A,FALSE,"Sheet1"}</definedName>
    <definedName name="wrn.document." localSheetId="1" hidden="1">{"consolidated",#N/A,FALSE,"Sheet1";"cms",#N/A,FALSE,"Sheet1";"fse",#N/A,FALSE,"Sheet1"}</definedName>
    <definedName name="wrn.document." hidden="1">{"consolidated",#N/A,FALSE,"Sheet1";"cms",#N/A,FALSE,"Sheet1";"fse",#N/A,FALSE,"Sheet1"}</definedName>
    <definedName name="wrn.documentaero." localSheetId="2" hidden="1">{"comps2",#N/A,FALSE,"AERO";"footnotes",#N/A,FALSE,"AERO"}</definedName>
    <definedName name="wrn.documentaero." localSheetId="4" hidden="1">{"comps2",#N/A,FALSE,"AERO";"footnotes",#N/A,FALSE,"AERO"}</definedName>
    <definedName name="wrn.documentaero." localSheetId="3" hidden="1">{"comps2",#N/A,FALSE,"AERO";"footnotes",#N/A,FALSE,"AERO"}</definedName>
    <definedName name="wrn.documentaero." localSheetId="0" hidden="1">{"comps2",#N/A,FALSE,"AERO";"footnotes",#N/A,FALSE,"AERO"}</definedName>
    <definedName name="wrn.documentaero." localSheetId="1" hidden="1">{"comps2",#N/A,FALSE,"AERO";"footnotes",#N/A,FALSE,"AERO"}</definedName>
    <definedName name="wrn.documentaero." hidden="1">{"comps2",#N/A,FALSE,"AERO";"footnotes",#N/A,FALSE,"AERO"}</definedName>
    <definedName name="wrn.documenthand." localSheetId="2" hidden="1">{"comps",#N/A,FALSE,"HANDPACK";"footnotes",#N/A,FALSE,"HANDPACK"}</definedName>
    <definedName name="wrn.documenthand." localSheetId="4" hidden="1">{"comps",#N/A,FALSE,"HANDPACK";"footnotes",#N/A,FALSE,"HANDPACK"}</definedName>
    <definedName name="wrn.documenthand." localSheetId="3" hidden="1">{"comps",#N/A,FALSE,"HANDPACK";"footnotes",#N/A,FALSE,"HANDPACK"}</definedName>
    <definedName name="wrn.documenthand." localSheetId="0" hidden="1">{"comps",#N/A,FALSE,"HANDPACK";"footnotes",#N/A,FALSE,"HANDPACK"}</definedName>
    <definedName name="wrn.documenthand." localSheetId="1" hidden="1">{"comps",#N/A,FALSE,"HANDPACK";"footnotes",#N/A,FALSE,"HANDPACK"}</definedName>
    <definedName name="wrn.documenthand." hidden="1">{"comps",#N/A,FALSE,"HANDPACK";"footnotes",#N/A,FALSE,"HANDPACK"}</definedName>
    <definedName name="wrn.Economic._.Value._.Added._.Analysis." localSheetId="2" hidden="1">{"EVA",#N/A,FALSE,"EVA";"WACC",#N/A,FALSE,"WACC"}</definedName>
    <definedName name="wrn.Economic._.Value._.Added._.Analysis." localSheetId="4" hidden="1">{"EVA",#N/A,FALSE,"EVA";"WACC",#N/A,FALSE,"WACC"}</definedName>
    <definedName name="wrn.Economic._.Value._.Added._.Analysis." localSheetId="3" hidden="1">{"EVA",#N/A,FALSE,"EVA";"WACC",#N/A,FALSE,"WACC"}</definedName>
    <definedName name="wrn.Economic._.Value._.Added._.Analysis." localSheetId="0" hidden="1">{"EVA",#N/A,FALSE,"EVA";"WACC",#N/A,FALSE,"WACC"}</definedName>
    <definedName name="wrn.Economic._.Value._.Added._.Analysis." localSheetId="1" hidden="1">{"EVA",#N/A,FALSE,"EVA";"WACC",#N/A,FALSE,"WACC"}</definedName>
    <definedName name="wrn.Economic._.Value._.Added._.Analysis." hidden="1">{"EVA",#N/A,FALSE,"EVA";"WACC",#N/A,FALSE,"WACC"}</definedName>
    <definedName name="wrn.equity._.comps." localSheetId="2" hidden="1">{"equity comps",#N/A,FALSE,"CS Comps";"equity comps",#N/A,FALSE,"PS Comps";"equity comps",#N/A,FALSE,"GIC_Comps";"equity comps",#N/A,FALSE,"GIC2_Comps"}</definedName>
    <definedName name="wrn.equity._.comps." localSheetId="4" hidden="1">{"equity comps",#N/A,FALSE,"CS Comps";"equity comps",#N/A,FALSE,"PS Comps";"equity comps",#N/A,FALSE,"GIC_Comps";"equity comps",#N/A,FALSE,"GIC2_Comps"}</definedName>
    <definedName name="wrn.equity._.comps." localSheetId="3" hidden="1">{"equity comps",#N/A,FALSE,"CS Comps";"equity comps",#N/A,FALSE,"PS Comps";"equity comps",#N/A,FALSE,"GIC_Comps";"equity comps",#N/A,FALSE,"GIC2_Comps"}</definedName>
    <definedName name="wrn.equity._.comps." localSheetId="0" hidden="1">{"equity comps",#N/A,FALSE,"CS Comps";"equity comps",#N/A,FALSE,"PS Comps";"equity comps",#N/A,FALSE,"GIC_Comps";"equity comps",#N/A,FALSE,"GIC2_Comps"}</definedName>
    <definedName name="wrn.equity._.comps." localSheetId="1" hidden="1">{"equity comps",#N/A,FALSE,"CS Comps";"equity comps",#N/A,FALSE,"PS Comps";"equity comps",#N/A,FALSE,"GIC_Comps";"equity comps",#N/A,FALSE,"GIC2_Comps"}</definedName>
    <definedName name="wrn.equity._.comps." hidden="1">{"equity comps",#N/A,FALSE,"CS Comps";"equity comps",#N/A,FALSE,"PS Comps";"equity comps",#N/A,FALSE,"GIC_Comps";"equity comps",#N/A,FALSE,"GIC2_Comps"}</definedName>
    <definedName name="wrn.Europe." localSheetId="2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" localSheetId="4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" localSheetId="3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" localSheetId="0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" localSheetId="1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F01_01." localSheetId="2" hidden="1">{#N/A,#N/A,FALSE,"F-01";#N/A,#N/A,FALSE,"F-01";#N/A,#N/A,FALSE,"F-01"}</definedName>
    <definedName name="wrn.F01_01." localSheetId="4" hidden="1">{#N/A,#N/A,FALSE,"F-01";#N/A,#N/A,FALSE,"F-01";#N/A,#N/A,FALSE,"F-01"}</definedName>
    <definedName name="wrn.F01_01." localSheetId="3" hidden="1">{#N/A,#N/A,FALSE,"F-01";#N/A,#N/A,FALSE,"F-01";#N/A,#N/A,FALSE,"F-01"}</definedName>
    <definedName name="wrn.F01_01." localSheetId="0" hidden="1">{#N/A,#N/A,FALSE,"F-01";#N/A,#N/A,FALSE,"F-01";#N/A,#N/A,FALSE,"F-01"}</definedName>
    <definedName name="wrn.F01_01." localSheetId="1" hidden="1">{#N/A,#N/A,FALSE,"F-01";#N/A,#N/A,FALSE,"F-01";#N/A,#N/A,FALSE,"F-01"}</definedName>
    <definedName name="wrn.F01_01." hidden="1">{#N/A,#N/A,FALSE,"F-01";#N/A,#N/A,FALSE,"F-01";#N/A,#N/A,FALSE,"F-01"}</definedName>
    <definedName name="wrn.FCB." localSheetId="2" hidden="1">{"FCB_ALL",#N/A,FALSE,"FCB"}</definedName>
    <definedName name="wrn.FCB." localSheetId="4" hidden="1">{"FCB_ALL",#N/A,FALSE,"FCB"}</definedName>
    <definedName name="wrn.FCB." localSheetId="3" hidden="1">{"FCB_ALL",#N/A,FALSE,"FCB"}</definedName>
    <definedName name="wrn.FCB." localSheetId="0" hidden="1">{"FCB_ALL",#N/A,FALSE,"FCB"}</definedName>
    <definedName name="wrn.FCB." localSheetId="1" hidden="1">{"FCB_ALL",#N/A,FALSE,"FCB"}</definedName>
    <definedName name="wrn.FCB." hidden="1">{"FCB_ALL",#N/A,FALSE,"FCB"}</definedName>
    <definedName name="wrn.fcb._dcf" localSheetId="2" hidden="1">{"FCB_ALL",#N/A,FALSE,"FCB"}</definedName>
    <definedName name="wrn.fcb._dcf" localSheetId="4" hidden="1">{"FCB_ALL",#N/A,FALSE,"FCB"}</definedName>
    <definedName name="wrn.fcb._dcf" localSheetId="3" hidden="1">{"FCB_ALL",#N/A,FALSE,"FCB"}</definedName>
    <definedName name="wrn.fcb._dcf" localSheetId="0" hidden="1">{"FCB_ALL",#N/A,FALSE,"FCB"}</definedName>
    <definedName name="wrn.fcb._dcf" localSheetId="1" hidden="1">{"FCB_ALL",#N/A,FALSE,"FCB"}</definedName>
    <definedName name="wrn.fcb._dcf" hidden="1">{"FCB_ALL",#N/A,FALSE,"FCB"}</definedName>
    <definedName name="wrn.fcb2" localSheetId="2" hidden="1">{"FCB_ALL",#N/A,FALSE,"FCB"}</definedName>
    <definedName name="wrn.fcb2" localSheetId="4" hidden="1">{"FCB_ALL",#N/A,FALSE,"FCB"}</definedName>
    <definedName name="wrn.fcb2" localSheetId="3" hidden="1">{"FCB_ALL",#N/A,FALSE,"FCB"}</definedName>
    <definedName name="wrn.fcb2" localSheetId="0" hidden="1">{"FCB_ALL",#N/A,FALSE,"FCB"}</definedName>
    <definedName name="wrn.fcb2" localSheetId="1" hidden="1">{"FCB_ALL",#N/A,FALSE,"FCB"}</definedName>
    <definedName name="wrn.fcb2" hidden="1">{"FCB_ALL",#N/A,FALSE,"FCB"}</definedName>
    <definedName name="wrn.fcb2_dcf" localSheetId="2" hidden="1">{"FCB_ALL",#N/A,FALSE,"FCB"}</definedName>
    <definedName name="wrn.fcb2_dcf" localSheetId="4" hidden="1">{"FCB_ALL",#N/A,FALSE,"FCB"}</definedName>
    <definedName name="wrn.fcb2_dcf" localSheetId="3" hidden="1">{"FCB_ALL",#N/A,FALSE,"FCB"}</definedName>
    <definedName name="wrn.fcb2_dcf" localSheetId="0" hidden="1">{"FCB_ALL",#N/A,FALSE,"FCB"}</definedName>
    <definedName name="wrn.fcb2_dcf" localSheetId="1" hidden="1">{"FCB_ALL",#N/A,FALSE,"FCB"}</definedName>
    <definedName name="wrn.fcb2_dcf" hidden="1">{"FCB_ALL",#N/A,FALSE,"FCB"}</definedName>
    <definedName name="wrn.FDZPROG." localSheetId="2" hidden="1">{#N/A,#N/A,FALSE,"FDZ Verkehrsprognose";#N/A,#N/A,FALSE,"ZRH Direkt";#N/A,#N/A,FALSE,"ZRH von Inland"}</definedName>
    <definedName name="wrn.FDZPROG." localSheetId="4" hidden="1">{#N/A,#N/A,FALSE,"FDZ Verkehrsprognose";#N/A,#N/A,FALSE,"ZRH Direkt";#N/A,#N/A,FALSE,"ZRH von Inland"}</definedName>
    <definedName name="wrn.FDZPROG." localSheetId="3" hidden="1">{#N/A,#N/A,FALSE,"FDZ Verkehrsprognose";#N/A,#N/A,FALSE,"ZRH Direkt";#N/A,#N/A,FALSE,"ZRH von Inland"}</definedName>
    <definedName name="wrn.FDZPROG." localSheetId="0" hidden="1">{#N/A,#N/A,FALSE,"FDZ Verkehrsprognose";#N/A,#N/A,FALSE,"ZRH Direkt";#N/A,#N/A,FALSE,"ZRH von Inland"}</definedName>
    <definedName name="wrn.FDZPROG." localSheetId="1" hidden="1">{#N/A,#N/A,FALSE,"FDZ Verkehrsprognose";#N/A,#N/A,FALSE,"ZRH Direkt";#N/A,#N/A,FALSE,"ZRH von Inland"}</definedName>
    <definedName name="wrn.FDZPROG." hidden="1">{#N/A,#N/A,FALSE,"FDZ Verkehrsprognose";#N/A,#N/A,FALSE,"ZRH Direkt";#N/A,#N/A,FALSE,"ZRH von Inland"}</definedName>
    <definedName name="wrn.Financial._.Reporting._.Package." localSheetId="2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wrn.Financial._.Reporting._.Package." localSheetId="4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wrn.Financial._.Reporting._.Package." localSheetId="3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wrn.Financial._.Reporting._.Package." localSheetId="0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wrn.Financial._.Reporting._.Package." localSheetId="1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wrn.Financial._.Reporting._.Package.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wrn.full." localSheetId="2" hidden="1">{#N/A,#N/A,FALSE,"Cover";#N/A,#N/A,FALSE,"Pres ";#N/A,#N/A,FALSE,"Outputs";#N/A,#N/A,FALSE,"Sensitivities";#N/A,#N/A,FALSE,"Graphs";#N/A,#N/A,FALSE,"DCF I (In)"}</definedName>
    <definedName name="wrn.full." localSheetId="4" hidden="1">{#N/A,#N/A,FALSE,"Cover";#N/A,#N/A,FALSE,"Pres ";#N/A,#N/A,FALSE,"Outputs";#N/A,#N/A,FALSE,"Sensitivities";#N/A,#N/A,FALSE,"Graphs";#N/A,#N/A,FALSE,"DCF I (In)"}</definedName>
    <definedName name="wrn.full." localSheetId="3" hidden="1">{#N/A,#N/A,FALSE,"Cover";#N/A,#N/A,FALSE,"Pres ";#N/A,#N/A,FALSE,"Outputs";#N/A,#N/A,FALSE,"Sensitivities";#N/A,#N/A,FALSE,"Graphs";#N/A,#N/A,FALSE,"DCF I (In)"}</definedName>
    <definedName name="wrn.full." localSheetId="0" hidden="1">{#N/A,#N/A,FALSE,"Cover";#N/A,#N/A,FALSE,"Pres ";#N/A,#N/A,FALSE,"Outputs";#N/A,#N/A,FALSE,"Sensitivities";#N/A,#N/A,FALSE,"Graphs";#N/A,#N/A,FALSE,"DCF I (In)"}</definedName>
    <definedName name="wrn.full." localSheetId="1" hidden="1">{#N/A,#N/A,FALSE,"Cover";#N/A,#N/A,FALSE,"Pres ";#N/A,#N/A,FALSE,"Outputs";#N/A,#N/A,FALSE,"Sensitivities";#N/A,#N/A,FALSE,"Graphs";#N/A,#N/A,FALSE,"DCF I (In)"}</definedName>
    <definedName name="wrn.full." hidden="1">{#N/A,#N/A,FALSE,"Cover";#N/A,#N/A,FALSE,"Pres ";#N/A,#N/A,FALSE,"Outputs";#N/A,#N/A,FALSE,"Sensitivities";#N/A,#N/A,FALSE,"Graphs";#N/A,#N/A,FALSE,"DCF I (In)"}</definedName>
    <definedName name="wrn.Full._.Report." localSheetId="2" hidden="1">{#N/A,#N/A,TRUE,"Income Statement";#N/A,#N/A,TRUE,"Gas Assumptions";#N/A,#N/A,TRUE,"DCF";#N/A,#N/A,TRUE,"Depreciation Matrix";#N/A,#N/A,TRUE,"Matrix";#N/A,#N/A,TRUE,"Matrix_Perpetuity"}</definedName>
    <definedName name="wrn.Full._.Report." localSheetId="4" hidden="1">{#N/A,#N/A,TRUE,"Income Statement";#N/A,#N/A,TRUE,"Gas Assumptions";#N/A,#N/A,TRUE,"DCF";#N/A,#N/A,TRUE,"Depreciation Matrix";#N/A,#N/A,TRUE,"Matrix";#N/A,#N/A,TRUE,"Matrix_Perpetuity"}</definedName>
    <definedName name="wrn.Full._.Report." localSheetId="3" hidden="1">{#N/A,#N/A,TRUE,"Income Statement";#N/A,#N/A,TRUE,"Gas Assumptions";#N/A,#N/A,TRUE,"DCF";#N/A,#N/A,TRUE,"Depreciation Matrix";#N/A,#N/A,TRUE,"Matrix";#N/A,#N/A,TRUE,"Matrix_Perpetuity"}</definedName>
    <definedName name="wrn.Full._.Report." localSheetId="0" hidden="1">{#N/A,#N/A,TRUE,"Income Statement";#N/A,#N/A,TRUE,"Gas Assumptions";#N/A,#N/A,TRUE,"DCF";#N/A,#N/A,TRUE,"Depreciation Matrix";#N/A,#N/A,TRUE,"Matrix";#N/A,#N/A,TRUE,"Matrix_Perpetuity"}</definedName>
    <definedName name="wrn.Full._.Report." localSheetId="1" hidden="1">{#N/A,#N/A,TRUE,"Income Statement";#N/A,#N/A,TRUE,"Gas Assumptions";#N/A,#N/A,TRUE,"DCF";#N/A,#N/A,TRUE,"Depreciation Matrix";#N/A,#N/A,TRUE,"Matrix";#N/A,#N/A,TRUE,"Matrix_Perpetuity"}</definedName>
    <definedName name="wrn.Full._.Report." hidden="1">{#N/A,#N/A,TRUE,"Income Statement";#N/A,#N/A,TRUE,"Gas Assumptions";#N/A,#N/A,TRUE,"DCF";#N/A,#N/A,TRUE,"Depreciation Matrix";#N/A,#N/A,TRUE,"Matrix";#N/A,#N/A,TRUE,"Matrix_Perpetuity"}</definedName>
    <definedName name="wrn.Funnel._.Report." localSheetId="2" hidden="1">{#N/A,#N/A,FALSE,"funnel";#N/A,#N/A,FALSE,"AE Summary";#N/A,#N/A,FALSE,"Product Summary"}</definedName>
    <definedName name="wrn.Funnel._.Report." localSheetId="4" hidden="1">{#N/A,#N/A,FALSE,"funnel";#N/A,#N/A,FALSE,"AE Summary";#N/A,#N/A,FALSE,"Product Summary"}</definedName>
    <definedName name="wrn.Funnel._.Report." localSheetId="3" hidden="1">{#N/A,#N/A,FALSE,"funnel";#N/A,#N/A,FALSE,"AE Summary";#N/A,#N/A,FALSE,"Product Summary"}</definedName>
    <definedName name="wrn.Funnel._.Report." localSheetId="0" hidden="1">{#N/A,#N/A,FALSE,"funnel";#N/A,#N/A,FALSE,"AE Summary";#N/A,#N/A,FALSE,"Product Summary"}</definedName>
    <definedName name="wrn.Funnel._.Report." localSheetId="1" hidden="1">{#N/A,#N/A,FALSE,"funnel";#N/A,#N/A,FALSE,"AE Summary";#N/A,#N/A,FALSE,"Product Summary"}</definedName>
    <definedName name="wrn.Funnel._.Report." hidden="1">{#N/A,#N/A,FALSE,"funnel";#N/A,#N/A,FALSE,"AE Summary";#N/A,#N/A,FALSE,"Product Summary"}</definedName>
    <definedName name="wrn.FY96sbp99" localSheetId="2" hidden="1">{#N/A,#N/A,FALSE,"FY97";#N/A,#N/A,FALSE,"FY98";#N/A,#N/A,FALSE,"FY99";#N/A,#N/A,FALSE,"FY00";#N/A,#N/A,FALSE,"FY01"}</definedName>
    <definedName name="wrn.FY96sbp99" localSheetId="4" hidden="1">{#N/A,#N/A,FALSE,"FY97";#N/A,#N/A,FALSE,"FY98";#N/A,#N/A,FALSE,"FY99";#N/A,#N/A,FALSE,"FY00";#N/A,#N/A,FALSE,"FY01"}</definedName>
    <definedName name="wrn.FY96sbp99" localSheetId="3" hidden="1">{#N/A,#N/A,FALSE,"FY97";#N/A,#N/A,FALSE,"FY98";#N/A,#N/A,FALSE,"FY99";#N/A,#N/A,FALSE,"FY00";#N/A,#N/A,FALSE,"FY01"}</definedName>
    <definedName name="wrn.FY96sbp99" localSheetId="0" hidden="1">{#N/A,#N/A,FALSE,"FY97";#N/A,#N/A,FALSE,"FY98";#N/A,#N/A,FALSE,"FY99";#N/A,#N/A,FALSE,"FY00";#N/A,#N/A,FALSE,"FY01"}</definedName>
    <definedName name="wrn.FY96sbp99" localSheetId="1" hidden="1">{#N/A,#N/A,FALSE,"FY97";#N/A,#N/A,FALSE,"FY98";#N/A,#N/A,FALSE,"FY99";#N/A,#N/A,FALSE,"FY00";#N/A,#N/A,FALSE,"FY01"}</definedName>
    <definedName name="wrn.FY96sbp99" hidden="1">{#N/A,#N/A,FALSE,"FY97";#N/A,#N/A,FALSE,"FY98";#N/A,#N/A,FALSE,"FY99";#N/A,#N/A,FALSE,"FY00";#N/A,#N/A,FALSE,"FY01"}</definedName>
    <definedName name="wrn.FY97SBP." localSheetId="2" hidden="1">{#N/A,#N/A,FALSE,"FY97";#N/A,#N/A,FALSE,"FY98";#N/A,#N/A,FALSE,"FY99";#N/A,#N/A,FALSE,"FY00";#N/A,#N/A,FALSE,"FY01"}</definedName>
    <definedName name="wrn.FY97SBP." localSheetId="4" hidden="1">{#N/A,#N/A,FALSE,"FY97";#N/A,#N/A,FALSE,"FY98";#N/A,#N/A,FALSE,"FY99";#N/A,#N/A,FALSE,"FY00";#N/A,#N/A,FALSE,"FY01"}</definedName>
    <definedName name="wrn.FY97SBP." localSheetId="3" hidden="1">{#N/A,#N/A,FALSE,"FY97";#N/A,#N/A,FALSE,"FY98";#N/A,#N/A,FALSE,"FY99";#N/A,#N/A,FALSE,"FY00";#N/A,#N/A,FALSE,"FY01"}</definedName>
    <definedName name="wrn.FY97SBP." localSheetId="0" hidden="1">{#N/A,#N/A,FALSE,"FY97";#N/A,#N/A,FALSE,"FY98";#N/A,#N/A,FALSE,"FY99";#N/A,#N/A,FALSE,"FY00";#N/A,#N/A,FALSE,"FY01"}</definedName>
    <definedName name="wrn.FY97SBP." localSheetId="1" hidden="1">{#N/A,#N/A,FALSE,"FY97";#N/A,#N/A,FALSE,"FY98";#N/A,#N/A,FALSE,"FY99";#N/A,#N/A,FALSE,"FY00";#N/A,#N/A,FALSE,"FY01"}</definedName>
    <definedName name="wrn.FY97SBP." hidden="1">{#N/A,#N/A,FALSE,"FY97";#N/A,#N/A,FALSE,"FY98";#N/A,#N/A,FALSE,"FY99";#N/A,#N/A,FALSE,"FY00";#N/A,#N/A,FALSE,"FY01"}</definedName>
    <definedName name="wrn.FY97SBP2" localSheetId="2" hidden="1">{#N/A,#N/A,FALSE,"FY97";#N/A,#N/A,FALSE,"FY98";#N/A,#N/A,FALSE,"FY99";#N/A,#N/A,FALSE,"FY00";#N/A,#N/A,FALSE,"FY01"}</definedName>
    <definedName name="wrn.FY97SBP2" localSheetId="4" hidden="1">{#N/A,#N/A,FALSE,"FY97";#N/A,#N/A,FALSE,"FY98";#N/A,#N/A,FALSE,"FY99";#N/A,#N/A,FALSE,"FY00";#N/A,#N/A,FALSE,"FY01"}</definedName>
    <definedName name="wrn.FY97SBP2" localSheetId="3" hidden="1">{#N/A,#N/A,FALSE,"FY97";#N/A,#N/A,FALSE,"FY98";#N/A,#N/A,FALSE,"FY99";#N/A,#N/A,FALSE,"FY00";#N/A,#N/A,FALSE,"FY01"}</definedName>
    <definedName name="wrn.FY97SBP2" localSheetId="0" hidden="1">{#N/A,#N/A,FALSE,"FY97";#N/A,#N/A,FALSE,"FY98";#N/A,#N/A,FALSE,"FY99";#N/A,#N/A,FALSE,"FY00";#N/A,#N/A,FALSE,"FY01"}</definedName>
    <definedName name="wrn.FY97SBP2" localSheetId="1" hidden="1">{#N/A,#N/A,FALSE,"FY97";#N/A,#N/A,FALSE,"FY98";#N/A,#N/A,FALSE,"FY99";#N/A,#N/A,FALSE,"FY00";#N/A,#N/A,FALSE,"FY01"}</definedName>
    <definedName name="wrn.FY97SBP2" hidden="1">{#N/A,#N/A,FALSE,"FY97";#N/A,#N/A,FALSE,"FY98";#N/A,#N/A,FALSE,"FY99";#N/A,#N/A,FALSE,"FY00";#N/A,#N/A,FALSE,"FY01"}</definedName>
    <definedName name="wrn.Income." localSheetId="2" hidden="1">{#N/A,#N/A,TRUE,"Income";#N/A,#N/A,TRUE,"IncomeDetail";#N/A,#N/A,TRUE,"Balance";#N/A,#N/A,TRUE,"BalDetail"}</definedName>
    <definedName name="wrn.Income." localSheetId="4" hidden="1">{#N/A,#N/A,TRUE,"Income";#N/A,#N/A,TRUE,"IncomeDetail";#N/A,#N/A,TRUE,"Balance";#N/A,#N/A,TRUE,"BalDetail"}</definedName>
    <definedName name="wrn.Income." localSheetId="3" hidden="1">{#N/A,#N/A,TRUE,"Income";#N/A,#N/A,TRUE,"IncomeDetail";#N/A,#N/A,TRUE,"Balance";#N/A,#N/A,TRUE,"BalDetail"}</definedName>
    <definedName name="wrn.Income." localSheetId="0" hidden="1">{#N/A,#N/A,TRUE,"Income";#N/A,#N/A,TRUE,"IncomeDetail";#N/A,#N/A,TRUE,"Balance";#N/A,#N/A,TRUE,"BalDetail"}</definedName>
    <definedName name="wrn.Income." localSheetId="1" hidden="1">{#N/A,#N/A,TRUE,"Income";#N/A,#N/A,TRUE,"IncomeDetail";#N/A,#N/A,TRUE,"Balance";#N/A,#N/A,TRUE,"BalDetail"}</definedName>
    <definedName name="wrn.Income." hidden="1">{#N/A,#N/A,TRUE,"Income";#N/A,#N/A,TRUE,"IncomeDetail";#N/A,#N/A,TRUE,"Balance";#N/A,#N/A,TRUE,"BalDetail"}</definedName>
    <definedName name="wrn.income._.statement." localSheetId="2" hidden="1">{"income statement",#N/A,FALSE,"ATLAS-A"}</definedName>
    <definedName name="wrn.income._.statement." localSheetId="4" hidden="1">{"income statement",#N/A,FALSE,"ATLAS-A"}</definedName>
    <definedName name="wrn.income._.statement." localSheetId="3" hidden="1">{"income statement",#N/A,FALSE,"ATLAS-A"}</definedName>
    <definedName name="wrn.income._.statement." localSheetId="0" hidden="1">{"income statement",#N/A,FALSE,"ATLAS-A"}</definedName>
    <definedName name="wrn.income._.statement." localSheetId="1" hidden="1">{"income statement",#N/A,FALSE,"ATLAS-A"}</definedName>
    <definedName name="wrn.income._.statement." hidden="1">{"income statement",#N/A,FALSE,"ATLAS-A"}</definedName>
    <definedName name="wrn.IRIDIUM." localSheetId="2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wrn.IRIDIUM." localSheetId="4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wrn.IRIDIUM." localSheetId="3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wrn.IRIDIUM." localSheetId="0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wrn.IRIDIUM." localSheetId="1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wrn.IRIDIUM.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wrn.memo." localSheetId="2" hidden="1">{#N/A,#N/A,TRUE,"financial";#N/A,#N/A,TRUE,"plants"}</definedName>
    <definedName name="wrn.memo." localSheetId="4" hidden="1">{#N/A,#N/A,TRUE,"financial";#N/A,#N/A,TRUE,"plants"}</definedName>
    <definedName name="wrn.memo." localSheetId="3" hidden="1">{#N/A,#N/A,TRUE,"financial";#N/A,#N/A,TRUE,"plants"}</definedName>
    <definedName name="wrn.memo." localSheetId="0" hidden="1">{#N/A,#N/A,TRUE,"financial";#N/A,#N/A,TRUE,"plants"}</definedName>
    <definedName name="wrn.memo." localSheetId="1" hidden="1">{#N/A,#N/A,TRUE,"financial";#N/A,#N/A,TRUE,"plants"}</definedName>
    <definedName name="wrn.memo." hidden="1">{#N/A,#N/A,TRUE,"financial";#N/A,#N/A,TRUE,"plants"}</definedName>
    <definedName name="wrn.merger." localSheetId="2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wrn.merger." localSheetId="4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wrn.merger." localSheetId="3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wrn.merger." localSheetId="0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wrn.merger." localSheetId="1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wrn.merger.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wrn.model." localSheetId="2" hidden="1">{"page1",#N/A,FALSE,"GIRLBO";"page2",#N/A,FALSE,"GIRLBO";"page3",#N/A,FALSE,"GIRLBO";"page4",#N/A,FALSE,"GIRLBO";"page5",#N/A,FALSE,"GIRLBO"}</definedName>
    <definedName name="wrn.model." localSheetId="4" hidden="1">{"page1",#N/A,FALSE,"GIRLBO";"page2",#N/A,FALSE,"GIRLBO";"page3",#N/A,FALSE,"GIRLBO";"page4",#N/A,FALSE,"GIRLBO";"page5",#N/A,FALSE,"GIRLBO"}</definedName>
    <definedName name="wrn.model." localSheetId="3" hidden="1">{"page1",#N/A,FALSE,"GIRLBO";"page2",#N/A,FALSE,"GIRLBO";"page3",#N/A,FALSE,"GIRLBO";"page4",#N/A,FALSE,"GIRLBO";"page5",#N/A,FALSE,"GIRLBO"}</definedName>
    <definedName name="wrn.model." localSheetId="0" hidden="1">{"page1",#N/A,FALSE,"GIRLBO";"page2",#N/A,FALSE,"GIRLBO";"page3",#N/A,FALSE,"GIRLBO";"page4",#N/A,FALSE,"GIRLBO";"page5",#N/A,FALSE,"GIRLBO"}</definedName>
    <definedName name="wrn.model." localSheetId="1" hidden="1">{"page1",#N/A,FALSE,"GIRLBO";"page2",#N/A,FALSE,"GIRLBO";"page3",#N/A,FALSE,"GIRLBO";"page4",#N/A,FALSE,"GIRLBO";"page5",#N/A,FALSE,"GIRLBO"}</definedName>
    <definedName name="wrn.model." hidden="1">{"page1",#N/A,FALSE,"GIRLBO";"page2",#N/A,FALSE,"GIRLBO";"page3",#N/A,FALSE,"GIRLBO";"page4",#N/A,FALSE,"GIRLBO";"page5",#N/A,FALSE,"GIRLBO"}</definedName>
    <definedName name="wrn.Model2" localSheetId="2" hidden="1">{"AnnInc",#N/A,TRUE,"Inc";"QtrInc1",#N/A,TRUE,"Inc";"Balance",#N/A,TRUE,"Bal";"Cflow",#N/A,TRUE,"Cash"}</definedName>
    <definedName name="wrn.Model2" localSheetId="4" hidden="1">{"AnnInc",#N/A,TRUE,"Inc";"QtrInc1",#N/A,TRUE,"Inc";"Balance",#N/A,TRUE,"Bal";"Cflow",#N/A,TRUE,"Cash"}</definedName>
    <definedName name="wrn.Model2" localSheetId="3" hidden="1">{"AnnInc",#N/A,TRUE,"Inc";"QtrInc1",#N/A,TRUE,"Inc";"Balance",#N/A,TRUE,"Bal";"Cflow",#N/A,TRUE,"Cash"}</definedName>
    <definedName name="wrn.Model2" localSheetId="0" hidden="1">{"AnnInc",#N/A,TRUE,"Inc";"QtrInc1",#N/A,TRUE,"Inc";"Balance",#N/A,TRUE,"Bal";"Cflow",#N/A,TRUE,"Cash"}</definedName>
    <definedName name="wrn.Model2" localSheetId="1" hidden="1">{"AnnInc",#N/A,TRUE,"Inc";"QtrInc1",#N/A,TRUE,"Inc";"Balance",#N/A,TRUE,"Bal";"Cflow",#N/A,TRUE,"Cash"}</definedName>
    <definedName name="wrn.Model2" hidden="1">{"AnnInc",#N/A,TRUE,"Inc";"QtrInc1",#N/A,TRUE,"Inc";"Balance",#N/A,TRUE,"Bal";"Cflow",#N/A,TRUE,"Cash"}</definedName>
    <definedName name="wrn.model3" localSheetId="2" hidden="1">{"AnnInc",#N/A,TRUE,"Inc";"QtrInc1",#N/A,TRUE,"Inc";"Balance",#N/A,TRUE,"Bal";"Cflow",#N/A,TRUE,"Cash"}</definedName>
    <definedName name="wrn.model3" localSheetId="4" hidden="1">{"AnnInc",#N/A,TRUE,"Inc";"QtrInc1",#N/A,TRUE,"Inc";"Balance",#N/A,TRUE,"Bal";"Cflow",#N/A,TRUE,"Cash"}</definedName>
    <definedName name="wrn.model3" localSheetId="3" hidden="1">{"AnnInc",#N/A,TRUE,"Inc";"QtrInc1",#N/A,TRUE,"Inc";"Balance",#N/A,TRUE,"Bal";"Cflow",#N/A,TRUE,"Cash"}</definedName>
    <definedName name="wrn.model3" localSheetId="0" hidden="1">{"AnnInc",#N/A,TRUE,"Inc";"QtrInc1",#N/A,TRUE,"Inc";"Balance",#N/A,TRUE,"Bal";"Cflow",#N/A,TRUE,"Cash"}</definedName>
    <definedName name="wrn.model3" localSheetId="1" hidden="1">{"AnnInc",#N/A,TRUE,"Inc";"QtrInc1",#N/A,TRUE,"Inc";"Balance",#N/A,TRUE,"Bal";"Cflow",#N/A,TRUE,"Cash"}</definedName>
    <definedName name="wrn.model3" hidden="1">{"AnnInc",#N/A,TRUE,"Inc";"QtrInc1",#N/A,TRUE,"Inc";"Balance",#N/A,TRUE,"Bal";"Cflow",#N/A,TRUE,"Cash"}</definedName>
    <definedName name="wrn.model8" localSheetId="2" hidden="1">{"AnnInc",#N/A,TRUE,"Inc";"QtrInc1",#N/A,TRUE,"Inc";"Balance",#N/A,TRUE,"Bal";"Cflow",#N/A,TRUE,"Cash"}</definedName>
    <definedName name="wrn.model8" localSheetId="4" hidden="1">{"AnnInc",#N/A,TRUE,"Inc";"QtrInc1",#N/A,TRUE,"Inc";"Balance",#N/A,TRUE,"Bal";"Cflow",#N/A,TRUE,"Cash"}</definedName>
    <definedName name="wrn.model8" localSheetId="3" hidden="1">{"AnnInc",#N/A,TRUE,"Inc";"QtrInc1",#N/A,TRUE,"Inc";"Balance",#N/A,TRUE,"Bal";"Cflow",#N/A,TRUE,"Cash"}</definedName>
    <definedName name="wrn.model8" localSheetId="0" hidden="1">{"AnnInc",#N/A,TRUE,"Inc";"QtrInc1",#N/A,TRUE,"Inc";"Balance",#N/A,TRUE,"Bal";"Cflow",#N/A,TRUE,"Cash"}</definedName>
    <definedName name="wrn.model8" localSheetId="1" hidden="1">{"AnnInc",#N/A,TRUE,"Inc";"QtrInc1",#N/A,TRUE,"Inc";"Balance",#N/A,TRUE,"Bal";"Cflow",#N/A,TRUE,"Cash"}</definedName>
    <definedName name="wrn.model8" hidden="1">{"AnnInc",#N/A,TRUE,"Inc";"QtrInc1",#N/A,TRUE,"Inc";"Balance",#N/A,TRUE,"Bal";"Cflow",#N/A,TRUE,"Cash"}</definedName>
    <definedName name="wrn.Modello.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dello.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dello.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dello.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dello.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dello.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nthly._.Report." localSheetId="2" hidden="1">{#N/A,#N/A,FALSE,"Summary Page";#N/A,#N/A,FALSE,"Collections Listing";#N/A,#N/A,FALSE,"Lessee 60 days past due";#N/A,#N/A,FALSE,"Revenues--Lend Base JP Morgan";#N/A,#N/A,FALSE,"JP Morgan Debt Amort Schedule";#N/A,#N/A,FALSE,"Covenant Analysis"}</definedName>
    <definedName name="wrn.Monthly._.Report." localSheetId="4" hidden="1">{#N/A,#N/A,FALSE,"Summary Page";#N/A,#N/A,FALSE,"Collections Listing";#N/A,#N/A,FALSE,"Lessee 60 days past due";#N/A,#N/A,FALSE,"Revenues--Lend Base JP Morgan";#N/A,#N/A,FALSE,"JP Morgan Debt Amort Schedule";#N/A,#N/A,FALSE,"Covenant Analysis"}</definedName>
    <definedName name="wrn.Monthly._.Report." localSheetId="3" hidden="1">{#N/A,#N/A,FALSE,"Summary Page";#N/A,#N/A,FALSE,"Collections Listing";#N/A,#N/A,FALSE,"Lessee 60 days past due";#N/A,#N/A,FALSE,"Revenues--Lend Base JP Morgan";#N/A,#N/A,FALSE,"JP Morgan Debt Amort Schedule";#N/A,#N/A,FALSE,"Covenant Analysis"}</definedName>
    <definedName name="wrn.Monthly._.Report." localSheetId="0" hidden="1">{#N/A,#N/A,FALSE,"Summary Page";#N/A,#N/A,FALSE,"Collections Listing";#N/A,#N/A,FALSE,"Lessee 60 days past due";#N/A,#N/A,FALSE,"Revenues--Lend Base JP Morgan";#N/A,#N/A,FALSE,"JP Morgan Debt Amort Schedule";#N/A,#N/A,FALSE,"Covenant Analysis"}</definedName>
    <definedName name="wrn.Monthly._.Report." localSheetId="1" hidden="1">{#N/A,#N/A,FALSE,"Summary Page";#N/A,#N/A,FALSE,"Collections Listing";#N/A,#N/A,FALSE,"Lessee 60 days past due";#N/A,#N/A,FALSE,"Revenues--Lend Base JP Morgan";#N/A,#N/A,FALSE,"JP Morgan Debt Amort Schedule";#N/A,#N/A,FALSE,"Covenant Analysis"}</definedName>
    <definedName name="wrn.Monthly._.Report." hidden="1">{#N/A,#N/A,FALSE,"Summary Page";#N/A,#N/A,FALSE,"Collections Listing";#N/A,#N/A,FALSE,"Lessee 60 days past due";#N/A,#N/A,FALSE,"Revenues--Lend Base JP Morgan";#N/A,#N/A,FALSE,"JP Morgan Debt Amort Schedule";#N/A,#N/A,FALSE,"Covenant Analysis"}</definedName>
    <definedName name="wrn.new." localSheetId="2" hidden="1">{#N/A,#N/A,FALSE,"Impl";#N/A,#N/A,FALSE,"sum";#N/A,#N/A,FALSE,"cat";#N/A,#N/A,FALSE,"cum";#N/A,#N/A,FALSE,"varity";#N/A,#N/A,FALSE,"ddc";#N/A,#N/A,FALSE,"man";#N/A,#N/A,FALSE,"metra";#N/A,#N/A,FALSE,"volvo"}</definedName>
    <definedName name="wrn.new." localSheetId="4" hidden="1">{#N/A,#N/A,FALSE,"Impl";#N/A,#N/A,FALSE,"sum";#N/A,#N/A,FALSE,"cat";#N/A,#N/A,FALSE,"cum";#N/A,#N/A,FALSE,"varity";#N/A,#N/A,FALSE,"ddc";#N/A,#N/A,FALSE,"man";#N/A,#N/A,FALSE,"metra";#N/A,#N/A,FALSE,"volvo"}</definedName>
    <definedName name="wrn.new." localSheetId="3" hidden="1">{#N/A,#N/A,FALSE,"Impl";#N/A,#N/A,FALSE,"sum";#N/A,#N/A,FALSE,"cat";#N/A,#N/A,FALSE,"cum";#N/A,#N/A,FALSE,"varity";#N/A,#N/A,FALSE,"ddc";#N/A,#N/A,FALSE,"man";#N/A,#N/A,FALSE,"metra";#N/A,#N/A,FALSE,"volvo"}</definedName>
    <definedName name="wrn.new." localSheetId="0" hidden="1">{#N/A,#N/A,FALSE,"Impl";#N/A,#N/A,FALSE,"sum";#N/A,#N/A,FALSE,"cat";#N/A,#N/A,FALSE,"cum";#N/A,#N/A,FALSE,"varity";#N/A,#N/A,FALSE,"ddc";#N/A,#N/A,FALSE,"man";#N/A,#N/A,FALSE,"metra";#N/A,#N/A,FALSE,"volvo"}</definedName>
    <definedName name="wrn.new." localSheetId="1" hidden="1">{#N/A,#N/A,FALSE,"Impl";#N/A,#N/A,FALSE,"sum";#N/A,#N/A,FALSE,"cat";#N/A,#N/A,FALSE,"cum";#N/A,#N/A,FALSE,"varity";#N/A,#N/A,FALSE,"ddc";#N/A,#N/A,FALSE,"man";#N/A,#N/A,FALSE,"metra";#N/A,#N/A,FALSE,"volvo"}</definedName>
    <definedName name="wrn.new." hidden="1">{#N/A,#N/A,FALSE,"Impl";#N/A,#N/A,FALSE,"sum";#N/A,#N/A,FALSE,"cat";#N/A,#N/A,FALSE,"cum";#N/A,#N/A,FALSE,"varity";#N/A,#N/A,FALSE,"ddc";#N/A,#N/A,FALSE,"man";#N/A,#N/A,FALSE,"metra";#N/A,#N/A,FALSE,"volvo"}</definedName>
    <definedName name="wrn.OPS_1Q." localSheetId="2" hidden="1">{#N/A,#N/A,FALSE,"TOTAL_WELLPOINT";#N/A,#N/A,FALSE,"BCC";#N/A,#N/A,FALSE,"CONN.";#N/A,#N/A,FALSE,"BCBS_GEORGIA";#N/A,#N/A,FALSE,"GA._PACIFIC";#N/A,#N/A,FALSE,"St._of_GEORGIA";#N/A,#N/A,FALSE,"ILLINOIS";#N/A,#N/A,FALSE,"W._NEW_YORK";#N/A,#N/A,FALSE,"UTICA";#N/A,#N/A,FALSE,"ALABAMA";#N/A,#N/A,FALSE,"ALAMEDA";#N/A,#N/A,FALSE,"WA_AK"}</definedName>
    <definedName name="wrn.OPS_1Q." localSheetId="4" hidden="1">{#N/A,#N/A,FALSE,"TOTAL_WELLPOINT";#N/A,#N/A,FALSE,"BCC";#N/A,#N/A,FALSE,"CONN.";#N/A,#N/A,FALSE,"BCBS_GEORGIA";#N/A,#N/A,FALSE,"GA._PACIFIC";#N/A,#N/A,FALSE,"St._of_GEORGIA";#N/A,#N/A,FALSE,"ILLINOIS";#N/A,#N/A,FALSE,"W._NEW_YORK";#N/A,#N/A,FALSE,"UTICA";#N/A,#N/A,FALSE,"ALABAMA";#N/A,#N/A,FALSE,"ALAMEDA";#N/A,#N/A,FALSE,"WA_AK"}</definedName>
    <definedName name="wrn.OPS_1Q." localSheetId="3" hidden="1">{#N/A,#N/A,FALSE,"TOTAL_WELLPOINT";#N/A,#N/A,FALSE,"BCC";#N/A,#N/A,FALSE,"CONN.";#N/A,#N/A,FALSE,"BCBS_GEORGIA";#N/A,#N/A,FALSE,"GA._PACIFIC";#N/A,#N/A,FALSE,"St._of_GEORGIA";#N/A,#N/A,FALSE,"ILLINOIS";#N/A,#N/A,FALSE,"W._NEW_YORK";#N/A,#N/A,FALSE,"UTICA";#N/A,#N/A,FALSE,"ALABAMA";#N/A,#N/A,FALSE,"ALAMEDA";#N/A,#N/A,FALSE,"WA_AK"}</definedName>
    <definedName name="wrn.OPS_1Q." localSheetId="0" hidden="1">{#N/A,#N/A,FALSE,"TOTAL_WELLPOINT";#N/A,#N/A,FALSE,"BCC";#N/A,#N/A,FALSE,"CONN.";#N/A,#N/A,FALSE,"BCBS_GEORGIA";#N/A,#N/A,FALSE,"GA._PACIFIC";#N/A,#N/A,FALSE,"St._of_GEORGIA";#N/A,#N/A,FALSE,"ILLINOIS";#N/A,#N/A,FALSE,"W._NEW_YORK";#N/A,#N/A,FALSE,"UTICA";#N/A,#N/A,FALSE,"ALABAMA";#N/A,#N/A,FALSE,"ALAMEDA";#N/A,#N/A,FALSE,"WA_AK"}</definedName>
    <definedName name="wrn.OPS_1Q." localSheetId="1" hidden="1">{#N/A,#N/A,FALSE,"TOTAL_WELLPOINT";#N/A,#N/A,FALSE,"BCC";#N/A,#N/A,FALSE,"CONN.";#N/A,#N/A,FALSE,"BCBS_GEORGIA";#N/A,#N/A,FALSE,"GA._PACIFIC";#N/A,#N/A,FALSE,"St._of_GEORGIA";#N/A,#N/A,FALSE,"ILLINOIS";#N/A,#N/A,FALSE,"W._NEW_YORK";#N/A,#N/A,FALSE,"UTICA";#N/A,#N/A,FALSE,"ALABAMA";#N/A,#N/A,FALSE,"ALAMEDA";#N/A,#N/A,FALSE,"WA_AK"}</definedName>
    <definedName name="wrn.OPS_1Q." hidden="1">{#N/A,#N/A,FALSE,"TOTAL_WELLPOINT";#N/A,#N/A,FALSE,"BCC";#N/A,#N/A,FALSE,"CONN.";#N/A,#N/A,FALSE,"BCBS_GEORGIA";#N/A,#N/A,FALSE,"GA._PACIFIC";#N/A,#N/A,FALSE,"St._of_GEORGIA";#N/A,#N/A,FALSE,"ILLINOIS";#N/A,#N/A,FALSE,"W._NEW_YORK";#N/A,#N/A,FALSE,"UTICA";#N/A,#N/A,FALSE,"ALABAMA";#N/A,#N/A,FALSE,"ALAMEDA";#N/A,#N/A,FALSE,"WA_AK"}</definedName>
    <definedName name="wrn.Output." localSheetId="2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" localSheetId="4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" localSheetId="3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" localSheetId="0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" localSheetId="1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PARA._.EL._.CONSEJO." localSheetId="2" hidden="1">{"CONSEJO",#N/A,FALSE,"Dist p0";"CONSEJO",#N/A,FALSE,"Ficha CODICE"}</definedName>
    <definedName name="wrn.PARA._.EL._.CONSEJO." localSheetId="4" hidden="1">{"CONSEJO",#N/A,FALSE,"Dist p0";"CONSEJO",#N/A,FALSE,"Ficha CODICE"}</definedName>
    <definedName name="wrn.PARA._.EL._.CONSEJO." localSheetId="3" hidden="1">{"CONSEJO",#N/A,FALSE,"Dist p0";"CONSEJO",#N/A,FALSE,"Ficha CODICE"}</definedName>
    <definedName name="wrn.PARA._.EL._.CONSEJO." localSheetId="0" hidden="1">{"CONSEJO",#N/A,FALSE,"Dist p0";"CONSEJO",#N/A,FALSE,"Ficha CODICE"}</definedName>
    <definedName name="wrn.PARA._.EL._.CONSEJO." localSheetId="1" hidden="1">{"CONSEJO",#N/A,FALSE,"Dist p0";"CONSEJO",#N/A,FALSE,"Ficha CODICE"}</definedName>
    <definedName name="wrn.PARA._.EL._.CONSEJO." hidden="1">{"CONSEJO",#N/A,FALSE,"Dist p0";"CONSEJO",#N/A,FALSE,"Ficha CODICE"}</definedName>
    <definedName name="wrn.PARA._.LA._.CARTA." localSheetId="2" hidden="1">{"uno",#N/A,FALSE,"Dist total";"COMENTARIO",#N/A,FALSE,"Ficha CODICE"}</definedName>
    <definedName name="wrn.PARA._.LA._.CARTA." localSheetId="4" hidden="1">{"uno",#N/A,FALSE,"Dist total";"COMENTARIO",#N/A,FALSE,"Ficha CODICE"}</definedName>
    <definedName name="wrn.PARA._.LA._.CARTA." localSheetId="3" hidden="1">{"uno",#N/A,FALSE,"Dist total";"COMENTARIO",#N/A,FALSE,"Ficha CODICE"}</definedName>
    <definedName name="wrn.PARA._.LA._.CARTA." localSheetId="0" hidden="1">{"uno",#N/A,FALSE,"Dist total";"COMENTARIO",#N/A,FALSE,"Ficha CODICE"}</definedName>
    <definedName name="wrn.PARA._.LA._.CARTA." localSheetId="1" hidden="1">{"uno",#N/A,FALSE,"Dist total";"COMENTARIO",#N/A,FALSE,"Ficha CODICE"}</definedName>
    <definedName name="wrn.PARA._.LA._.CARTA." hidden="1">{"uno",#N/A,FALSE,"Dist total";"COMENTARIO",#N/A,FALSE,"Ficha CODICE"}</definedName>
    <definedName name="wrn.pawel." localSheetId="2" hidden="1">{"pawel",#N/A,TRUE,"Bilans"}</definedName>
    <definedName name="wrn.pawel." localSheetId="4" hidden="1">{"pawel",#N/A,TRUE,"Bilans"}</definedName>
    <definedName name="wrn.pawel." localSheetId="3" hidden="1">{"pawel",#N/A,TRUE,"Bilans"}</definedName>
    <definedName name="wrn.pawel." localSheetId="0" hidden="1">{"pawel",#N/A,TRUE,"Bilans"}</definedName>
    <definedName name="wrn.pawel." localSheetId="1" hidden="1">{"pawel",#N/A,TRUE,"Bilans"}</definedName>
    <definedName name="wrn.pawel." hidden="1">{"pawel",#N/A,TRUE,"Bilans"}</definedName>
    <definedName name="wrn.pawel._1" localSheetId="2" hidden="1">{"pawel",#N/A,TRUE,"Bilans"}</definedName>
    <definedName name="wrn.pawel._1" localSheetId="4" hidden="1">{"pawel",#N/A,TRUE,"Bilans"}</definedName>
    <definedName name="wrn.pawel._1" localSheetId="3" hidden="1">{"pawel",#N/A,TRUE,"Bilans"}</definedName>
    <definedName name="wrn.pawel._1" localSheetId="0" hidden="1">{"pawel",#N/A,TRUE,"Bilans"}</definedName>
    <definedName name="wrn.pawel._1" localSheetId="1" hidden="1">{"pawel",#N/A,TRUE,"Bilans"}</definedName>
    <definedName name="wrn.pawel._1" hidden="1">{"pawel",#N/A,TRUE,"Bilans"}</definedName>
    <definedName name="wrn.pawel._2" localSheetId="2" hidden="1">{"pawel",#N/A,TRUE,"Bilans"}</definedName>
    <definedName name="wrn.pawel._2" localSheetId="4" hidden="1">{"pawel",#N/A,TRUE,"Bilans"}</definedName>
    <definedName name="wrn.pawel._2" localSheetId="3" hidden="1">{"pawel",#N/A,TRUE,"Bilans"}</definedName>
    <definedName name="wrn.pawel._2" localSheetId="0" hidden="1">{"pawel",#N/A,TRUE,"Bilans"}</definedName>
    <definedName name="wrn.pawel._2" localSheetId="1" hidden="1">{"pawel",#N/A,TRUE,"Bilans"}</definedName>
    <definedName name="wrn.pawel._2" hidden="1">{"pawel",#N/A,TRUE,"Bilans"}</definedName>
    <definedName name="wrn.pawel._3" localSheetId="2" hidden="1">{"pawel",#N/A,TRUE,"Bilans"}</definedName>
    <definedName name="wrn.pawel._3" localSheetId="4" hidden="1">{"pawel",#N/A,TRUE,"Bilans"}</definedName>
    <definedName name="wrn.pawel._3" localSheetId="3" hidden="1">{"pawel",#N/A,TRUE,"Bilans"}</definedName>
    <definedName name="wrn.pawel._3" localSheetId="0" hidden="1">{"pawel",#N/A,TRUE,"Bilans"}</definedName>
    <definedName name="wrn.pawel._3" localSheetId="1" hidden="1">{"pawel",#N/A,TRUE,"Bilans"}</definedName>
    <definedName name="wrn.pawel._3" hidden="1">{"pawel",#N/A,TRUE,"Bilans"}</definedName>
    <definedName name="wrn.Principale." localSheetId="2" hidden="1">{"Principale",#N/A,TRUE,"ONNET2B"}</definedName>
    <definedName name="wrn.Principale." localSheetId="4" hidden="1">{"Principale",#N/A,TRUE,"ONNET2B"}</definedName>
    <definedName name="wrn.Principale." localSheetId="3" hidden="1">{"Principale",#N/A,TRUE,"ONNET2B"}</definedName>
    <definedName name="wrn.Principale." localSheetId="0" hidden="1">{"Principale",#N/A,TRUE,"ONNET2B"}</definedName>
    <definedName name="wrn.Principale." localSheetId="1" hidden="1">{"Principale",#N/A,TRUE,"ONNET2B"}</definedName>
    <definedName name="wrn.Principale." hidden="1">{"Principale",#N/A,TRUE,"ONNET2B"}</definedName>
    <definedName name="wrn.print" localSheetId="2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" localSheetId="4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" localSheetId="3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" localSheetId="0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" localSheetId="1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." localSheetId="2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." localSheetId="4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." localSheetId="3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." localSheetId="0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." localSheetId="1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.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._.All." localSheetId="2" hidden="1">{#N/A,#N/A,FALSE,"Title Page";#N/A,#N/A,FALSE,"Contents";#N/A,#N/A,FALSE,"Executive Summary";#N/A,#N/A,FALSE,"KPI";#N/A,#N/A,FALSE,"Contrib House";#N/A,#N/A,FALSE,"Bal Shts";#N/A,#N/A,FALSE,"Income Comb";#N/A,#N/A,FALSE,"Income IN";#N/A,#N/A,FALSE,"Income CAL";#N/A,#N/A,FALSE,"Income RML";#N/A,#N/A,FALSE,"YTD Product IN";#N/A,#N/A,FALSE,"YTD Product RML";#N/A,#N/A,FALSE,"Access_Adv";#N/A,#N/A,FALSE,"FTE_OT";#N/A,#N/A,FALSE,"Aged Prm_Susp"}</definedName>
    <definedName name="wrn.Print._.All." localSheetId="4" hidden="1">{#N/A,#N/A,FALSE,"Title Page";#N/A,#N/A,FALSE,"Contents";#N/A,#N/A,FALSE,"Executive Summary";#N/A,#N/A,FALSE,"KPI";#N/A,#N/A,FALSE,"Contrib House";#N/A,#N/A,FALSE,"Bal Shts";#N/A,#N/A,FALSE,"Income Comb";#N/A,#N/A,FALSE,"Income IN";#N/A,#N/A,FALSE,"Income CAL";#N/A,#N/A,FALSE,"Income RML";#N/A,#N/A,FALSE,"YTD Product IN";#N/A,#N/A,FALSE,"YTD Product RML";#N/A,#N/A,FALSE,"Access_Adv";#N/A,#N/A,FALSE,"FTE_OT";#N/A,#N/A,FALSE,"Aged Prm_Susp"}</definedName>
    <definedName name="wrn.Print._.All." localSheetId="3" hidden="1">{#N/A,#N/A,FALSE,"Title Page";#N/A,#N/A,FALSE,"Contents";#N/A,#N/A,FALSE,"Executive Summary";#N/A,#N/A,FALSE,"KPI";#N/A,#N/A,FALSE,"Contrib House";#N/A,#N/A,FALSE,"Bal Shts";#N/A,#N/A,FALSE,"Income Comb";#N/A,#N/A,FALSE,"Income IN";#N/A,#N/A,FALSE,"Income CAL";#N/A,#N/A,FALSE,"Income RML";#N/A,#N/A,FALSE,"YTD Product IN";#N/A,#N/A,FALSE,"YTD Product RML";#N/A,#N/A,FALSE,"Access_Adv";#N/A,#N/A,FALSE,"FTE_OT";#N/A,#N/A,FALSE,"Aged Prm_Susp"}</definedName>
    <definedName name="wrn.Print._.All." localSheetId="0" hidden="1">{#N/A,#N/A,FALSE,"Title Page";#N/A,#N/A,FALSE,"Contents";#N/A,#N/A,FALSE,"Executive Summary";#N/A,#N/A,FALSE,"KPI";#N/A,#N/A,FALSE,"Contrib House";#N/A,#N/A,FALSE,"Bal Shts";#N/A,#N/A,FALSE,"Income Comb";#N/A,#N/A,FALSE,"Income IN";#N/A,#N/A,FALSE,"Income CAL";#N/A,#N/A,FALSE,"Income RML";#N/A,#N/A,FALSE,"YTD Product IN";#N/A,#N/A,FALSE,"YTD Product RML";#N/A,#N/A,FALSE,"Access_Adv";#N/A,#N/A,FALSE,"FTE_OT";#N/A,#N/A,FALSE,"Aged Prm_Susp"}</definedName>
    <definedName name="wrn.Print._.All." localSheetId="1" hidden="1">{#N/A,#N/A,FALSE,"Title Page";#N/A,#N/A,FALSE,"Contents";#N/A,#N/A,FALSE,"Executive Summary";#N/A,#N/A,FALSE,"KPI";#N/A,#N/A,FALSE,"Contrib House";#N/A,#N/A,FALSE,"Bal Shts";#N/A,#N/A,FALSE,"Income Comb";#N/A,#N/A,FALSE,"Income IN";#N/A,#N/A,FALSE,"Income CAL";#N/A,#N/A,FALSE,"Income RML";#N/A,#N/A,FALSE,"YTD Product IN";#N/A,#N/A,FALSE,"YTD Product RML";#N/A,#N/A,FALSE,"Access_Adv";#N/A,#N/A,FALSE,"FTE_OT";#N/A,#N/A,FALSE,"Aged Prm_Susp"}</definedName>
    <definedName name="wrn.Print._.All." hidden="1">{#N/A,#N/A,FALSE,"Title Page";#N/A,#N/A,FALSE,"Contents";#N/A,#N/A,FALSE,"Executive Summary";#N/A,#N/A,FALSE,"KPI";#N/A,#N/A,FALSE,"Contrib House";#N/A,#N/A,FALSE,"Bal Shts";#N/A,#N/A,FALSE,"Income Comb";#N/A,#N/A,FALSE,"Income IN";#N/A,#N/A,FALSE,"Income CAL";#N/A,#N/A,FALSE,"Income RML";#N/A,#N/A,FALSE,"YTD Product IN";#N/A,#N/A,FALSE,"YTD Product RML";#N/A,#N/A,FALSE,"Access_Adv";#N/A,#N/A,FALSE,"FTE_OT";#N/A,#N/A,FALSE,"Aged Prm_Susp"}</definedName>
    <definedName name="wrn.print._.graphs." localSheetId="2" hidden="1">{"cap_structure",#N/A,FALSE,"Graph-Mkt Cap";"price",#N/A,FALSE,"Graph-Price";"ebit",#N/A,FALSE,"Graph-EBITDA";"ebitda",#N/A,FALSE,"Graph-EBITDA"}</definedName>
    <definedName name="wrn.print._.graphs." localSheetId="4" hidden="1">{"cap_structure",#N/A,FALSE,"Graph-Mkt Cap";"price",#N/A,FALSE,"Graph-Price";"ebit",#N/A,FALSE,"Graph-EBITDA";"ebitda",#N/A,FALSE,"Graph-EBITDA"}</definedName>
    <definedName name="wrn.print._.graphs." localSheetId="3" hidden="1">{"cap_structure",#N/A,FALSE,"Graph-Mkt Cap";"price",#N/A,FALSE,"Graph-Price";"ebit",#N/A,FALSE,"Graph-EBITDA";"ebitda",#N/A,FALSE,"Graph-EBITDA"}</definedName>
    <definedName name="wrn.print._.graphs." localSheetId="0" hidden="1">{"cap_structure",#N/A,FALSE,"Graph-Mkt Cap";"price",#N/A,FALSE,"Graph-Price";"ebit",#N/A,FALSE,"Graph-EBITDA";"ebitda",#N/A,FALSE,"Graph-EBITDA"}</definedName>
    <definedName name="wrn.print._.graphs." localSheetId="1" hidden="1">{"cap_structure",#N/A,FALSE,"Graph-Mkt Cap";"price",#N/A,FALSE,"Graph-Price";"ebit",#N/A,FALSE,"Graph-EBITDA";"ebitda",#N/A,FALSE,"Graph-EBITDA"}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localSheetId="2" hidden="1">{"inputs raw data",#N/A,TRUE,"INPUT"}</definedName>
    <definedName name="wrn.print._.raw._.data._.entry." localSheetId="4" hidden="1">{"inputs raw data",#N/A,TRUE,"INPUT"}</definedName>
    <definedName name="wrn.print._.raw._.data._.entry." localSheetId="3" hidden="1">{"inputs raw data",#N/A,TRUE,"INPUT"}</definedName>
    <definedName name="wrn.print._.raw._.data._.entry." localSheetId="0" hidden="1">{"inputs raw data",#N/A,TRUE,"INPUT"}</definedName>
    <definedName name="wrn.print._.raw._.data._.entry." localSheetId="1" hidden="1">{"inputs raw data",#N/A,TRUE,"INPUT"}</definedName>
    <definedName name="wrn.print._.raw._.data._.entry." hidden="1">{"inputs raw data",#N/A,TRUE,"INPUT"}</definedName>
    <definedName name="wrn.print._.summary._.sheets." localSheetId="2" hidden="1">{"summary1",#N/A,TRUE,"Comps";"summary2",#N/A,TRUE,"Comps";"summary3",#N/A,TRUE,"Comps"}</definedName>
    <definedName name="wrn.print._.summary._.sheets." localSheetId="4" hidden="1">{"summary1",#N/A,TRUE,"Comps";"summary2",#N/A,TRUE,"Comps";"summary3",#N/A,TRUE,"Comps"}</definedName>
    <definedName name="wrn.print._.summary._.sheets." localSheetId="3" hidden="1">{"summary1",#N/A,TRUE,"Comps";"summary2",#N/A,TRUE,"Comps";"summary3",#N/A,TRUE,"Comps"}</definedName>
    <definedName name="wrn.print._.summary._.sheets." localSheetId="0" hidden="1">{"summary1",#N/A,TRUE,"Comps";"summary2",#N/A,TRUE,"Comps";"summary3",#N/A,TRUE,"Comps"}</definedName>
    <definedName name="wrn.print._.summary._.sheets." localSheetId="1" hidden="1">{"summary1",#N/A,TRUE,"Comps";"summary2",#N/A,TRUE,"Comps";"summary3",#N/A,TRUE,"Comps"}</definedName>
    <definedName name="wrn.print._.summary._.sheets." hidden="1">{"summary1",#N/A,TRUE,"Comps";"summary2",#N/A,TRUE,"Comps";"summary3",#N/A,TRUE,"Comps"}</definedName>
    <definedName name="wrn.print._.summary._.sheets.2" localSheetId="2" hidden="1">{"summary1",#N/A,TRUE,"Comps";"summary2",#N/A,TRUE,"Comps";"summary3",#N/A,TRUE,"Comps"}</definedName>
    <definedName name="wrn.print._.summary._.sheets.2" localSheetId="4" hidden="1">{"summary1",#N/A,TRUE,"Comps";"summary2",#N/A,TRUE,"Comps";"summary3",#N/A,TRUE,"Comps"}</definedName>
    <definedName name="wrn.print._.summary._.sheets.2" localSheetId="3" hidden="1">{"summary1",#N/A,TRUE,"Comps";"summary2",#N/A,TRUE,"Comps";"summary3",#N/A,TRUE,"Comps"}</definedName>
    <definedName name="wrn.print._.summary._.sheets.2" localSheetId="0" hidden="1">{"summary1",#N/A,TRUE,"Comps";"summary2",#N/A,TRUE,"Comps";"summary3",#N/A,TRUE,"Comps"}</definedName>
    <definedName name="wrn.print._.summary._.sheets.2" localSheetId="1" hidden="1">{"summary1",#N/A,TRUE,"Comps";"summary2",#N/A,TRUE,"Comps";"summary3",#N/A,TRUE,"Comps"}</definedName>
    <definedName name="wrn.print._.summary._.sheets.2" hidden="1">{"summary1",#N/A,TRUE,"Comps";"summary2",#N/A,TRUE,"Comps";"summary3",#N/A,TRUE,"Comps"}</definedName>
    <definedName name="wrn.Print_Buyer." localSheetId="2" hidden="1">{#N/A,"DR",FALSE,"increm pf";#N/A,"MAMSI",FALSE,"increm pf";#N/A,"MAXI",FALSE,"increm pf";#N/A,"PCAM",FALSE,"increm pf";#N/A,"PHSV",FALSE,"increm pf";#N/A,"SIE",FALSE,"increm pf"}</definedName>
    <definedName name="wrn.Print_Buyer." localSheetId="4" hidden="1">{#N/A,"DR",FALSE,"increm pf";#N/A,"MAMSI",FALSE,"increm pf";#N/A,"MAXI",FALSE,"increm pf";#N/A,"PCAM",FALSE,"increm pf";#N/A,"PHSV",FALSE,"increm pf";#N/A,"SIE",FALSE,"increm pf"}</definedName>
    <definedName name="wrn.Print_Buyer." localSheetId="3" hidden="1">{#N/A,"DR",FALSE,"increm pf";#N/A,"MAMSI",FALSE,"increm pf";#N/A,"MAXI",FALSE,"increm pf";#N/A,"PCAM",FALSE,"increm pf";#N/A,"PHSV",FALSE,"increm pf";#N/A,"SIE",FALSE,"increm pf"}</definedName>
    <definedName name="wrn.Print_Buyer." localSheetId="0" hidden="1">{#N/A,"DR",FALSE,"increm pf";#N/A,"MAMSI",FALSE,"increm pf";#N/A,"MAXI",FALSE,"increm pf";#N/A,"PCAM",FALSE,"increm pf";#N/A,"PHSV",FALSE,"increm pf";#N/A,"SIE",FALSE,"increm pf"}</definedName>
    <definedName name="wrn.Print_Buyer." localSheetId="1" hidden="1">{#N/A,"DR",FALSE,"increm pf";#N/A,"MAMSI",FALSE,"increm pf";#N/A,"MAXI",FALSE,"increm pf";#N/A,"PCAM",FALSE,"increm pf";#N/A,"PHSV",FALSE,"increm pf";#N/A,"SIE",FALSE,"increm pf"}</definedName>
    <definedName name="wrn.Print_Buyer." hidden="1">{#N/A,"DR",FALSE,"increm pf";#N/A,"MAMSI",FALSE,"increm pf";#N/A,"MAXI",FALSE,"increm pf";#N/A,"PCAM",FALSE,"increm pf";#N/A,"PHSV",FALSE,"increm pf";#N/A,"SIE",FALSE,"increm pf"}</definedName>
    <definedName name="wrn.Print_Target." localSheetId="2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" localSheetId="4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" localSheetId="3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" localSheetId="0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" localSheetId="1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All." localSheetId="2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wrn.PrintAll." localSheetId="4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wrn.PrintAll." localSheetId="3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wrn.PrintAll." localSheetId="0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wrn.PrintAll." localSheetId="1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wrn.PrintAll.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wrn.PRINTREP." localSheetId="2" hidden="1">{"PRINTREP",#N/A,FALSE,"Sheet1"}</definedName>
    <definedName name="wrn.PRINTREP." localSheetId="4" hidden="1">{"PRINTREP",#N/A,FALSE,"Sheet1"}</definedName>
    <definedName name="wrn.PRINTREP." localSheetId="3" hidden="1">{"PRINTREP",#N/A,FALSE,"Sheet1"}</definedName>
    <definedName name="wrn.PRINTREP." localSheetId="0" hidden="1">{"PRINTREP",#N/A,FALSE,"Sheet1"}</definedName>
    <definedName name="wrn.PRINTREP." localSheetId="1" hidden="1">{"PRINTREP",#N/A,FALSE,"Sheet1"}</definedName>
    <definedName name="wrn.PRINTREP." hidden="1">{"PRINTREP",#N/A,FALSE,"Sheet1"}</definedName>
    <definedName name="wrn.Reforcast._.Print." localSheetId="2" hidden="1">{#N/A,#N/A,FALSE,"RF Inc Stmt";#N/A,#N/A,FALSE,"RF-IS-1";#N/A,#N/A,FALSE,"RF-IS-2"}</definedName>
    <definedName name="wrn.Reforcast._.Print." localSheetId="4" hidden="1">{#N/A,#N/A,FALSE,"RF Inc Stmt";#N/A,#N/A,FALSE,"RF-IS-1";#N/A,#N/A,FALSE,"RF-IS-2"}</definedName>
    <definedName name="wrn.Reforcast._.Print." localSheetId="3" hidden="1">{#N/A,#N/A,FALSE,"RF Inc Stmt";#N/A,#N/A,FALSE,"RF-IS-1";#N/A,#N/A,FALSE,"RF-IS-2"}</definedName>
    <definedName name="wrn.Reforcast._.Print." localSheetId="0" hidden="1">{#N/A,#N/A,FALSE,"RF Inc Stmt";#N/A,#N/A,FALSE,"RF-IS-1";#N/A,#N/A,FALSE,"RF-IS-2"}</definedName>
    <definedName name="wrn.Reforcast._.Print." localSheetId="1" hidden="1">{#N/A,#N/A,FALSE,"RF Inc Stmt";#N/A,#N/A,FALSE,"RF-IS-1";#N/A,#N/A,FALSE,"RF-IS-2"}</definedName>
    <definedName name="wrn.Reforcast._.Print." hidden="1">{#N/A,#N/A,FALSE,"RF Inc Stmt";#N/A,#N/A,FALSE,"RF-IS-1";#N/A,#N/A,FALSE,"RF-IS-2"}</definedName>
    <definedName name="wrn.Reforecast." localSheetId="2" hidden="1">{#N/A,#N/A,FALSE,"Assumptions";#N/A,#N/A,FALSE,"Reforecast";#N/A,#N/A,FALSE,"Inc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Costs";#N/A,#N/A,FALSE,"RF Actuals";#N/A,#N/A,FALSE,"Original Plan"}</definedName>
    <definedName name="wrn.Reforecast." localSheetId="4" hidden="1">{#N/A,#N/A,FALSE,"Assumptions";#N/A,#N/A,FALSE,"Reforecast";#N/A,#N/A,FALSE,"Inc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Costs";#N/A,#N/A,FALSE,"RF Actuals";#N/A,#N/A,FALSE,"Original Plan"}</definedName>
    <definedName name="wrn.Reforecast." localSheetId="3" hidden="1">{#N/A,#N/A,FALSE,"Assumptions";#N/A,#N/A,FALSE,"Reforecast";#N/A,#N/A,FALSE,"Inc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Costs";#N/A,#N/A,FALSE,"RF Actuals";#N/A,#N/A,FALSE,"Original Plan"}</definedName>
    <definedName name="wrn.Reforecast." localSheetId="0" hidden="1">{#N/A,#N/A,FALSE,"Assumptions";#N/A,#N/A,FALSE,"Reforecast";#N/A,#N/A,FALSE,"Inc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Costs";#N/A,#N/A,FALSE,"RF Actuals";#N/A,#N/A,FALSE,"Original Plan"}</definedName>
    <definedName name="wrn.Reforecast." localSheetId="1" hidden="1">{#N/A,#N/A,FALSE,"Assumptions";#N/A,#N/A,FALSE,"Reforecast";#N/A,#N/A,FALSE,"Inc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Costs";#N/A,#N/A,FALSE,"RF Actuals";#N/A,#N/A,FALSE,"Original Plan"}</definedName>
    <definedName name="wrn.Reforecast." hidden="1">{#N/A,#N/A,FALSE,"Assumptions";#N/A,#N/A,FALSE,"Reforecast";#N/A,#N/A,FALSE,"Inc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Costs";#N/A,#N/A,FALSE,"RF Actuals";#N/A,#N/A,FALSE,"Original Plan"}</definedName>
    <definedName name="wrn.Report1." localSheetId="2" hidden="1">{#N/A,#N/A,FALSE,"IS";#N/A,#N/A,FALSE,"BS";#N/A,#N/A,FALSE,"CF";#N/A,#N/A,FALSE,"CE";#N/A,#N/A,FALSE,"Depr";#N/A,#N/A,FALSE,"APAL"}</definedName>
    <definedName name="wrn.Report1." localSheetId="4" hidden="1">{#N/A,#N/A,FALSE,"IS";#N/A,#N/A,FALSE,"BS";#N/A,#N/A,FALSE,"CF";#N/A,#N/A,FALSE,"CE";#N/A,#N/A,FALSE,"Depr";#N/A,#N/A,FALSE,"APAL"}</definedName>
    <definedName name="wrn.Report1." localSheetId="3" hidden="1">{#N/A,#N/A,FALSE,"IS";#N/A,#N/A,FALSE,"BS";#N/A,#N/A,FALSE,"CF";#N/A,#N/A,FALSE,"CE";#N/A,#N/A,FALSE,"Depr";#N/A,#N/A,FALSE,"APAL"}</definedName>
    <definedName name="wrn.Report1." localSheetId="0" hidden="1">{#N/A,#N/A,FALSE,"IS";#N/A,#N/A,FALSE,"BS";#N/A,#N/A,FALSE,"CF";#N/A,#N/A,FALSE,"CE";#N/A,#N/A,FALSE,"Depr";#N/A,#N/A,FALSE,"APAL"}</definedName>
    <definedName name="wrn.Report1." localSheetId="1" hidden="1">{#N/A,#N/A,FALSE,"IS";#N/A,#N/A,FALSE,"BS";#N/A,#N/A,FALSE,"CF";#N/A,#N/A,FALSE,"CE";#N/A,#N/A,FALSE,"Depr";#N/A,#N/A,FALSE,"APAL"}</definedName>
    <definedName name="wrn.Report1." hidden="1">{#N/A,#N/A,FALSE,"IS";#N/A,#N/A,FALSE,"BS";#N/A,#N/A,FALSE,"CF";#N/A,#N/A,FALSE,"CE";#N/A,#N/A,FALSE,"Depr";#N/A,#N/A,FALSE,"APAL"}</definedName>
    <definedName name="wrn.REPORTING._.PACKAGE." localSheetId="2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wrn.REPORTING._.PACKAGE." localSheetId="4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wrn.REPORTING._.PACKAGE." localSheetId="3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wrn.REPORTING._.PACKAGE." localSheetId="0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wrn.REPORTING._.PACKAGE." localSheetId="1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wrn.REPORTING._.PACKAGE.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wrn.RustyPresentation." localSheetId="2" hidden="1">{#N/A,#N/A,TRUE,"TransCore Summary";#N/A,#N/A,TRUE,"TransCore IS";#N/A,#N/A,TRUE,"TransCore Balance";#N/A,#N/A,TRUE,"TransCore Backlog";#N/A,#N/A,TRUE,"Syntonic IS";#N/A,#N/A,TRUE,"Syntonic Bal";#N/A,#N/A,TRUE,"Systems IS";#N/A,#N/A,TRUE,"Systems Bal"}</definedName>
    <definedName name="wrn.RustyPresentation." localSheetId="4" hidden="1">{#N/A,#N/A,TRUE,"TransCore Summary";#N/A,#N/A,TRUE,"TransCore IS";#N/A,#N/A,TRUE,"TransCore Balance";#N/A,#N/A,TRUE,"TransCore Backlog";#N/A,#N/A,TRUE,"Syntonic IS";#N/A,#N/A,TRUE,"Syntonic Bal";#N/A,#N/A,TRUE,"Systems IS";#N/A,#N/A,TRUE,"Systems Bal"}</definedName>
    <definedName name="wrn.RustyPresentation." localSheetId="3" hidden="1">{#N/A,#N/A,TRUE,"TransCore Summary";#N/A,#N/A,TRUE,"TransCore IS";#N/A,#N/A,TRUE,"TransCore Balance";#N/A,#N/A,TRUE,"TransCore Backlog";#N/A,#N/A,TRUE,"Syntonic IS";#N/A,#N/A,TRUE,"Syntonic Bal";#N/A,#N/A,TRUE,"Systems IS";#N/A,#N/A,TRUE,"Systems Bal"}</definedName>
    <definedName name="wrn.RustyPresentation." localSheetId="0" hidden="1">{#N/A,#N/A,TRUE,"TransCore Summary";#N/A,#N/A,TRUE,"TransCore IS";#N/A,#N/A,TRUE,"TransCore Balance";#N/A,#N/A,TRUE,"TransCore Backlog";#N/A,#N/A,TRUE,"Syntonic IS";#N/A,#N/A,TRUE,"Syntonic Bal";#N/A,#N/A,TRUE,"Systems IS";#N/A,#N/A,TRUE,"Systems Bal"}</definedName>
    <definedName name="wrn.RustyPresentation." localSheetId="1" hidden="1">{#N/A,#N/A,TRUE,"TransCore Summary";#N/A,#N/A,TRUE,"TransCore IS";#N/A,#N/A,TRUE,"TransCore Balance";#N/A,#N/A,TRUE,"TransCore Backlog";#N/A,#N/A,TRUE,"Syntonic IS";#N/A,#N/A,TRUE,"Syntonic Bal";#N/A,#N/A,TRUE,"Systems IS";#N/A,#N/A,TRUE,"Systems Bal"}</definedName>
    <definedName name="wrn.RustyPresentation." hidden="1">{#N/A,#N/A,TRUE,"TransCore Summary";#N/A,#N/A,TRUE,"TransCore IS";#N/A,#N/A,TRUE,"TransCore Balance";#N/A,#N/A,TRUE,"TransCore Backlog";#N/A,#N/A,TRUE,"Syntonic IS";#N/A,#N/A,TRUE,"Syntonic Bal";#N/A,#N/A,TRUE,"Systems IS";#N/A,#N/A,TRUE,"Systems Bal"}</definedName>
    <definedName name="wrn.saf." localSheetId="2" hidden="1">{#N/A,#N/A,FALSE,"SAFILOR"}</definedName>
    <definedName name="wrn.saf." localSheetId="4" hidden="1">{#N/A,#N/A,FALSE,"SAFILOR"}</definedName>
    <definedName name="wrn.saf." localSheetId="3" hidden="1">{#N/A,#N/A,FALSE,"SAFILOR"}</definedName>
    <definedName name="wrn.saf." localSheetId="0" hidden="1">{#N/A,#N/A,FALSE,"SAFILOR"}</definedName>
    <definedName name="wrn.saf." localSheetId="1" hidden="1">{#N/A,#N/A,FALSE,"SAFILOR"}</definedName>
    <definedName name="wrn.saf." hidden="1">{#N/A,#N/A,FALSE,"SAFILOR"}</definedName>
    <definedName name="wrn.sales." localSheetId="2" hidden="1">{"sales",#N/A,FALSE,"Sales";"sales existing",#N/A,FALSE,"Sales";"sales rd1",#N/A,FALSE,"Sales";"sales rd2",#N/A,FALSE,"Sales"}</definedName>
    <definedName name="wrn.sales." localSheetId="4" hidden="1">{"sales",#N/A,FALSE,"Sales";"sales existing",#N/A,FALSE,"Sales";"sales rd1",#N/A,FALSE,"Sales";"sales rd2",#N/A,FALSE,"Sales"}</definedName>
    <definedName name="wrn.sales." localSheetId="3" hidden="1">{"sales",#N/A,FALSE,"Sales";"sales existing",#N/A,FALSE,"Sales";"sales rd1",#N/A,FALSE,"Sales";"sales rd2",#N/A,FALSE,"Sales"}</definedName>
    <definedName name="wrn.sales." localSheetId="0" hidden="1">{"sales",#N/A,FALSE,"Sales";"sales existing",#N/A,FALSE,"Sales";"sales rd1",#N/A,FALSE,"Sales";"sales rd2",#N/A,FALSE,"Sales"}</definedName>
    <definedName name="wrn.sales." localSheetId="1" hidden="1">{"sales",#N/A,FALSE,"Sales";"sales existing",#N/A,FALSE,"Sales";"sales rd1",#N/A,FALSE,"Sales";"sales rd2",#N/A,FALSE,"Sales"}</definedName>
    <definedName name="wrn.sales." hidden="1">{"sales",#N/A,FALSE,"Sales";"sales existing",#N/A,FALSE,"Sales";"sales rd1",#N/A,FALSE,"Sales";"sales rd2",#N/A,FALSE,"Sales"}</definedName>
    <definedName name="wrn.sens." localSheetId="2" hidden="1">{#N/A,#N/A,FALSE,"Sensitivities";#N/A,#N/A,FALSE,"Sensitivities2"}</definedName>
    <definedName name="wrn.sens." localSheetId="4" hidden="1">{#N/A,#N/A,FALSE,"Sensitivities";#N/A,#N/A,FALSE,"Sensitivities2"}</definedName>
    <definedName name="wrn.sens." localSheetId="3" hidden="1">{#N/A,#N/A,FALSE,"Sensitivities";#N/A,#N/A,FALSE,"Sensitivities2"}</definedName>
    <definedName name="wrn.sens." localSheetId="0" hidden="1">{#N/A,#N/A,FALSE,"Sensitivities";#N/A,#N/A,FALSE,"Sensitivities2"}</definedName>
    <definedName name="wrn.sens." localSheetId="1" hidden="1">{#N/A,#N/A,FALSE,"Sensitivities";#N/A,#N/A,FALSE,"Sensitivities2"}</definedName>
    <definedName name="wrn.sens." hidden="1">{#N/A,#N/A,FALSE,"Sensitivities";#N/A,#N/A,FALSE,"Sensitivities2"}</definedName>
    <definedName name="wrn.sensitivity._.analyses." localSheetId="2" hidden="1">{"general",#N/A,FALSE,"Assumptions"}</definedName>
    <definedName name="wrn.sensitivity._.analyses." localSheetId="4" hidden="1">{"general",#N/A,FALSE,"Assumptions"}</definedName>
    <definedName name="wrn.sensitivity._.analyses." localSheetId="3" hidden="1">{"general",#N/A,FALSE,"Assumptions"}</definedName>
    <definedName name="wrn.sensitivity._.analyses." localSheetId="0" hidden="1">{"general",#N/A,FALSE,"Assumptions"}</definedName>
    <definedName name="wrn.sensitivity._.analyses." localSheetId="1" hidden="1">{"general",#N/A,FALSE,"Assumptions"}</definedName>
    <definedName name="wrn.sensitivity._.analyses." hidden="1">{"general",#N/A,FALSE,"Assumptions"}</definedName>
    <definedName name="wrn.stand_alone." localSheetId="2" hidden="1">{#N/A,#N/A,FALSE,"CBE";#N/A,#N/A,FALSE,"SWK"}</definedName>
    <definedName name="wrn.stand_alone." localSheetId="4" hidden="1">{#N/A,#N/A,FALSE,"CBE";#N/A,#N/A,FALSE,"SWK"}</definedName>
    <definedName name="wrn.stand_alone." localSheetId="3" hidden="1">{#N/A,#N/A,FALSE,"CBE";#N/A,#N/A,FALSE,"SWK"}</definedName>
    <definedName name="wrn.stand_alone." localSheetId="0" hidden="1">{#N/A,#N/A,FALSE,"CBE";#N/A,#N/A,FALSE,"SWK"}</definedName>
    <definedName name="wrn.stand_alone." localSheetId="1" hidden="1">{#N/A,#N/A,FALSE,"CBE";#N/A,#N/A,FALSE,"SWK"}</definedName>
    <definedName name="wrn.stand_alone." hidden="1">{#N/A,#N/A,FALSE,"CBE";#N/A,#N/A,FALSE,"SWK"}</definedName>
    <definedName name="wrn.STAND_ALONE_BOTH." localSheetId="2" hidden="1">{"FCB_ALL",#N/A,FALSE,"FCB";"GREY_ALL",#N/A,FALSE,"GREY"}</definedName>
    <definedName name="wrn.STAND_ALONE_BOTH." localSheetId="4" hidden="1">{"FCB_ALL",#N/A,FALSE,"FCB";"GREY_ALL",#N/A,FALSE,"GREY"}</definedName>
    <definedName name="wrn.STAND_ALONE_BOTH." localSheetId="3" hidden="1">{"FCB_ALL",#N/A,FALSE,"FCB";"GREY_ALL",#N/A,FALSE,"GREY"}</definedName>
    <definedName name="wrn.STAND_ALONE_BOTH." localSheetId="0" hidden="1">{"FCB_ALL",#N/A,FALSE,"FCB";"GREY_ALL",#N/A,FALSE,"GREY"}</definedName>
    <definedName name="wrn.STAND_ALONE_BOTH." localSheetId="1" hidden="1">{"FCB_ALL",#N/A,FALSE,"FCB";"GREY_ALL",#N/A,FALSE,"GREY"}</definedName>
    <definedName name="wrn.STAND_ALONE_BOTH." hidden="1">{"FCB_ALL",#N/A,FALSE,"FCB";"GREY_ALL",#N/A,FALSE,"GREY"}</definedName>
    <definedName name="wrn.Stand_alone_both._dcf" localSheetId="2" hidden="1">{"FCB_ALL",#N/A,FALSE,"FCB";"GREY_ALL",#N/A,FALSE,"GREY"}</definedName>
    <definedName name="wrn.Stand_alone_both._dcf" localSheetId="4" hidden="1">{"FCB_ALL",#N/A,FALSE,"FCB";"GREY_ALL",#N/A,FALSE,"GREY"}</definedName>
    <definedName name="wrn.Stand_alone_both._dcf" localSheetId="3" hidden="1">{"FCB_ALL",#N/A,FALSE,"FCB";"GREY_ALL",#N/A,FALSE,"GREY"}</definedName>
    <definedName name="wrn.Stand_alone_both._dcf" localSheetId="0" hidden="1">{"FCB_ALL",#N/A,FALSE,"FCB";"GREY_ALL",#N/A,FALSE,"GREY"}</definedName>
    <definedName name="wrn.Stand_alone_both._dcf" localSheetId="1" hidden="1">{"FCB_ALL",#N/A,FALSE,"FCB";"GREY_ALL",#N/A,FALSE,"GREY"}</definedName>
    <definedName name="wrn.Stand_alone_both._dcf" hidden="1">{"FCB_ALL",#N/A,FALSE,"FCB";"GREY_ALL",#N/A,FALSE,"GREY"}</definedName>
    <definedName name="wrn.Subdivisions." localSheetId="2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wrn.Subdivisions." localSheetId="4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wrn.Subdivisions." localSheetId="3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wrn.Subdivisions." localSheetId="0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wrn.Subdivisions." localSheetId="1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wrn.Subdivisions.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wrn.summaries." localSheetId="2" hidden="1">{#N/A,#N/A,FALSE,"YTD SALES";#N/A,#N/A,FALSE,"MONTH SALES";#N/A,#N/A,FALSE,"YTD PROFIT";#N/A,#N/A,FALSE,"MONTH PROFIT";#N/A,#N/A,FALSE,"MONTH PROFIT %";#N/A,#N/A,FALSE,"YTD AWARDS";#N/A,#N/A,FALSE,"MONTH AWARDS";#N/A,#N/A,FALSE,"FUNDED BACKLOG";#N/A,#N/A,FALSE,"CONTRACT BACKLOG";#N/A,#N/A,FALSE,"CONTRACT AWARDS";#N/A,#N/A,FALSE,"CONTRACT VALUES";#N/A,#N/A,FALSE,"YTD WIP";#N/A,#N/A,FALSE,"MONTH WIP";#N/A,#N/A,FALSE,"GROSS INVENTORY";#N/A,#N/A,FALSE,"PP";#N/A,#N/A,FALSE,"NET INVENTORY";#N/A,#N/A,FALSE,"RECEIVABLES"}</definedName>
    <definedName name="wrn.summaries." localSheetId="4" hidden="1">{#N/A,#N/A,FALSE,"YTD SALES";#N/A,#N/A,FALSE,"MONTH SALES";#N/A,#N/A,FALSE,"YTD PROFIT";#N/A,#N/A,FALSE,"MONTH PROFIT";#N/A,#N/A,FALSE,"MONTH PROFIT %";#N/A,#N/A,FALSE,"YTD AWARDS";#N/A,#N/A,FALSE,"MONTH AWARDS";#N/A,#N/A,FALSE,"FUNDED BACKLOG";#N/A,#N/A,FALSE,"CONTRACT BACKLOG";#N/A,#N/A,FALSE,"CONTRACT AWARDS";#N/A,#N/A,FALSE,"CONTRACT VALUES";#N/A,#N/A,FALSE,"YTD WIP";#N/A,#N/A,FALSE,"MONTH WIP";#N/A,#N/A,FALSE,"GROSS INVENTORY";#N/A,#N/A,FALSE,"PP";#N/A,#N/A,FALSE,"NET INVENTORY";#N/A,#N/A,FALSE,"RECEIVABLES"}</definedName>
    <definedName name="wrn.summaries." localSheetId="3" hidden="1">{#N/A,#N/A,FALSE,"YTD SALES";#N/A,#N/A,FALSE,"MONTH SALES";#N/A,#N/A,FALSE,"YTD PROFIT";#N/A,#N/A,FALSE,"MONTH PROFIT";#N/A,#N/A,FALSE,"MONTH PROFIT %";#N/A,#N/A,FALSE,"YTD AWARDS";#N/A,#N/A,FALSE,"MONTH AWARDS";#N/A,#N/A,FALSE,"FUNDED BACKLOG";#N/A,#N/A,FALSE,"CONTRACT BACKLOG";#N/A,#N/A,FALSE,"CONTRACT AWARDS";#N/A,#N/A,FALSE,"CONTRACT VALUES";#N/A,#N/A,FALSE,"YTD WIP";#N/A,#N/A,FALSE,"MONTH WIP";#N/A,#N/A,FALSE,"GROSS INVENTORY";#N/A,#N/A,FALSE,"PP";#N/A,#N/A,FALSE,"NET INVENTORY";#N/A,#N/A,FALSE,"RECEIVABLES"}</definedName>
    <definedName name="wrn.summaries." localSheetId="0" hidden="1">{#N/A,#N/A,FALSE,"YTD SALES";#N/A,#N/A,FALSE,"MONTH SALES";#N/A,#N/A,FALSE,"YTD PROFIT";#N/A,#N/A,FALSE,"MONTH PROFIT";#N/A,#N/A,FALSE,"MONTH PROFIT %";#N/A,#N/A,FALSE,"YTD AWARDS";#N/A,#N/A,FALSE,"MONTH AWARDS";#N/A,#N/A,FALSE,"FUNDED BACKLOG";#N/A,#N/A,FALSE,"CONTRACT BACKLOG";#N/A,#N/A,FALSE,"CONTRACT AWARDS";#N/A,#N/A,FALSE,"CONTRACT VALUES";#N/A,#N/A,FALSE,"YTD WIP";#N/A,#N/A,FALSE,"MONTH WIP";#N/A,#N/A,FALSE,"GROSS INVENTORY";#N/A,#N/A,FALSE,"PP";#N/A,#N/A,FALSE,"NET INVENTORY";#N/A,#N/A,FALSE,"RECEIVABLES"}</definedName>
    <definedName name="wrn.summaries." localSheetId="1" hidden="1">{#N/A,#N/A,FALSE,"YTD SALES";#N/A,#N/A,FALSE,"MONTH SALES";#N/A,#N/A,FALSE,"YTD PROFIT";#N/A,#N/A,FALSE,"MONTH PROFIT";#N/A,#N/A,FALSE,"MONTH PROFIT %";#N/A,#N/A,FALSE,"YTD AWARDS";#N/A,#N/A,FALSE,"MONTH AWARDS";#N/A,#N/A,FALSE,"FUNDED BACKLOG";#N/A,#N/A,FALSE,"CONTRACT BACKLOG";#N/A,#N/A,FALSE,"CONTRACT AWARDS";#N/A,#N/A,FALSE,"CONTRACT VALUES";#N/A,#N/A,FALSE,"YTD WIP";#N/A,#N/A,FALSE,"MONTH WIP";#N/A,#N/A,FALSE,"GROSS INVENTORY";#N/A,#N/A,FALSE,"PP";#N/A,#N/A,FALSE,"NET INVENTORY";#N/A,#N/A,FALSE,"RECEIVABLES"}</definedName>
    <definedName name="wrn.summaries." hidden="1">{#N/A,#N/A,FALSE,"YTD SALES";#N/A,#N/A,FALSE,"MONTH SALES";#N/A,#N/A,FALSE,"YTD PROFIT";#N/A,#N/A,FALSE,"MONTH PROFIT";#N/A,#N/A,FALSE,"MONTH PROFIT %";#N/A,#N/A,FALSE,"YTD AWARDS";#N/A,#N/A,FALSE,"MONTH AWARDS";#N/A,#N/A,FALSE,"FUNDED BACKLOG";#N/A,#N/A,FALSE,"CONTRACT BACKLOG";#N/A,#N/A,FALSE,"CONTRACT AWARDS";#N/A,#N/A,FALSE,"CONTRACT VALUES";#N/A,#N/A,FALSE,"YTD WIP";#N/A,#N/A,FALSE,"MONTH WIP";#N/A,#N/A,FALSE,"GROSS INVENTORY";#N/A,#N/A,FALSE,"PP";#N/A,#N/A,FALSE,"NET INVENTORY";#N/A,#N/A,FALSE,"RECEIVABLES"}</definedName>
    <definedName name="wrn.Summary." localSheetId="2" hidden="1">{#N/A,#N/A,FALSE,"Summary3";#N/A,#N/A,FALSE,"Summary1";#N/A,#N/A,FALSE,"Summary2";#N/A,#N/A,FALSE,"Sensitivities1";#N/A,#N/A,FALSE,"Sensitivities2"}</definedName>
    <definedName name="wrn.Summary." localSheetId="4" hidden="1">{#N/A,#N/A,FALSE,"Summary3";#N/A,#N/A,FALSE,"Summary1";#N/A,#N/A,FALSE,"Summary2";#N/A,#N/A,FALSE,"Sensitivities1";#N/A,#N/A,FALSE,"Sensitivities2"}</definedName>
    <definedName name="wrn.Summary." localSheetId="3" hidden="1">{#N/A,#N/A,FALSE,"Summary3";#N/A,#N/A,FALSE,"Summary1";#N/A,#N/A,FALSE,"Summary2";#N/A,#N/A,FALSE,"Sensitivities1";#N/A,#N/A,FALSE,"Sensitivities2"}</definedName>
    <definedName name="wrn.Summary." localSheetId="0" hidden="1">{#N/A,#N/A,FALSE,"Summary3";#N/A,#N/A,FALSE,"Summary1";#N/A,#N/A,FALSE,"Summary2";#N/A,#N/A,FALSE,"Sensitivities1";#N/A,#N/A,FALSE,"Sensitivities2"}</definedName>
    <definedName name="wrn.Summary." localSheetId="1" hidden="1">{#N/A,#N/A,FALSE,"Summary3";#N/A,#N/A,FALSE,"Summary1";#N/A,#N/A,FALSE,"Summary2";#N/A,#N/A,FALSE,"Sensitivities1";#N/A,#N/A,FALSE,"Sensitivities2"}</definedName>
    <definedName name="wrn.Summary." hidden="1">{#N/A,#N/A,FALSE,"Summary3";#N/A,#N/A,FALSE,"Summary1";#N/A,#N/A,FALSE,"Summary2";#N/A,#N/A,FALSE,"Sensitivities1";#N/A,#N/A,FALSE,"Sensitivities2"}</definedName>
    <definedName name="wrn.test." localSheetId="2" hidden="1">{"test2",#N/A,TRUE,"Prices"}</definedName>
    <definedName name="wrn.test." localSheetId="4" hidden="1">{"test2",#N/A,TRUE,"Prices"}</definedName>
    <definedName name="wrn.test." localSheetId="3" hidden="1">{"test2",#N/A,TRUE,"Prices"}</definedName>
    <definedName name="wrn.test." localSheetId="0" hidden="1">{"test2",#N/A,TRUE,"Prices"}</definedName>
    <definedName name="wrn.test." localSheetId="1" hidden="1">{"test2",#N/A,TRUE,"Prices"}</definedName>
    <definedName name="wrn.test." hidden="1">{"test2",#N/A,TRUE,"Prices"}</definedName>
    <definedName name="wrn.Thomas_Case." localSheetId="2" hidden="1">{#N/A,#N/A,TRUE,"Thomas Case";#N/A,#N/A,TRUE,"Corporate Overhead";#N/A,#N/A,TRUE,"Arizona";#N/A,#N/A,TRUE,"Cal";#N/A,#N/A,TRUE,"Illinois";#N/A,#N/A,TRUE,"Indiana";#N/A,#N/A,TRUE,"Ohio";#N/A,#N/A,TRUE,"Pennsylvania";#N/A,#N/A,TRUE,"Growth";#N/A,#N/A,TRUE,"Anthem";#N/A,#N/A,TRUE,"Pipeline"}</definedName>
    <definedName name="wrn.Thomas_Case." localSheetId="4" hidden="1">{#N/A,#N/A,TRUE,"Thomas Case";#N/A,#N/A,TRUE,"Corporate Overhead";#N/A,#N/A,TRUE,"Arizona";#N/A,#N/A,TRUE,"Cal";#N/A,#N/A,TRUE,"Illinois";#N/A,#N/A,TRUE,"Indiana";#N/A,#N/A,TRUE,"Ohio";#N/A,#N/A,TRUE,"Pennsylvania";#N/A,#N/A,TRUE,"Growth";#N/A,#N/A,TRUE,"Anthem";#N/A,#N/A,TRUE,"Pipeline"}</definedName>
    <definedName name="wrn.Thomas_Case." localSheetId="3" hidden="1">{#N/A,#N/A,TRUE,"Thomas Case";#N/A,#N/A,TRUE,"Corporate Overhead";#N/A,#N/A,TRUE,"Arizona";#N/A,#N/A,TRUE,"Cal";#N/A,#N/A,TRUE,"Illinois";#N/A,#N/A,TRUE,"Indiana";#N/A,#N/A,TRUE,"Ohio";#N/A,#N/A,TRUE,"Pennsylvania";#N/A,#N/A,TRUE,"Growth";#N/A,#N/A,TRUE,"Anthem";#N/A,#N/A,TRUE,"Pipeline"}</definedName>
    <definedName name="wrn.Thomas_Case." localSheetId="0" hidden="1">{#N/A,#N/A,TRUE,"Thomas Case";#N/A,#N/A,TRUE,"Corporate Overhead";#N/A,#N/A,TRUE,"Arizona";#N/A,#N/A,TRUE,"Cal";#N/A,#N/A,TRUE,"Illinois";#N/A,#N/A,TRUE,"Indiana";#N/A,#N/A,TRUE,"Ohio";#N/A,#N/A,TRUE,"Pennsylvania";#N/A,#N/A,TRUE,"Growth";#N/A,#N/A,TRUE,"Anthem";#N/A,#N/A,TRUE,"Pipeline"}</definedName>
    <definedName name="wrn.Thomas_Case." localSheetId="1" hidden="1">{#N/A,#N/A,TRUE,"Thomas Case";#N/A,#N/A,TRUE,"Corporate Overhead";#N/A,#N/A,TRUE,"Arizona";#N/A,#N/A,TRUE,"Cal";#N/A,#N/A,TRUE,"Illinois";#N/A,#N/A,TRUE,"Indiana";#N/A,#N/A,TRUE,"Ohio";#N/A,#N/A,TRUE,"Pennsylvania";#N/A,#N/A,TRUE,"Growth";#N/A,#N/A,TRUE,"Anthem";#N/A,#N/A,TRUE,"Pipeline"}</definedName>
    <definedName name="wrn.Thomas_Case." hidden="1">{#N/A,#N/A,TRUE,"Thomas Case";#N/A,#N/A,TRUE,"Corporate Overhead";#N/A,#N/A,TRUE,"Arizona";#N/A,#N/A,TRUE,"Cal";#N/A,#N/A,TRUE,"Illinois";#N/A,#N/A,TRUE,"Indiana";#N/A,#N/A,TRUE,"Ohio";#N/A,#N/A,TRUE,"Pennsylvania";#N/A,#N/A,TRUE,"Growth";#N/A,#N/A,TRUE,"Anthem";#N/A,#N/A,TRUE,"Pipeline"}</definedName>
    <definedName name="wrn.Total._.Company._.Reforecast._.Print." localSheetId="2" hidden="1">{#N/A,#N/A,FALSE,"RF Inc Stmt ";#N/A,#N/A,FALSE,"RFN-IS-SUM";#N/A,#N/A,FALSE,"RFN-IS-1";#N/A,#N/A,FALSE,"RFN-IS-2";#N/A,#N/A,FALSE,"RFN-IS-3";#N/A,#N/A,FALSE,"RFN-IS-4";#N/A,#N/A,FALSE,"RFN-IS-5";#N/A,#N/A,FALSE,"RFN-IS-6";#N/A,#N/A,FALSE,"RFN-IS-7";#N/A,#N/A,FALSE,"RFN-IS-8";#N/A,#N/A,FALSE,"RFN-IS-9";#N/A,#N/A,FALSE,"RFN-IS-10";#N/A,#N/A,FALSE,"RFN-IS-11";#N/A,#N/A,FALSE,"RFA-IS-SUM";#N/A,#N/A,FALSE,"RFA-IS-1";#N/A,#N/A,FALSE,"RFA-IS-2";#N/A,#N/A,FALSE,"RFA-IS-3";#N/A,#N/A,FALSE,"RFA-IS-4";#N/A,#N/A,FALSE,"RFA-IS-5";#N/A,#N/A,FALSE,"RFA-IS-6"}</definedName>
    <definedName name="wrn.Total._.Company._.Reforecast._.Print." localSheetId="4" hidden="1">{#N/A,#N/A,FALSE,"RF Inc Stmt ";#N/A,#N/A,FALSE,"RFN-IS-SUM";#N/A,#N/A,FALSE,"RFN-IS-1";#N/A,#N/A,FALSE,"RFN-IS-2";#N/A,#N/A,FALSE,"RFN-IS-3";#N/A,#N/A,FALSE,"RFN-IS-4";#N/A,#N/A,FALSE,"RFN-IS-5";#N/A,#N/A,FALSE,"RFN-IS-6";#N/A,#N/A,FALSE,"RFN-IS-7";#N/A,#N/A,FALSE,"RFN-IS-8";#N/A,#N/A,FALSE,"RFN-IS-9";#N/A,#N/A,FALSE,"RFN-IS-10";#N/A,#N/A,FALSE,"RFN-IS-11";#N/A,#N/A,FALSE,"RFA-IS-SUM";#N/A,#N/A,FALSE,"RFA-IS-1";#N/A,#N/A,FALSE,"RFA-IS-2";#N/A,#N/A,FALSE,"RFA-IS-3";#N/A,#N/A,FALSE,"RFA-IS-4";#N/A,#N/A,FALSE,"RFA-IS-5";#N/A,#N/A,FALSE,"RFA-IS-6"}</definedName>
    <definedName name="wrn.Total._.Company._.Reforecast._.Print." localSheetId="3" hidden="1">{#N/A,#N/A,FALSE,"RF Inc Stmt ";#N/A,#N/A,FALSE,"RFN-IS-SUM";#N/A,#N/A,FALSE,"RFN-IS-1";#N/A,#N/A,FALSE,"RFN-IS-2";#N/A,#N/A,FALSE,"RFN-IS-3";#N/A,#N/A,FALSE,"RFN-IS-4";#N/A,#N/A,FALSE,"RFN-IS-5";#N/A,#N/A,FALSE,"RFN-IS-6";#N/A,#N/A,FALSE,"RFN-IS-7";#N/A,#N/A,FALSE,"RFN-IS-8";#N/A,#N/A,FALSE,"RFN-IS-9";#N/A,#N/A,FALSE,"RFN-IS-10";#N/A,#N/A,FALSE,"RFN-IS-11";#N/A,#N/A,FALSE,"RFA-IS-SUM";#N/A,#N/A,FALSE,"RFA-IS-1";#N/A,#N/A,FALSE,"RFA-IS-2";#N/A,#N/A,FALSE,"RFA-IS-3";#N/A,#N/A,FALSE,"RFA-IS-4";#N/A,#N/A,FALSE,"RFA-IS-5";#N/A,#N/A,FALSE,"RFA-IS-6"}</definedName>
    <definedName name="wrn.Total._.Company._.Reforecast._.Print." localSheetId="0" hidden="1">{#N/A,#N/A,FALSE,"RF Inc Stmt ";#N/A,#N/A,FALSE,"RFN-IS-SUM";#N/A,#N/A,FALSE,"RFN-IS-1";#N/A,#N/A,FALSE,"RFN-IS-2";#N/A,#N/A,FALSE,"RFN-IS-3";#N/A,#N/A,FALSE,"RFN-IS-4";#N/A,#N/A,FALSE,"RFN-IS-5";#N/A,#N/A,FALSE,"RFN-IS-6";#N/A,#N/A,FALSE,"RFN-IS-7";#N/A,#N/A,FALSE,"RFN-IS-8";#N/A,#N/A,FALSE,"RFN-IS-9";#N/A,#N/A,FALSE,"RFN-IS-10";#N/A,#N/A,FALSE,"RFN-IS-11";#N/A,#N/A,FALSE,"RFA-IS-SUM";#N/A,#N/A,FALSE,"RFA-IS-1";#N/A,#N/A,FALSE,"RFA-IS-2";#N/A,#N/A,FALSE,"RFA-IS-3";#N/A,#N/A,FALSE,"RFA-IS-4";#N/A,#N/A,FALSE,"RFA-IS-5";#N/A,#N/A,FALSE,"RFA-IS-6"}</definedName>
    <definedName name="wrn.Total._.Company._.Reforecast._.Print." localSheetId="1" hidden="1">{#N/A,#N/A,FALSE,"RF Inc Stmt ";#N/A,#N/A,FALSE,"RFN-IS-SUM";#N/A,#N/A,FALSE,"RFN-IS-1";#N/A,#N/A,FALSE,"RFN-IS-2";#N/A,#N/A,FALSE,"RFN-IS-3";#N/A,#N/A,FALSE,"RFN-IS-4";#N/A,#N/A,FALSE,"RFN-IS-5";#N/A,#N/A,FALSE,"RFN-IS-6";#N/A,#N/A,FALSE,"RFN-IS-7";#N/A,#N/A,FALSE,"RFN-IS-8";#N/A,#N/A,FALSE,"RFN-IS-9";#N/A,#N/A,FALSE,"RFN-IS-10";#N/A,#N/A,FALSE,"RFN-IS-11";#N/A,#N/A,FALSE,"RFA-IS-SUM";#N/A,#N/A,FALSE,"RFA-IS-1";#N/A,#N/A,FALSE,"RFA-IS-2";#N/A,#N/A,FALSE,"RFA-IS-3";#N/A,#N/A,FALSE,"RFA-IS-4";#N/A,#N/A,FALSE,"RFA-IS-5";#N/A,#N/A,FALSE,"RFA-IS-6"}</definedName>
    <definedName name="wrn.Total._.Company._.Reforecast._.Print." hidden="1">{#N/A,#N/A,FALSE,"RF Inc Stmt ";#N/A,#N/A,FALSE,"RFN-IS-SUM";#N/A,#N/A,FALSE,"RFN-IS-1";#N/A,#N/A,FALSE,"RFN-IS-2";#N/A,#N/A,FALSE,"RFN-IS-3";#N/A,#N/A,FALSE,"RFN-IS-4";#N/A,#N/A,FALSE,"RFN-IS-5";#N/A,#N/A,FALSE,"RFN-IS-6";#N/A,#N/A,FALSE,"RFN-IS-7";#N/A,#N/A,FALSE,"RFN-IS-8";#N/A,#N/A,FALSE,"RFN-IS-9";#N/A,#N/A,FALSE,"RFN-IS-10";#N/A,#N/A,FALSE,"RFN-IS-11";#N/A,#N/A,FALSE,"RFA-IS-SUM";#N/A,#N/A,FALSE,"RFA-IS-1";#N/A,#N/A,FALSE,"RFA-IS-2";#N/A,#N/A,FALSE,"RFA-IS-3";#N/A,#N/A,FALSE,"RFA-IS-4";#N/A,#N/A,FALSE,"RFA-IS-5";#N/A,#N/A,FALSE,"RFA-IS-6"}</definedName>
    <definedName name="wrn.totalcomp." localSheetId="2" hidden="1">{"comp1",#N/A,FALSE,"COMPS";"footnotes",#N/A,FALSE,"COMPS"}</definedName>
    <definedName name="wrn.totalcomp." localSheetId="4" hidden="1">{"comp1",#N/A,FALSE,"COMPS";"footnotes",#N/A,FALSE,"COMPS"}</definedName>
    <definedName name="wrn.totalcomp." localSheetId="3" hidden="1">{"comp1",#N/A,FALSE,"COMPS";"footnotes",#N/A,FALSE,"COMPS"}</definedName>
    <definedName name="wrn.totalcomp." localSheetId="0" hidden="1">{"comp1",#N/A,FALSE,"COMPS";"footnotes",#N/A,FALSE,"COMPS"}</definedName>
    <definedName name="wrn.totalcomp." localSheetId="1" hidden="1">{"comp1",#N/A,FALSE,"COMPS";"footnotes",#N/A,FALSE,"COMPS"}</definedName>
    <definedName name="wrn.totalcomp." hidden="1">{"comp1",#N/A,FALSE,"COMPS";"footnotes",#N/A,FALSE,"COMPS"}</definedName>
    <definedName name="wrn.Track." localSheetId="2" hidden="1">{#N/A,#N/A,FALSE,"Inc Stmt";#N/A,#N/A,FALSE,"Indirect Costs";#N/A,#N/A,FALSE,"Capital"}</definedName>
    <definedName name="wrn.Track." localSheetId="4" hidden="1">{#N/A,#N/A,FALSE,"Inc Stmt";#N/A,#N/A,FALSE,"Indirect Costs";#N/A,#N/A,FALSE,"Capital"}</definedName>
    <definedName name="wrn.Track." localSheetId="3" hidden="1">{#N/A,#N/A,FALSE,"Inc Stmt";#N/A,#N/A,FALSE,"Indirect Costs";#N/A,#N/A,FALSE,"Capital"}</definedName>
    <definedName name="wrn.Track." localSheetId="0" hidden="1">{#N/A,#N/A,FALSE,"Inc Stmt";#N/A,#N/A,FALSE,"Indirect Costs";#N/A,#N/A,FALSE,"Capital"}</definedName>
    <definedName name="wrn.Track." localSheetId="1" hidden="1">{#N/A,#N/A,FALSE,"Inc Stmt";#N/A,#N/A,FALSE,"Indirect Costs";#N/A,#N/A,FALSE,"Capital"}</definedName>
    <definedName name="wrn.Track." hidden="1">{#N/A,#N/A,FALSE,"Inc Stmt";#N/A,#N/A,FALSE,"Indirect Costs";#N/A,#N/A,FALSE,"Capital"}</definedName>
    <definedName name="wrn.trans._.sum." localSheetId="2" hidden="1">{"trans assumptions",#N/A,FALSE,"Merger";"trans accretion",#N/A,FALSE,"Merger"}</definedName>
    <definedName name="wrn.trans._.sum." localSheetId="4" hidden="1">{"trans assumptions",#N/A,FALSE,"Merger";"trans accretion",#N/A,FALSE,"Merger"}</definedName>
    <definedName name="wrn.trans._.sum." localSheetId="3" hidden="1">{"trans assumptions",#N/A,FALSE,"Merger";"trans accretion",#N/A,FALSE,"Merger"}</definedName>
    <definedName name="wrn.trans._.sum." localSheetId="0" hidden="1">{"trans assumptions",#N/A,FALSE,"Merger";"trans accretion",#N/A,FALSE,"Merger"}</definedName>
    <definedName name="wrn.trans._.sum." localSheetId="1" hidden="1">{"trans assumptions",#N/A,FALSE,"Merger";"trans accretion",#N/A,FALSE,"Merger"}</definedName>
    <definedName name="wrn.trans._.sum." hidden="1">{"trans assumptions",#N/A,FALSE,"Merger";"trans accretion",#N/A,FALSE,"Merger"}</definedName>
    <definedName name="wrn.up." localSheetId="2" hidden="1">{"up stand alones",#N/A,FALSE,"Acquiror"}</definedName>
    <definedName name="wrn.up." localSheetId="4" hidden="1">{"up stand alones",#N/A,FALSE,"Acquiror"}</definedName>
    <definedName name="wrn.up." localSheetId="3" hidden="1">{"up stand alones",#N/A,FALSE,"Acquiror"}</definedName>
    <definedName name="wrn.up." localSheetId="0" hidden="1">{"up stand alones",#N/A,FALSE,"Acquiror"}</definedName>
    <definedName name="wrn.up." localSheetId="1" hidden="1">{"up stand alones",#N/A,FALSE,"Acquiror"}</definedName>
    <definedName name="wrn.up." hidden="1">{"up stand alones",#N/A,FALSE,"Acquiror"}</definedName>
    <definedName name="wrn.Valuation." localSheetId="2" hidden="1">{#N/A,#N/A,FALSE,"Colombo";#N/A,#N/A,FALSE,"Colata";#N/A,#N/A,FALSE,"Colombo + Colata"}</definedName>
    <definedName name="wrn.Valuation." localSheetId="4" hidden="1">{#N/A,#N/A,FALSE,"Colombo";#N/A,#N/A,FALSE,"Colata";#N/A,#N/A,FALSE,"Colombo + Colata"}</definedName>
    <definedName name="wrn.Valuation." localSheetId="3" hidden="1">{#N/A,#N/A,FALSE,"Colombo";#N/A,#N/A,FALSE,"Colata";#N/A,#N/A,FALSE,"Colombo + Colata"}</definedName>
    <definedName name="wrn.Valuation." localSheetId="0" hidden="1">{#N/A,#N/A,FALSE,"Colombo";#N/A,#N/A,FALSE,"Colata";#N/A,#N/A,FALSE,"Colombo + Colata"}</definedName>
    <definedName name="wrn.Valuation." localSheetId="1" hidden="1">{#N/A,#N/A,FALSE,"Colombo";#N/A,#N/A,FALSE,"Colata";#N/A,#N/A,FALSE,"Colombo + Colata"}</definedName>
    <definedName name="wrn.Valuation." hidden="1">{#N/A,#N/A,FALSE,"Colombo";#N/A,#N/A,FALSE,"Colata";#N/A,#N/A,FALSE,"Colombo + Colata"}</definedName>
    <definedName name="wrn.Value." localSheetId="2" hidden="1">{"NOPCAPEVA",#N/A,FALSE,"Nopat";"FCFCSTAR",#N/A,FALSE,"FCFVAL";"EVAVL",#N/A,FALSE,"EVAVAL";"LEASE",#N/A,FALSE,"OpLease"}</definedName>
    <definedName name="wrn.Value." localSheetId="4" hidden="1">{"NOPCAPEVA",#N/A,FALSE,"Nopat";"FCFCSTAR",#N/A,FALSE,"FCFVAL";"EVAVL",#N/A,FALSE,"EVAVAL";"LEASE",#N/A,FALSE,"OpLease"}</definedName>
    <definedName name="wrn.Value." localSheetId="3" hidden="1">{"NOPCAPEVA",#N/A,FALSE,"Nopat";"FCFCSTAR",#N/A,FALSE,"FCFVAL";"EVAVL",#N/A,FALSE,"EVAVAL";"LEASE",#N/A,FALSE,"OpLease"}</definedName>
    <definedName name="wrn.Value." localSheetId="0" hidden="1">{"NOPCAPEVA",#N/A,FALSE,"Nopat";"FCFCSTAR",#N/A,FALSE,"FCFVAL";"EVAVL",#N/A,FALSE,"EVAVAL";"LEASE",#N/A,FALSE,"OpLease"}</definedName>
    <definedName name="wrn.Value." localSheetId="1" hidden="1">{"NOPCAPEVA",#N/A,FALSE,"Nopat";"FCFCSTAR",#N/A,FALSE,"FCFVAL";"EVAVL",#N/A,FALSE,"EVAVAL";"LEASE",#N/A,FALSE,"OpLease"}</definedName>
    <definedName name="wrn.Value." hidden="1">{"NOPCAPEVA",#N/A,FALSE,"Nopat";"FCFCSTAR",#N/A,FALSE,"FCFVAL";"EVAVL",#N/A,FALSE,"EVAVAL";"LEASE",#N/A,FALSE,"OpLease"}</definedName>
    <definedName name="wrn.value2" localSheetId="2" hidden="1">{"NOPCAPEVA",#N/A,FALSE,"Nopat";"FCFCSTAR",#N/A,FALSE,"FCFVAL";"EVAVL",#N/A,FALSE,"EVAVAL";"LEASE",#N/A,FALSE,"OpLease"}</definedName>
    <definedName name="wrn.value2" localSheetId="4" hidden="1">{"NOPCAPEVA",#N/A,FALSE,"Nopat";"FCFCSTAR",#N/A,FALSE,"FCFVAL";"EVAVL",#N/A,FALSE,"EVAVAL";"LEASE",#N/A,FALSE,"OpLease"}</definedName>
    <definedName name="wrn.value2" localSheetId="3" hidden="1">{"NOPCAPEVA",#N/A,FALSE,"Nopat";"FCFCSTAR",#N/A,FALSE,"FCFVAL";"EVAVL",#N/A,FALSE,"EVAVAL";"LEASE",#N/A,FALSE,"OpLease"}</definedName>
    <definedName name="wrn.value2" localSheetId="0" hidden="1">{"NOPCAPEVA",#N/A,FALSE,"Nopat";"FCFCSTAR",#N/A,FALSE,"FCFVAL";"EVAVL",#N/A,FALSE,"EVAVAL";"LEASE",#N/A,FALSE,"OpLease"}</definedName>
    <definedName name="wrn.value2" localSheetId="1" hidden="1">{"NOPCAPEVA",#N/A,FALSE,"Nopat";"FCFCSTAR",#N/A,FALSE,"FCFVAL";"EVAVL",#N/A,FALSE,"EVAVAL";"LEASE",#N/A,FALSE,"OpLease"}</definedName>
    <definedName name="wrn.value2" hidden="1">{"NOPCAPEVA",#N/A,FALSE,"Nopat";"FCFCSTAR",#N/A,FALSE,"FCFVAL";"EVAVL",#N/A,FALSE,"EVAVAL";"LEASE",#N/A,FALSE,"OpLease"}</definedName>
    <definedName name="wrn.value3" localSheetId="2" hidden="1">{"NOPCAPEVA",#N/A,FALSE,"Nopat";"FCFCSTAR",#N/A,FALSE,"FCFVAL";"EVAVL",#N/A,FALSE,"EVAVAL";"LEASE",#N/A,FALSE,"OpLease"}</definedName>
    <definedName name="wrn.value3" localSheetId="4" hidden="1">{"NOPCAPEVA",#N/A,FALSE,"Nopat";"FCFCSTAR",#N/A,FALSE,"FCFVAL";"EVAVL",#N/A,FALSE,"EVAVAL";"LEASE",#N/A,FALSE,"OpLease"}</definedName>
    <definedName name="wrn.value3" localSheetId="3" hidden="1">{"NOPCAPEVA",#N/A,FALSE,"Nopat";"FCFCSTAR",#N/A,FALSE,"FCFVAL";"EVAVL",#N/A,FALSE,"EVAVAL";"LEASE",#N/A,FALSE,"OpLease"}</definedName>
    <definedName name="wrn.value3" localSheetId="0" hidden="1">{"NOPCAPEVA",#N/A,FALSE,"Nopat";"FCFCSTAR",#N/A,FALSE,"FCFVAL";"EVAVL",#N/A,FALSE,"EVAVAL";"LEASE",#N/A,FALSE,"OpLease"}</definedName>
    <definedName name="wrn.value3" localSheetId="1" hidden="1">{"NOPCAPEVA",#N/A,FALSE,"Nopat";"FCFCSTAR",#N/A,FALSE,"FCFVAL";"EVAVL",#N/A,FALSE,"EVAVAL";"LEASE",#N/A,FALSE,"OpLease"}</definedName>
    <definedName name="wrn.value3" hidden="1">{"NOPCAPEVA",#N/A,FALSE,"Nopat";"FCFCSTAR",#N/A,FALSE,"FCFVAL";"EVAVL",#N/A,FALSE,"EVAVAL";"LEASE",#N/A,FALSE,"OpLease"}</definedName>
    <definedName name="wrn.value4" localSheetId="2" hidden="1">{"NOPCAPEVA",#N/A,FALSE,"Nopat";"FCFCSTAR",#N/A,FALSE,"FCFVAL";"EVAVL",#N/A,FALSE,"EVAVAL";"LEASE",#N/A,FALSE,"OpLease"}</definedName>
    <definedName name="wrn.value4" localSheetId="4" hidden="1">{"NOPCAPEVA",#N/A,FALSE,"Nopat";"FCFCSTAR",#N/A,FALSE,"FCFVAL";"EVAVL",#N/A,FALSE,"EVAVAL";"LEASE",#N/A,FALSE,"OpLease"}</definedName>
    <definedName name="wrn.value4" localSheetId="3" hidden="1">{"NOPCAPEVA",#N/A,FALSE,"Nopat";"FCFCSTAR",#N/A,FALSE,"FCFVAL";"EVAVL",#N/A,FALSE,"EVAVAL";"LEASE",#N/A,FALSE,"OpLease"}</definedName>
    <definedName name="wrn.value4" localSheetId="0" hidden="1">{"NOPCAPEVA",#N/A,FALSE,"Nopat";"FCFCSTAR",#N/A,FALSE,"FCFVAL";"EVAVL",#N/A,FALSE,"EVAVAL";"LEASE",#N/A,FALSE,"OpLease"}</definedName>
    <definedName name="wrn.value4" localSheetId="1" hidden="1">{"NOPCAPEVA",#N/A,FALSE,"Nopat";"FCFCSTAR",#N/A,FALSE,"FCFVAL";"EVAVL",#N/A,FALSE,"EVAVAL";"LEASE",#N/A,FALSE,"OpLease"}</definedName>
    <definedName name="wrn.value4" hidden="1">{"NOPCAPEVA",#N/A,FALSE,"Nopat";"FCFCSTAR",#N/A,FALSE,"FCFVAL";"EVAVL",#N/A,FALSE,"EVAVAL";"LEASE",#N/A,FALSE,"OpLease"}</definedName>
    <definedName name="wrn.Vorstandsmappe." localSheetId="2" hidden="1">{#N/A,#N/A,FALSE,"Kennzahlen";"Bier","Biererlöse",FALSE,"nach Gesellschaften";"Bericht mit Lizenzen","Biererlöse insgesamt",FALSE,"Bier nach Marken";"Bericht ohne Lizenz","Biererlöse Österreich",FALSE,"Bier nach Marken";"Bericht mit Lizenzen","Biererlöse Übrige Länder",FALSE,"Bier nach Marken";#N/A,"Biererlöse",FALSE,"Bier nach Länder";#N/A,"Biererlöse",FALSE,"Bier nach Gebinden";"Bier","Bierabsatz",FALSE,"nach Gesellschaften";"Bericht mit Lizenzen","Bierabsatz insgesamt",FALSE,"Bier nach Marken";"Bericht ohne Lizenz","Bierabsatz Österreich",FALSE,"Bier nach Marken";"Bericht mit Lizenzen","Bierabsatz Übrige Länder",FALSE,"Bier nach Marken";#N/A,"Bierabsatz",FALSE,"Bier nach Länder";#N/A,"Bierabsatz",FALSE,"Bier nach Gebinden";"Bericht mit Lizenzen","Biererlöse in SHl Insgesamt",FALSE,"Bier nach Marken";"Bericht ohne Lizenz","Biererlöse in SHl Österreich",FALSE,"Bier nach Marken";"Bericht mit Lizenzen","Biererlöse in SHl Übrige Länder",FALSE,"Bier nach Marken";"AfuSoG","AfuSoGErlöse",FALSE,"nach Gesellschaften";#N/A,"AfuSoGerlöse insgesamt",FALSE,"AfuSoG nach Marken";#N/A,"AfuSoGerlöse Österreich",FALSE,"AfuSoG nach Marken";#N/A,"AfuSoGerlöse Übrige Länder",FALSE,"AfuSoG nach Marken";#N/A,"PAGO-Erlöse",FALSE,"PAGO nach Länder";"AfuSoG","AfuSoGAbsatz",FALSE,"nach Gesellschaften";#N/A,"AfuSoGabsatz insgesamt",FALSE,"AfuSoG nach Marken";#N/A,"AfuSoGabsatz Österreich",FALSE,"AfuSoG nach Marken";#N/A,"AfuSoGabsatz Übrige Länder",FALSE,"AfuSoG nach Marken";#N/A,"PAGO-Absatz",FALSE,"PAGO nach Länder";#N/A,"AfuSoGerlöse in SHl Insgesamt",FALSE,"AfuSoG nach Marken";#N/A,"AfuSoGerlöse in SHl Österreich",FALSE,"AfuSoG nach Marken";#N/A,"AfuSoGerlöse in SHl Übrige Länder",FALSE,"AfuSoG nach Marken"}</definedName>
    <definedName name="wrn.Vorstandsmappe." localSheetId="4" hidden="1">{#N/A,#N/A,FALSE,"Kennzahlen";"Bier","Biererlöse",FALSE,"nach Gesellschaften";"Bericht mit Lizenzen","Biererlöse insgesamt",FALSE,"Bier nach Marken";"Bericht ohne Lizenz","Biererlöse Österreich",FALSE,"Bier nach Marken";"Bericht mit Lizenzen","Biererlöse Übrige Länder",FALSE,"Bier nach Marken";#N/A,"Biererlöse",FALSE,"Bier nach Länder";#N/A,"Biererlöse",FALSE,"Bier nach Gebinden";"Bier","Bierabsatz",FALSE,"nach Gesellschaften";"Bericht mit Lizenzen","Bierabsatz insgesamt",FALSE,"Bier nach Marken";"Bericht ohne Lizenz","Bierabsatz Österreich",FALSE,"Bier nach Marken";"Bericht mit Lizenzen","Bierabsatz Übrige Länder",FALSE,"Bier nach Marken";#N/A,"Bierabsatz",FALSE,"Bier nach Länder";#N/A,"Bierabsatz",FALSE,"Bier nach Gebinden";"Bericht mit Lizenzen","Biererlöse in SHl Insgesamt",FALSE,"Bier nach Marken";"Bericht ohne Lizenz","Biererlöse in SHl Österreich",FALSE,"Bier nach Marken";"Bericht mit Lizenzen","Biererlöse in SHl Übrige Länder",FALSE,"Bier nach Marken";"AfuSoG","AfuSoGErlöse",FALSE,"nach Gesellschaften";#N/A,"AfuSoGerlöse insgesamt",FALSE,"AfuSoG nach Marken";#N/A,"AfuSoGerlöse Österreich",FALSE,"AfuSoG nach Marken";#N/A,"AfuSoGerlöse Übrige Länder",FALSE,"AfuSoG nach Marken";#N/A,"PAGO-Erlöse",FALSE,"PAGO nach Länder";"AfuSoG","AfuSoGAbsatz",FALSE,"nach Gesellschaften";#N/A,"AfuSoGabsatz insgesamt",FALSE,"AfuSoG nach Marken";#N/A,"AfuSoGabsatz Österreich",FALSE,"AfuSoG nach Marken";#N/A,"AfuSoGabsatz Übrige Länder",FALSE,"AfuSoG nach Marken";#N/A,"PAGO-Absatz",FALSE,"PAGO nach Länder";#N/A,"AfuSoGerlöse in SHl Insgesamt",FALSE,"AfuSoG nach Marken";#N/A,"AfuSoGerlöse in SHl Österreich",FALSE,"AfuSoG nach Marken";#N/A,"AfuSoGerlöse in SHl Übrige Länder",FALSE,"AfuSoG nach Marken"}</definedName>
    <definedName name="wrn.Vorstandsmappe." localSheetId="3" hidden="1">{#N/A,#N/A,FALSE,"Kennzahlen";"Bier","Biererlöse",FALSE,"nach Gesellschaften";"Bericht mit Lizenzen","Biererlöse insgesamt",FALSE,"Bier nach Marken";"Bericht ohne Lizenz","Biererlöse Österreich",FALSE,"Bier nach Marken";"Bericht mit Lizenzen","Biererlöse Übrige Länder",FALSE,"Bier nach Marken";#N/A,"Biererlöse",FALSE,"Bier nach Länder";#N/A,"Biererlöse",FALSE,"Bier nach Gebinden";"Bier","Bierabsatz",FALSE,"nach Gesellschaften";"Bericht mit Lizenzen","Bierabsatz insgesamt",FALSE,"Bier nach Marken";"Bericht ohne Lizenz","Bierabsatz Österreich",FALSE,"Bier nach Marken";"Bericht mit Lizenzen","Bierabsatz Übrige Länder",FALSE,"Bier nach Marken";#N/A,"Bierabsatz",FALSE,"Bier nach Länder";#N/A,"Bierabsatz",FALSE,"Bier nach Gebinden";"Bericht mit Lizenzen","Biererlöse in SHl Insgesamt",FALSE,"Bier nach Marken";"Bericht ohne Lizenz","Biererlöse in SHl Österreich",FALSE,"Bier nach Marken";"Bericht mit Lizenzen","Biererlöse in SHl Übrige Länder",FALSE,"Bier nach Marken";"AfuSoG","AfuSoGErlöse",FALSE,"nach Gesellschaften";#N/A,"AfuSoGerlöse insgesamt",FALSE,"AfuSoG nach Marken";#N/A,"AfuSoGerlöse Österreich",FALSE,"AfuSoG nach Marken";#N/A,"AfuSoGerlöse Übrige Länder",FALSE,"AfuSoG nach Marken";#N/A,"PAGO-Erlöse",FALSE,"PAGO nach Länder";"AfuSoG","AfuSoGAbsatz",FALSE,"nach Gesellschaften";#N/A,"AfuSoGabsatz insgesamt",FALSE,"AfuSoG nach Marken";#N/A,"AfuSoGabsatz Österreich",FALSE,"AfuSoG nach Marken";#N/A,"AfuSoGabsatz Übrige Länder",FALSE,"AfuSoG nach Marken";#N/A,"PAGO-Absatz",FALSE,"PAGO nach Länder";#N/A,"AfuSoGerlöse in SHl Insgesamt",FALSE,"AfuSoG nach Marken";#N/A,"AfuSoGerlöse in SHl Österreich",FALSE,"AfuSoG nach Marken";#N/A,"AfuSoGerlöse in SHl Übrige Länder",FALSE,"AfuSoG nach Marken"}</definedName>
    <definedName name="wrn.Vorstandsmappe." localSheetId="0" hidden="1">{#N/A,#N/A,FALSE,"Kennzahlen";"Bier","Biererlöse",FALSE,"nach Gesellschaften";"Bericht mit Lizenzen","Biererlöse insgesamt",FALSE,"Bier nach Marken";"Bericht ohne Lizenz","Biererlöse Österreich",FALSE,"Bier nach Marken";"Bericht mit Lizenzen","Biererlöse Übrige Länder",FALSE,"Bier nach Marken";#N/A,"Biererlöse",FALSE,"Bier nach Länder";#N/A,"Biererlöse",FALSE,"Bier nach Gebinden";"Bier","Bierabsatz",FALSE,"nach Gesellschaften";"Bericht mit Lizenzen","Bierabsatz insgesamt",FALSE,"Bier nach Marken";"Bericht ohne Lizenz","Bierabsatz Österreich",FALSE,"Bier nach Marken";"Bericht mit Lizenzen","Bierabsatz Übrige Länder",FALSE,"Bier nach Marken";#N/A,"Bierabsatz",FALSE,"Bier nach Länder";#N/A,"Bierabsatz",FALSE,"Bier nach Gebinden";"Bericht mit Lizenzen","Biererlöse in SHl Insgesamt",FALSE,"Bier nach Marken";"Bericht ohne Lizenz","Biererlöse in SHl Österreich",FALSE,"Bier nach Marken";"Bericht mit Lizenzen","Biererlöse in SHl Übrige Länder",FALSE,"Bier nach Marken";"AfuSoG","AfuSoGErlöse",FALSE,"nach Gesellschaften";#N/A,"AfuSoGerlöse insgesamt",FALSE,"AfuSoG nach Marken";#N/A,"AfuSoGerlöse Österreich",FALSE,"AfuSoG nach Marken";#N/A,"AfuSoGerlöse Übrige Länder",FALSE,"AfuSoG nach Marken";#N/A,"PAGO-Erlöse",FALSE,"PAGO nach Länder";"AfuSoG","AfuSoGAbsatz",FALSE,"nach Gesellschaften";#N/A,"AfuSoGabsatz insgesamt",FALSE,"AfuSoG nach Marken";#N/A,"AfuSoGabsatz Österreich",FALSE,"AfuSoG nach Marken";#N/A,"AfuSoGabsatz Übrige Länder",FALSE,"AfuSoG nach Marken";#N/A,"PAGO-Absatz",FALSE,"PAGO nach Länder";#N/A,"AfuSoGerlöse in SHl Insgesamt",FALSE,"AfuSoG nach Marken";#N/A,"AfuSoGerlöse in SHl Österreich",FALSE,"AfuSoG nach Marken";#N/A,"AfuSoGerlöse in SHl Übrige Länder",FALSE,"AfuSoG nach Marken"}</definedName>
    <definedName name="wrn.Vorstandsmappe." localSheetId="1" hidden="1">{#N/A,#N/A,FALSE,"Kennzahlen";"Bier","Biererlöse",FALSE,"nach Gesellschaften";"Bericht mit Lizenzen","Biererlöse insgesamt",FALSE,"Bier nach Marken";"Bericht ohne Lizenz","Biererlöse Österreich",FALSE,"Bier nach Marken";"Bericht mit Lizenzen","Biererlöse Übrige Länder",FALSE,"Bier nach Marken";#N/A,"Biererlöse",FALSE,"Bier nach Länder";#N/A,"Biererlöse",FALSE,"Bier nach Gebinden";"Bier","Bierabsatz",FALSE,"nach Gesellschaften";"Bericht mit Lizenzen","Bierabsatz insgesamt",FALSE,"Bier nach Marken";"Bericht ohne Lizenz","Bierabsatz Österreich",FALSE,"Bier nach Marken";"Bericht mit Lizenzen","Bierabsatz Übrige Länder",FALSE,"Bier nach Marken";#N/A,"Bierabsatz",FALSE,"Bier nach Länder";#N/A,"Bierabsatz",FALSE,"Bier nach Gebinden";"Bericht mit Lizenzen","Biererlöse in SHl Insgesamt",FALSE,"Bier nach Marken";"Bericht ohne Lizenz","Biererlöse in SHl Österreich",FALSE,"Bier nach Marken";"Bericht mit Lizenzen","Biererlöse in SHl Übrige Länder",FALSE,"Bier nach Marken";"AfuSoG","AfuSoGErlöse",FALSE,"nach Gesellschaften";#N/A,"AfuSoGerlöse insgesamt",FALSE,"AfuSoG nach Marken";#N/A,"AfuSoGerlöse Österreich",FALSE,"AfuSoG nach Marken";#N/A,"AfuSoGerlöse Übrige Länder",FALSE,"AfuSoG nach Marken";#N/A,"PAGO-Erlöse",FALSE,"PAGO nach Länder";"AfuSoG","AfuSoGAbsatz",FALSE,"nach Gesellschaften";#N/A,"AfuSoGabsatz insgesamt",FALSE,"AfuSoG nach Marken";#N/A,"AfuSoGabsatz Österreich",FALSE,"AfuSoG nach Marken";#N/A,"AfuSoGabsatz Übrige Länder",FALSE,"AfuSoG nach Marken";#N/A,"PAGO-Absatz",FALSE,"PAGO nach Länder";#N/A,"AfuSoGerlöse in SHl Insgesamt",FALSE,"AfuSoG nach Marken";#N/A,"AfuSoGerlöse in SHl Österreich",FALSE,"AfuSoG nach Marken";#N/A,"AfuSoGerlöse in SHl Übrige Länder",FALSE,"AfuSoG nach Marken"}</definedName>
    <definedName name="wrn.Vorstandsmappe." hidden="1">{#N/A,#N/A,FALSE,"Kennzahlen";"Bier","Biererlöse",FALSE,"nach Gesellschaften";"Bericht mit Lizenzen","Biererlöse insgesamt",FALSE,"Bier nach Marken";"Bericht ohne Lizenz","Biererlöse Österreich",FALSE,"Bier nach Marken";"Bericht mit Lizenzen","Biererlöse Übrige Länder",FALSE,"Bier nach Marken";#N/A,"Biererlöse",FALSE,"Bier nach Länder";#N/A,"Biererlöse",FALSE,"Bier nach Gebinden";"Bier","Bierabsatz",FALSE,"nach Gesellschaften";"Bericht mit Lizenzen","Bierabsatz insgesamt",FALSE,"Bier nach Marken";"Bericht ohne Lizenz","Bierabsatz Österreich",FALSE,"Bier nach Marken";"Bericht mit Lizenzen","Bierabsatz Übrige Länder",FALSE,"Bier nach Marken";#N/A,"Bierabsatz",FALSE,"Bier nach Länder";#N/A,"Bierabsatz",FALSE,"Bier nach Gebinden";"Bericht mit Lizenzen","Biererlöse in SHl Insgesamt",FALSE,"Bier nach Marken";"Bericht ohne Lizenz","Biererlöse in SHl Österreich",FALSE,"Bier nach Marken";"Bericht mit Lizenzen","Biererlöse in SHl Übrige Länder",FALSE,"Bier nach Marken";"AfuSoG","AfuSoGErlöse",FALSE,"nach Gesellschaften";#N/A,"AfuSoGerlöse insgesamt",FALSE,"AfuSoG nach Marken";#N/A,"AfuSoGerlöse Österreich",FALSE,"AfuSoG nach Marken";#N/A,"AfuSoGerlöse Übrige Länder",FALSE,"AfuSoG nach Marken";#N/A,"PAGO-Erlöse",FALSE,"PAGO nach Länder";"AfuSoG","AfuSoGAbsatz",FALSE,"nach Gesellschaften";#N/A,"AfuSoGabsatz insgesamt",FALSE,"AfuSoG nach Marken";#N/A,"AfuSoGabsatz Österreich",FALSE,"AfuSoG nach Marken";#N/A,"AfuSoGabsatz Übrige Länder",FALSE,"AfuSoG nach Marken";#N/A,"PAGO-Absatz",FALSE,"PAGO nach Länder";#N/A,"AfuSoGerlöse in SHl Insgesamt",FALSE,"AfuSoG nach Marken";#N/A,"AfuSoGerlöse in SHl Österreich",FALSE,"AfuSoG nach Marken";#N/A,"AfuSoGerlöse in SHl Übrige Länder",FALSE,"AfuSoG nach Marken"}</definedName>
    <definedName name="wrn.wpoall." localSheetId="2" hidden="1">{"wpocash",#N/A,FALSE,"WPOALLT";"wpoinc",#N/A,FALSE,"WPOALLT";"wpobroad",#N/A,FALSE,"WPOALLT";"wpocable",#N/A,FALSE,"WPOALLT";"wpoexcl",#N/A,FALSE,"WPOALLT";"wponwsweek",#N/A,FALSE,"WPOALLT";"wpopost",#N/A,FALSE,"WPOALLT"}</definedName>
    <definedName name="wrn.wpoall." localSheetId="4" hidden="1">{"wpocash",#N/A,FALSE,"WPOALLT";"wpoinc",#N/A,FALSE,"WPOALLT";"wpobroad",#N/A,FALSE,"WPOALLT";"wpocable",#N/A,FALSE,"WPOALLT";"wpoexcl",#N/A,FALSE,"WPOALLT";"wponwsweek",#N/A,FALSE,"WPOALLT";"wpopost",#N/A,FALSE,"WPOALLT"}</definedName>
    <definedName name="wrn.wpoall." localSheetId="3" hidden="1">{"wpocash",#N/A,FALSE,"WPOALLT";"wpoinc",#N/A,FALSE,"WPOALLT";"wpobroad",#N/A,FALSE,"WPOALLT";"wpocable",#N/A,FALSE,"WPOALLT";"wpoexcl",#N/A,FALSE,"WPOALLT";"wponwsweek",#N/A,FALSE,"WPOALLT";"wpopost",#N/A,FALSE,"WPOALLT"}</definedName>
    <definedName name="wrn.wpoall." localSheetId="0" hidden="1">{"wpocash",#N/A,FALSE,"WPOALLT";"wpoinc",#N/A,FALSE,"WPOALLT";"wpobroad",#N/A,FALSE,"WPOALLT";"wpocable",#N/A,FALSE,"WPOALLT";"wpoexcl",#N/A,FALSE,"WPOALLT";"wponwsweek",#N/A,FALSE,"WPOALLT";"wpopost",#N/A,FALSE,"WPOALLT"}</definedName>
    <definedName name="wrn.wpoall." localSheetId="1" hidden="1">{"wpocash",#N/A,FALSE,"WPOALLT";"wpoinc",#N/A,FALSE,"WPOALLT";"wpobroad",#N/A,FALSE,"WPOALLT";"wpocable",#N/A,FALSE,"WPOALLT";"wpoexcl",#N/A,FALSE,"WPOALLT";"wponwsweek",#N/A,FALSE,"WPOALLT";"wpopost",#N/A,FALSE,"WPOALLT"}</definedName>
    <definedName name="wrn.wpoall." hidden="1">{"wpocash",#N/A,FALSE,"WPOALLT";"wpoinc",#N/A,FALSE,"WPOALLT";"wpobroad",#N/A,FALSE,"WPOALLT";"wpocable",#N/A,FALSE,"WPOALLT";"wpoexcl",#N/A,FALSE,"WPOALLT";"wponwsweek",#N/A,FALSE,"WPOALLT";"wpopost",#N/A,FALSE,"WPOALLT"}</definedName>
    <definedName name="WRN2.Document" localSheetId="2" hidden="1">{"consolidated",#N/A,FALSE,"Sheet1";"cms",#N/A,FALSE,"Sheet1";"fse",#N/A,FALSE,"Sheet1"}</definedName>
    <definedName name="WRN2.Document" localSheetId="4" hidden="1">{"consolidated",#N/A,FALSE,"Sheet1";"cms",#N/A,FALSE,"Sheet1";"fse",#N/A,FALSE,"Sheet1"}</definedName>
    <definedName name="WRN2.Document" localSheetId="3" hidden="1">{"consolidated",#N/A,FALSE,"Sheet1";"cms",#N/A,FALSE,"Sheet1";"fse",#N/A,FALSE,"Sheet1"}</definedName>
    <definedName name="WRN2.Document" localSheetId="0" hidden="1">{"consolidated",#N/A,FALSE,"Sheet1";"cms",#N/A,FALSE,"Sheet1";"fse",#N/A,FALSE,"Sheet1"}</definedName>
    <definedName name="WRN2.Document" localSheetId="1" hidden="1">{"consolidated",#N/A,FALSE,"Sheet1";"cms",#N/A,FALSE,"Sheet1";"fse",#N/A,FALSE,"Sheet1"}</definedName>
    <definedName name="WRN2.Document" hidden="1">{"consolidated",#N/A,FALSE,"Sheet1";"cms",#N/A,FALSE,"Sheet1";"fse",#N/A,FALSE,"Sheet1"}</definedName>
    <definedName name="wrn3.ALL." localSheetId="2" hidden="1">{#N/A,#N/A,FALSE,"DCF";#N/A,#N/A,FALSE,"WACC";#N/A,#N/A,FALSE,"Sales_EBIT";#N/A,#N/A,FALSE,"Capex_Depreciation";#N/A,#N/A,FALSE,"WC";#N/A,#N/A,FALSE,"Interest";#N/A,#N/A,FALSE,"Assumptions"}</definedName>
    <definedName name="wrn3.ALL." localSheetId="4" hidden="1">{#N/A,#N/A,FALSE,"DCF";#N/A,#N/A,FALSE,"WACC";#N/A,#N/A,FALSE,"Sales_EBIT";#N/A,#N/A,FALSE,"Capex_Depreciation";#N/A,#N/A,FALSE,"WC";#N/A,#N/A,FALSE,"Interest";#N/A,#N/A,FALSE,"Assumptions"}</definedName>
    <definedName name="wrn3.ALL." localSheetId="3" hidden="1">{#N/A,#N/A,FALSE,"DCF";#N/A,#N/A,FALSE,"WACC";#N/A,#N/A,FALSE,"Sales_EBIT";#N/A,#N/A,FALSE,"Capex_Depreciation";#N/A,#N/A,FALSE,"WC";#N/A,#N/A,FALSE,"Interest";#N/A,#N/A,FALSE,"Assumptions"}</definedName>
    <definedName name="wrn3.ALL." localSheetId="0" hidden="1">{#N/A,#N/A,FALSE,"DCF";#N/A,#N/A,FALSE,"WACC";#N/A,#N/A,FALSE,"Sales_EBIT";#N/A,#N/A,FALSE,"Capex_Depreciation";#N/A,#N/A,FALSE,"WC";#N/A,#N/A,FALSE,"Interest";#N/A,#N/A,FALSE,"Assumptions"}</definedName>
    <definedName name="wrn3.ALL." localSheetId="1" hidden="1">{#N/A,#N/A,FALSE,"DCF";#N/A,#N/A,FALSE,"WACC";#N/A,#N/A,FALSE,"Sales_EBIT";#N/A,#N/A,FALSE,"Capex_Depreciation";#N/A,#N/A,FALSE,"WC";#N/A,#N/A,FALSE,"Interest";#N/A,#N/A,FALSE,"Assumptions"}</definedName>
    <definedName name="wrn3.ALL." hidden="1">{#N/A,#N/A,FALSE,"DCF";#N/A,#N/A,FALSE,"WACC";#N/A,#N/A,FALSE,"Sales_EBIT";#N/A,#N/A,FALSE,"Capex_Depreciation";#N/A,#N/A,FALSE,"WC";#N/A,#N/A,FALSE,"Interest";#N/A,#N/A,FALSE,"Assumptions"}</definedName>
    <definedName name="wrnfy97" localSheetId="2" hidden="1">{#N/A,#N/A,FALSE,"FY97";#N/A,#N/A,FALSE,"FY98";#N/A,#N/A,FALSE,"FY99";#N/A,#N/A,FALSE,"FY00";#N/A,#N/A,FALSE,"FY01"}</definedName>
    <definedName name="wrnfy97" localSheetId="4" hidden="1">{#N/A,#N/A,FALSE,"FY97";#N/A,#N/A,FALSE,"FY98";#N/A,#N/A,FALSE,"FY99";#N/A,#N/A,FALSE,"FY00";#N/A,#N/A,FALSE,"FY01"}</definedName>
    <definedName name="wrnfy97" localSheetId="3" hidden="1">{#N/A,#N/A,FALSE,"FY97";#N/A,#N/A,FALSE,"FY98";#N/A,#N/A,FALSE,"FY99";#N/A,#N/A,FALSE,"FY00";#N/A,#N/A,FALSE,"FY01"}</definedName>
    <definedName name="wrnfy97" localSheetId="0" hidden="1">{#N/A,#N/A,FALSE,"FY97";#N/A,#N/A,FALSE,"FY98";#N/A,#N/A,FALSE,"FY99";#N/A,#N/A,FALSE,"FY00";#N/A,#N/A,FALSE,"FY01"}</definedName>
    <definedName name="wrnfy97" localSheetId="1" hidden="1">{#N/A,#N/A,FALSE,"FY97";#N/A,#N/A,FALSE,"FY98";#N/A,#N/A,FALSE,"FY99";#N/A,#N/A,FALSE,"FY00";#N/A,#N/A,FALSE,"FY01"}</definedName>
    <definedName name="wrnfy97" hidden="1">{#N/A,#N/A,FALSE,"FY97";#N/A,#N/A,FALSE,"FY98";#N/A,#N/A,FALSE,"FY99";#N/A,#N/A,FALSE,"FY00";#N/A,#N/A,FALSE,"FY01"}</definedName>
    <definedName name="wt" localSheetId="2" hidden="1">{#N/A,#N/A,FALSE,"FY97";#N/A,#N/A,FALSE,"FY98";#N/A,#N/A,FALSE,"FY99";#N/A,#N/A,FALSE,"FY00";#N/A,#N/A,FALSE,"FY01"}</definedName>
    <definedName name="wt" localSheetId="4" hidden="1">{#N/A,#N/A,FALSE,"FY97";#N/A,#N/A,FALSE,"FY98";#N/A,#N/A,FALSE,"FY99";#N/A,#N/A,FALSE,"FY00";#N/A,#N/A,FALSE,"FY01"}</definedName>
    <definedName name="wt" localSheetId="3" hidden="1">{#N/A,#N/A,FALSE,"FY97";#N/A,#N/A,FALSE,"FY98";#N/A,#N/A,FALSE,"FY99";#N/A,#N/A,FALSE,"FY00";#N/A,#N/A,FALSE,"FY01"}</definedName>
    <definedName name="wt" localSheetId="0" hidden="1">{#N/A,#N/A,FALSE,"FY97";#N/A,#N/A,FALSE,"FY98";#N/A,#N/A,FALSE,"FY99";#N/A,#N/A,FALSE,"FY00";#N/A,#N/A,FALSE,"FY01"}</definedName>
    <definedName name="wt" localSheetId="1" hidden="1">{#N/A,#N/A,FALSE,"FY97";#N/A,#N/A,FALSE,"FY98";#N/A,#N/A,FALSE,"FY99";#N/A,#N/A,FALSE,"FY00";#N/A,#N/A,FALSE,"FY01"}</definedName>
    <definedName name="wt" hidden="1">{#N/A,#N/A,FALSE,"FY97";#N/A,#N/A,FALSE,"FY98";#N/A,#N/A,FALSE,"FY99";#N/A,#N/A,FALSE,"FY00";#N/A,#N/A,FALSE,"FY01"}</definedName>
    <definedName name="wvu.COMPRIMIDA." localSheetId="2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wvu.COMPRIMIDA." localSheetId="4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wvu.COMPRIMIDA." localSheetId="3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wvu.COMPRIMIDA." localSheetId="0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wvu.COMPRIMIDA." localSheetId="1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wvu.COMPRIMIDA.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wvu.inputs._.raw._.data." localSheetId="2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localSheetId="4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localSheetId="3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localSheetId="0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localSheetId="1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nueva" localSheetId="2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wvu.nueva" localSheetId="4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wvu.nueva" localSheetId="3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wvu.nueva" localSheetId="0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wvu.nueva" localSheetId="1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wvu.nueva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wvu.nueva2" localSheetId="2" hidden="1">{TRUE,TRUE,-1.25,-15.5,484.5,276.75,FALSE,TRUE,TRUE,TRUE,0,1,#N/A,10,#N/A,7.31764705882353,17.7058823529412,1,FALSE,FALSE,3,TRUE,1,FALSE,100,"Swvu.STANDARD.","ACwvu.STANDARD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19",TRUE,TRUE,FALSE,TRUE,1,#N/A,1,1,"=R29C2:R92C18,R99C2:R134C19,R141C2:R212C19,R219C2:R280C19,R349C2:R380C19,R388C2:R433C19,R294C2:R342C19,R440C2:R470C19","=Inver!R7:R10",#N/A,"Cwvu.STANDARD.",FALSE,FALSE,FALSE,9,65532,65532,FALSE,FALSE,TRUE,TRUE,TRUE}</definedName>
    <definedName name="wvu.nueva2" localSheetId="4" hidden="1">{TRUE,TRUE,-1.25,-15.5,484.5,276.75,FALSE,TRUE,TRUE,TRUE,0,1,#N/A,10,#N/A,7.31764705882353,17.7058823529412,1,FALSE,FALSE,3,TRUE,1,FALSE,100,"Swvu.STANDARD.","ACwvu.STANDARD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19",TRUE,TRUE,FALSE,TRUE,1,#N/A,1,1,"=R29C2:R92C18,R99C2:R134C19,R141C2:R212C19,R219C2:R280C19,R349C2:R380C19,R388C2:R433C19,R294C2:R342C19,R440C2:R470C19","=Inver!R7:R10",#N/A,"Cwvu.STANDARD.",FALSE,FALSE,FALSE,9,65532,65532,FALSE,FALSE,TRUE,TRUE,TRUE}</definedName>
    <definedName name="wvu.nueva2" localSheetId="3" hidden="1">{TRUE,TRUE,-1.25,-15.5,484.5,276.75,FALSE,TRUE,TRUE,TRUE,0,1,#N/A,10,#N/A,7.31764705882353,17.7058823529412,1,FALSE,FALSE,3,TRUE,1,FALSE,100,"Swvu.STANDARD.","ACwvu.STANDARD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19",TRUE,TRUE,FALSE,TRUE,1,#N/A,1,1,"=R29C2:R92C18,R99C2:R134C19,R141C2:R212C19,R219C2:R280C19,R349C2:R380C19,R388C2:R433C19,R294C2:R342C19,R440C2:R470C19","=Inver!R7:R10",#N/A,"Cwvu.STANDARD.",FALSE,FALSE,FALSE,9,65532,65532,FALSE,FALSE,TRUE,TRUE,TRUE}</definedName>
    <definedName name="wvu.nueva2" localSheetId="0" hidden="1">{TRUE,TRUE,-1.25,-15.5,484.5,276.75,FALSE,TRUE,TRUE,TRUE,0,1,#N/A,10,#N/A,7.31764705882353,17.7058823529412,1,FALSE,FALSE,3,TRUE,1,FALSE,100,"Swvu.STANDARD.","ACwvu.STANDARD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19",TRUE,TRUE,FALSE,TRUE,1,#N/A,1,1,"=R29C2:R92C18,R99C2:R134C19,R141C2:R212C19,R219C2:R280C19,R349C2:R380C19,R388C2:R433C19,R294C2:R342C19,R440C2:R470C19","=Inver!R7:R10",#N/A,"Cwvu.STANDARD.",FALSE,FALSE,FALSE,9,65532,65532,FALSE,FALSE,TRUE,TRUE,TRUE}</definedName>
    <definedName name="wvu.nueva2" localSheetId="1" hidden="1">{TRUE,TRUE,-1.25,-15.5,484.5,276.75,FALSE,TRUE,TRUE,TRUE,0,1,#N/A,10,#N/A,7.31764705882353,17.7058823529412,1,FALSE,FALSE,3,TRUE,1,FALSE,100,"Swvu.STANDARD.","ACwvu.STANDARD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19",TRUE,TRUE,FALSE,TRUE,1,#N/A,1,1,"=R29C2:R92C18,R99C2:R134C19,R141C2:R212C19,R219C2:R280C19,R349C2:R380C19,R388C2:R433C19,R294C2:R342C19,R440C2:R470C19","=Inver!R7:R10",#N/A,"Cwvu.STANDARD.",FALSE,FALSE,FALSE,9,65532,65532,FALSE,FALSE,TRUE,TRUE,TRUE}</definedName>
    <definedName name="wvu.nueva2" hidden="1">{TRUE,TRUE,-1.25,-15.5,484.5,276.75,FALSE,TRUE,TRUE,TRUE,0,1,#N/A,10,#N/A,7.31764705882353,17.7058823529412,1,FALSE,FALSE,3,TRUE,1,FALSE,100,"Swvu.STANDARD.","ACwvu.STANDARD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19",TRUE,TRUE,FALSE,TRUE,1,#N/A,1,1,"=R29C2:R92C18,R99C2:R134C19,R141C2:R212C19,R219C2:R280C19,R349C2:R380C19,R388C2:R433C19,R294C2:R342C19,R440C2:R470C19","=Inver!R7:R10",#N/A,"Cwvu.STANDARD.",FALSE,FALSE,FALSE,9,65532,65532,FALSE,FALSE,TRUE,TRUE,TRUE}</definedName>
    <definedName name="wvu.STANDARD." localSheetId="2" hidden="1">{TRUE,TRUE,-1.25,-15.5,484.5,276.75,FALSE,TRUE,TRUE,TRUE,0,1,#N/A,10,#N/A,7.31764705882353,17.7058823529412,1,FALSE,FALSE,3,TRUE,1,FALSE,100,"Swvu.STANDARD.","ACwvu.STANDARD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19",TRUE,TRUE,FALSE,TRUE,1,#N/A,1,1,"=R29C2:R92C18,R99C2:R134C19,R141C2:R212C19,R219C2:R280C19,R349C2:R380C19,R388C2:R433C19,R294C2:R342C19,R440C2:R470C19","=Inver!R7:R10",#N/A,"Cwvu.STANDARD.",FALSE,FALSE,FALSE,9,65532,65532,FALSE,FALSE,TRUE,TRUE,TRUE}</definedName>
    <definedName name="wvu.STANDARD." localSheetId="4" hidden="1">{TRUE,TRUE,-1.25,-15.5,484.5,276.75,FALSE,TRUE,TRUE,TRUE,0,1,#N/A,10,#N/A,7.31764705882353,17.7058823529412,1,FALSE,FALSE,3,TRUE,1,FALSE,100,"Swvu.STANDARD.","ACwvu.STANDARD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19",TRUE,TRUE,FALSE,TRUE,1,#N/A,1,1,"=R29C2:R92C18,R99C2:R134C19,R141C2:R212C19,R219C2:R280C19,R349C2:R380C19,R388C2:R433C19,R294C2:R342C19,R440C2:R470C19","=Inver!R7:R10",#N/A,"Cwvu.STANDARD.",FALSE,FALSE,FALSE,9,65532,65532,FALSE,FALSE,TRUE,TRUE,TRUE}</definedName>
    <definedName name="wvu.STANDARD." localSheetId="3" hidden="1">{TRUE,TRUE,-1.25,-15.5,484.5,276.75,FALSE,TRUE,TRUE,TRUE,0,1,#N/A,10,#N/A,7.31764705882353,17.7058823529412,1,FALSE,FALSE,3,TRUE,1,FALSE,100,"Swvu.STANDARD.","ACwvu.STANDARD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19",TRUE,TRUE,FALSE,TRUE,1,#N/A,1,1,"=R29C2:R92C18,R99C2:R134C19,R141C2:R212C19,R219C2:R280C19,R349C2:R380C19,R388C2:R433C19,R294C2:R342C19,R440C2:R470C19","=Inver!R7:R10",#N/A,"Cwvu.STANDARD.",FALSE,FALSE,FALSE,9,65532,65532,FALSE,FALSE,TRUE,TRUE,TRUE}</definedName>
    <definedName name="wvu.STANDARD." localSheetId="0" hidden="1">{TRUE,TRUE,-1.25,-15.5,484.5,276.75,FALSE,TRUE,TRUE,TRUE,0,1,#N/A,10,#N/A,7.31764705882353,17.7058823529412,1,FALSE,FALSE,3,TRUE,1,FALSE,100,"Swvu.STANDARD.","ACwvu.STANDARD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19",TRUE,TRUE,FALSE,TRUE,1,#N/A,1,1,"=R29C2:R92C18,R99C2:R134C19,R141C2:R212C19,R219C2:R280C19,R349C2:R380C19,R388C2:R433C19,R294C2:R342C19,R440C2:R470C19","=Inver!R7:R10",#N/A,"Cwvu.STANDARD.",FALSE,FALSE,FALSE,9,65532,65532,FALSE,FALSE,TRUE,TRUE,TRUE}</definedName>
    <definedName name="wvu.STANDARD." localSheetId="1" hidden="1">{TRUE,TRUE,-1.25,-15.5,484.5,276.75,FALSE,TRUE,TRUE,TRUE,0,1,#N/A,10,#N/A,7.31764705882353,17.7058823529412,1,FALSE,FALSE,3,TRUE,1,FALSE,100,"Swvu.STANDARD.","ACwvu.STANDARD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19",TRUE,TRUE,FALSE,TRUE,1,#N/A,1,1,"=R29C2:R92C18,R99C2:R134C19,R141C2:R212C19,R219C2:R280C19,R349C2:R380C19,R388C2:R433C19,R294C2:R342C19,R440C2:R470C19","=Inver!R7:R10",#N/A,"Cwvu.STANDARD.",FALSE,FALSE,FALSE,9,65532,65532,FALSE,FALSE,TRUE,TRUE,TRUE}</definedName>
    <definedName name="wvu.STANDARD." hidden="1">{TRUE,TRUE,-1.25,-15.5,484.5,276.75,FALSE,TRUE,TRUE,TRUE,0,1,#N/A,10,#N/A,7.31764705882353,17.7058823529412,1,FALSE,FALSE,3,TRUE,1,FALSE,100,"Swvu.STANDARD.","ACwvu.STANDARD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19",TRUE,TRUE,FALSE,TRUE,1,#N/A,1,1,"=R29C2:R92C18,R99C2:R134C19,R141C2:R212C19,R219C2:R280C19,R349C2:R380C19,R388C2:R433C19,R294C2:R342C19,R440C2:R470C19","=Inver!R7:R10",#N/A,"Cwvu.STANDARD.",FALSE,FALSE,FALSE,9,65532,65532,FALSE,FALSE,TRUE,TRUE,TRUE}</definedName>
    <definedName name="wvu.summary1." localSheetId="2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localSheetId="4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localSheetId="3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localSheetId="0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localSheetId="1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localSheetId="2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localSheetId="4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localSheetId="3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localSheetId="0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localSheetId="1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localSheetId="2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localSheetId="4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localSheetId="3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localSheetId="0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localSheetId="1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TODO_ABIERTO." localSheetId="2" hidden="1">{TRUE,TRUE,-1.25,-15.5,484.5,276.75,FALSE,TRUE,TRUE,TRUE,0,1,#N/A,70,#N/A,7.31764705882353,18.2941176470588,1,FALSE,FALSE,3,TRUE,1,FALSE,100,"Swvu.TODO_ABIERTO.","ACwvu.TODO_ABIERTO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19",TRUE,TRUE,FALSE,TRUE,1,#N/A,1,1,"=R29C2:R92C18,R99C2:R134C19,R141C2:R212C19,R219C2:R280C19,R349C2:R380C19,R388C2:R433C19,R294C2:R342C19,R440C2:R470C19","=Inver!R7:R10",#N/A,#N/A,FALSE,FALSE,FALSE,9,65532,65532,FALSE,FALSE,TRUE,TRUE,TRUE}</definedName>
    <definedName name="wvu.TODO_ABIERTO." localSheetId="4" hidden="1">{TRUE,TRUE,-1.25,-15.5,484.5,276.75,FALSE,TRUE,TRUE,TRUE,0,1,#N/A,70,#N/A,7.31764705882353,18.2941176470588,1,FALSE,FALSE,3,TRUE,1,FALSE,100,"Swvu.TODO_ABIERTO.","ACwvu.TODO_ABIERTO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19",TRUE,TRUE,FALSE,TRUE,1,#N/A,1,1,"=R29C2:R92C18,R99C2:R134C19,R141C2:R212C19,R219C2:R280C19,R349C2:R380C19,R388C2:R433C19,R294C2:R342C19,R440C2:R470C19","=Inver!R7:R10",#N/A,#N/A,FALSE,FALSE,FALSE,9,65532,65532,FALSE,FALSE,TRUE,TRUE,TRUE}</definedName>
    <definedName name="wvu.TODO_ABIERTO." localSheetId="3" hidden="1">{TRUE,TRUE,-1.25,-15.5,484.5,276.75,FALSE,TRUE,TRUE,TRUE,0,1,#N/A,70,#N/A,7.31764705882353,18.2941176470588,1,FALSE,FALSE,3,TRUE,1,FALSE,100,"Swvu.TODO_ABIERTO.","ACwvu.TODO_ABIERTO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19",TRUE,TRUE,FALSE,TRUE,1,#N/A,1,1,"=R29C2:R92C18,R99C2:R134C19,R141C2:R212C19,R219C2:R280C19,R349C2:R380C19,R388C2:R433C19,R294C2:R342C19,R440C2:R470C19","=Inver!R7:R10",#N/A,#N/A,FALSE,FALSE,FALSE,9,65532,65532,FALSE,FALSE,TRUE,TRUE,TRUE}</definedName>
    <definedName name="wvu.TODO_ABIERTO." localSheetId="0" hidden="1">{TRUE,TRUE,-1.25,-15.5,484.5,276.75,FALSE,TRUE,TRUE,TRUE,0,1,#N/A,70,#N/A,7.31764705882353,18.2941176470588,1,FALSE,FALSE,3,TRUE,1,FALSE,100,"Swvu.TODO_ABIERTO.","ACwvu.TODO_ABIERTO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19",TRUE,TRUE,FALSE,TRUE,1,#N/A,1,1,"=R29C2:R92C18,R99C2:R134C19,R141C2:R212C19,R219C2:R280C19,R349C2:R380C19,R388C2:R433C19,R294C2:R342C19,R440C2:R470C19","=Inver!R7:R10",#N/A,#N/A,FALSE,FALSE,FALSE,9,65532,65532,FALSE,FALSE,TRUE,TRUE,TRUE}</definedName>
    <definedName name="wvu.TODO_ABIERTO." localSheetId="1" hidden="1">{TRUE,TRUE,-1.25,-15.5,484.5,276.75,FALSE,TRUE,TRUE,TRUE,0,1,#N/A,70,#N/A,7.31764705882353,18.2941176470588,1,FALSE,FALSE,3,TRUE,1,FALSE,100,"Swvu.TODO_ABIERTO.","ACwvu.TODO_ABIERTO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19",TRUE,TRUE,FALSE,TRUE,1,#N/A,1,1,"=R29C2:R92C18,R99C2:R134C19,R141C2:R212C19,R219C2:R280C19,R349C2:R380C19,R388C2:R433C19,R294C2:R342C19,R440C2:R470C19","=Inver!R7:R10",#N/A,#N/A,FALSE,FALSE,FALSE,9,65532,65532,FALSE,FALSE,TRUE,TRUE,TRUE}</definedName>
    <definedName name="wvu.TODO_ABIERTO." hidden="1">{TRUE,TRUE,-1.25,-15.5,484.5,276.75,FALSE,TRUE,TRUE,TRUE,0,1,#N/A,70,#N/A,7.31764705882353,18.2941176470588,1,FALSE,FALSE,3,TRUE,1,FALSE,100,"Swvu.TODO_ABIERTO.","ACwvu.TODO_ABIERTO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19",TRUE,TRUE,FALSE,TRUE,1,#N/A,1,1,"=R29C2:R92C18,R99C2:R134C19,R141C2:R212C19,R219C2:R280C19,R349C2:R380C19,R388C2:R433C19,R294C2:R342C19,R440C2:R470C19","=Inver!R7:R10",#N/A,#N/A,FALSE,FALSE,FALSE,9,65532,65532,FALSE,FALSE,TRUE,TRUE,TRUE}</definedName>
    <definedName name="ww" localSheetId="2" hidden="1">{#N/A,#N/A,FALSE,"F-01";#N/A,#N/A,FALSE,"F-01";#N/A,#N/A,FALSE,"F-01"}</definedName>
    <definedName name="ww" localSheetId="4" hidden="1">{#N/A,#N/A,FALSE,"F-01";#N/A,#N/A,FALSE,"F-01";#N/A,#N/A,FALSE,"F-01"}</definedName>
    <definedName name="ww" localSheetId="3" hidden="1">{#N/A,#N/A,FALSE,"F-01";#N/A,#N/A,FALSE,"F-01";#N/A,#N/A,FALSE,"F-01"}</definedName>
    <definedName name="ww" localSheetId="0" hidden="1">{#N/A,#N/A,FALSE,"F-01";#N/A,#N/A,FALSE,"F-01";#N/A,#N/A,FALSE,"F-01"}</definedName>
    <definedName name="ww" localSheetId="1" hidden="1">{#N/A,#N/A,FALSE,"F-01";#N/A,#N/A,FALSE,"F-01";#N/A,#N/A,FALSE,"F-01"}</definedName>
    <definedName name="ww" hidden="1">{#N/A,#N/A,FALSE,"F-01";#N/A,#N/A,FALSE,"F-01";#N/A,#N/A,FALSE,"F-01"}</definedName>
    <definedName name="WWRENT" localSheetId="2" hidden="1">{#N/A,#N/A,FALSE,"F-01";#N/A,#N/A,FALSE,"F-01";#N/A,#N/A,FALSE,"F-01"}</definedName>
    <definedName name="WWRENT" localSheetId="4" hidden="1">{#N/A,#N/A,FALSE,"F-01";#N/A,#N/A,FALSE,"F-01";#N/A,#N/A,FALSE,"F-01"}</definedName>
    <definedName name="WWRENT" localSheetId="3" hidden="1">{#N/A,#N/A,FALSE,"F-01";#N/A,#N/A,FALSE,"F-01";#N/A,#N/A,FALSE,"F-01"}</definedName>
    <definedName name="WWRENT" localSheetId="0" hidden="1">{#N/A,#N/A,FALSE,"F-01";#N/A,#N/A,FALSE,"F-01";#N/A,#N/A,FALSE,"F-01"}</definedName>
    <definedName name="WWRENT" localSheetId="1" hidden="1">{#N/A,#N/A,FALSE,"F-01";#N/A,#N/A,FALSE,"F-01";#N/A,#N/A,FALSE,"F-01"}</definedName>
    <definedName name="WWRENT" hidden="1">{#N/A,#N/A,FALSE,"F-01";#N/A,#N/A,FALSE,"F-01";#N/A,#N/A,FALSE,"F-01"}</definedName>
    <definedName name="WWW" localSheetId="2" hidden="1">{"uno",#N/A,FALSE,"Dist total";"COMENTARIO",#N/A,FALSE,"Ficha CODICE"}</definedName>
    <definedName name="WWW" localSheetId="4" hidden="1">{"uno",#N/A,FALSE,"Dist total";"COMENTARIO",#N/A,FALSE,"Ficha CODICE"}</definedName>
    <definedName name="WWW" localSheetId="3" hidden="1">{"uno",#N/A,FALSE,"Dist total";"COMENTARIO",#N/A,FALSE,"Ficha CODICE"}</definedName>
    <definedName name="WWW" localSheetId="0" hidden="1">{"uno",#N/A,FALSE,"Dist total";"COMENTARIO",#N/A,FALSE,"Ficha CODICE"}</definedName>
    <definedName name="WWW" localSheetId="1" hidden="1">{"uno",#N/A,FALSE,"Dist total";"COMENTARIO",#N/A,FALSE,"Ficha CODICE"}</definedName>
    <definedName name="WWW" hidden="1">{"uno",#N/A,FALSE,"Dist total";"COMENTARIO",#N/A,FALSE,"Ficha CODICE"}</definedName>
    <definedName name="WWWW" localSheetId="2" hidden="1">{"ANAR",#N/A,FALSE,"Dist total";"MARGEN",#N/A,FALSE,"Dist total";"COMENTARIO",#N/A,FALSE,"Ficha CODICE";"CONSEJO",#N/A,FALSE,"Dist p0";"uno",#N/A,FALSE,"Dist total"}</definedName>
    <definedName name="WWWW" localSheetId="4" hidden="1">{"ANAR",#N/A,FALSE,"Dist total";"MARGEN",#N/A,FALSE,"Dist total";"COMENTARIO",#N/A,FALSE,"Ficha CODICE";"CONSEJO",#N/A,FALSE,"Dist p0";"uno",#N/A,FALSE,"Dist total"}</definedName>
    <definedName name="WWWW" localSheetId="3" hidden="1">{"ANAR",#N/A,FALSE,"Dist total";"MARGEN",#N/A,FALSE,"Dist total";"COMENTARIO",#N/A,FALSE,"Ficha CODICE";"CONSEJO",#N/A,FALSE,"Dist p0";"uno",#N/A,FALSE,"Dist total"}</definedName>
    <definedName name="WWWW" localSheetId="0" hidden="1">{"ANAR",#N/A,FALSE,"Dist total";"MARGEN",#N/A,FALSE,"Dist total";"COMENTARIO",#N/A,FALSE,"Ficha CODICE";"CONSEJO",#N/A,FALSE,"Dist p0";"uno",#N/A,FALSE,"Dist total"}</definedName>
    <definedName name="WWWW" localSheetId="1" hidden="1">{"ANAR",#N/A,FALSE,"Dist total";"MARGEN",#N/A,FALSE,"Dist total";"COMENTARIO",#N/A,FALSE,"Ficha CODICE";"CONSEJO",#N/A,FALSE,"Dist p0";"uno",#N/A,FALSE,"Dist total"}</definedName>
    <definedName name="WWWW" hidden="1">{"ANAR",#N/A,FALSE,"Dist total";"MARGEN",#N/A,FALSE,"Dist total";"COMENTARIO",#N/A,FALSE,"Ficha CODICE";"CONSEJO",#N/A,FALSE,"Dist p0";"uno",#N/A,FALSE,"Dist total"}</definedName>
    <definedName name="WWWWW" localSheetId="2" hidden="1">{"ANAR",#N/A,FALSE,"Dist total";"MARGEN",#N/A,FALSE,"Dist total";"COMENTARIO",#N/A,FALSE,"Ficha CODICE";"CONSEJO",#N/A,FALSE,"Dist p0";"uno",#N/A,FALSE,"Dist total"}</definedName>
    <definedName name="WWWWW" localSheetId="4" hidden="1">{"ANAR",#N/A,FALSE,"Dist total";"MARGEN",#N/A,FALSE,"Dist total";"COMENTARIO",#N/A,FALSE,"Ficha CODICE";"CONSEJO",#N/A,FALSE,"Dist p0";"uno",#N/A,FALSE,"Dist total"}</definedName>
    <definedName name="WWWWW" localSheetId="3" hidden="1">{"ANAR",#N/A,FALSE,"Dist total";"MARGEN",#N/A,FALSE,"Dist total";"COMENTARIO",#N/A,FALSE,"Ficha CODICE";"CONSEJO",#N/A,FALSE,"Dist p0";"uno",#N/A,FALSE,"Dist total"}</definedName>
    <definedName name="WWWWW" localSheetId="0" hidden="1">{"ANAR",#N/A,FALSE,"Dist total";"MARGEN",#N/A,FALSE,"Dist total";"COMENTARIO",#N/A,FALSE,"Ficha CODICE";"CONSEJO",#N/A,FALSE,"Dist p0";"uno",#N/A,FALSE,"Dist total"}</definedName>
    <definedName name="WWWWW" localSheetId="1" hidden="1">{"ANAR",#N/A,FALSE,"Dist total";"MARGEN",#N/A,FALSE,"Dist total";"COMENTARIO",#N/A,FALSE,"Ficha CODICE";"CONSEJO",#N/A,FALSE,"Dist p0";"uno",#N/A,FALSE,"Dist total"}</definedName>
    <definedName name="WWWWW" hidden="1">{"ANAR",#N/A,FALSE,"Dist total";"MARGEN",#N/A,FALSE,"Dist total";"COMENTARIO",#N/A,FALSE,"Ficha CODICE";"CONSEJO",#N/A,FALSE,"Dist p0";"uno",#N/A,FALSE,"Dist total"}</definedName>
    <definedName name="WWWWWW" localSheetId="2" hidden="1">{"CONSEJO",#N/A,FALSE,"Dist p0";"CONSEJO",#N/A,FALSE,"Ficha CODICE"}</definedName>
    <definedName name="WWWWWW" localSheetId="4" hidden="1">{"CONSEJO",#N/A,FALSE,"Dist p0";"CONSEJO",#N/A,FALSE,"Ficha CODICE"}</definedName>
    <definedName name="WWWWWW" localSheetId="3" hidden="1">{"CONSEJO",#N/A,FALSE,"Dist p0";"CONSEJO",#N/A,FALSE,"Ficha CODICE"}</definedName>
    <definedName name="WWWWWW" localSheetId="0" hidden="1">{"CONSEJO",#N/A,FALSE,"Dist p0";"CONSEJO",#N/A,FALSE,"Ficha CODICE"}</definedName>
    <definedName name="WWWWWW" localSheetId="1" hidden="1">{"CONSEJO",#N/A,FALSE,"Dist p0";"CONSEJO",#N/A,FALSE,"Ficha CODICE"}</definedName>
    <definedName name="WWWWWW" hidden="1">{"CONSEJO",#N/A,FALSE,"Dist p0";"CONSEJO",#N/A,FALSE,"Ficha CODICE"}</definedName>
    <definedName name="WWWWWWW" localSheetId="2" hidden="1">{"uno",#N/A,FALSE,"Dist total";"COMENTARIO",#N/A,FALSE,"Ficha CODICE"}</definedName>
    <definedName name="WWWWWWW" localSheetId="4" hidden="1">{"uno",#N/A,FALSE,"Dist total";"COMENTARIO",#N/A,FALSE,"Ficha CODICE"}</definedName>
    <definedName name="WWWWWWW" localSheetId="3" hidden="1">{"uno",#N/A,FALSE,"Dist total";"COMENTARIO",#N/A,FALSE,"Ficha CODICE"}</definedName>
    <definedName name="WWWWWWW" localSheetId="0" hidden="1">{"uno",#N/A,FALSE,"Dist total";"COMENTARIO",#N/A,FALSE,"Ficha CODICE"}</definedName>
    <definedName name="WWWWWWW" localSheetId="1" hidden="1">{"uno",#N/A,FALSE,"Dist total";"COMENTARIO",#N/A,FALSE,"Ficha CODICE"}</definedName>
    <definedName name="WWWWWWW" hidden="1">{"uno",#N/A,FALSE,"Dist total";"COMENTARIO",#N/A,FALSE,"Ficha CODICE"}</definedName>
    <definedName name="WYNIK" localSheetId="2" hidden="1">{#N/A,#N/A,FALSE,"F-01";#N/A,#N/A,FALSE,"F-01";#N/A,#N/A,FALSE,"F-01"}</definedName>
    <definedName name="WYNIK" localSheetId="4" hidden="1">{#N/A,#N/A,FALSE,"F-01";#N/A,#N/A,FALSE,"F-01";#N/A,#N/A,FALSE,"F-01"}</definedName>
    <definedName name="WYNIK" localSheetId="3" hidden="1">{#N/A,#N/A,FALSE,"F-01";#N/A,#N/A,FALSE,"F-01";#N/A,#N/A,FALSE,"F-01"}</definedName>
    <definedName name="WYNIK" localSheetId="0" hidden="1">{#N/A,#N/A,FALSE,"F-01";#N/A,#N/A,FALSE,"F-01";#N/A,#N/A,FALSE,"F-01"}</definedName>
    <definedName name="WYNIK" localSheetId="1" hidden="1">{#N/A,#N/A,FALSE,"F-01";#N/A,#N/A,FALSE,"F-01";#N/A,#N/A,FALSE,"F-01"}</definedName>
    <definedName name="WYNIK" hidden="1">{#N/A,#N/A,FALSE,"F-01";#N/A,#N/A,FALSE,"F-01";#N/A,#N/A,FALSE,"F-01"}</definedName>
    <definedName name="x" hidden="1">"AS2DocumentBrowse"</definedName>
    <definedName name="xcxzc" localSheetId="2" hidden="1">{"NOPCAPEVA",#N/A,FALSE,"Nopat";"FCFCSTAR",#N/A,FALSE,"FCFVAL";"EVAVL",#N/A,FALSE,"EVAVAL";"LEASE",#N/A,FALSE,"OpLease"}</definedName>
    <definedName name="xcxzc" localSheetId="4" hidden="1">{"NOPCAPEVA",#N/A,FALSE,"Nopat";"FCFCSTAR",#N/A,FALSE,"FCFVAL";"EVAVL",#N/A,FALSE,"EVAVAL";"LEASE",#N/A,FALSE,"OpLease"}</definedName>
    <definedName name="xcxzc" localSheetId="3" hidden="1">{"NOPCAPEVA",#N/A,FALSE,"Nopat";"FCFCSTAR",#N/A,FALSE,"FCFVAL";"EVAVL",#N/A,FALSE,"EVAVAL";"LEASE",#N/A,FALSE,"OpLease"}</definedName>
    <definedName name="xcxzc" localSheetId="0" hidden="1">{"NOPCAPEVA",#N/A,FALSE,"Nopat";"FCFCSTAR",#N/A,FALSE,"FCFVAL";"EVAVL",#N/A,FALSE,"EVAVAL";"LEASE",#N/A,FALSE,"OpLease"}</definedName>
    <definedName name="xcxzc" localSheetId="1" hidden="1">{"NOPCAPEVA",#N/A,FALSE,"Nopat";"FCFCSTAR",#N/A,FALSE,"FCFVAL";"EVAVL",#N/A,FALSE,"EVAVAL";"LEASE",#N/A,FALSE,"OpLease"}</definedName>
    <definedName name="xcxzc" hidden="1">{"NOPCAPEVA",#N/A,FALSE,"Nopat";"FCFCSTAR",#N/A,FALSE,"FCFVAL";"EVAVL",#N/A,FALSE,"EVAVAL";"LEASE",#N/A,FALSE,"OpLease"}</definedName>
    <definedName name="XREF_COLUMN_10" hidden="1">#REF!</definedName>
    <definedName name="XREF_COLUMN_11" hidden="1">#REF!</definedName>
    <definedName name="XREF_COLUMN_12" hidden="1">#REF!</definedName>
    <definedName name="XREF_COLUMN_13" hidden="1">#REF!</definedName>
    <definedName name="XREF_COLUMN_14" hidden="1">#REF!</definedName>
    <definedName name="XREF_COLUMN_15" hidden="1">#REF!</definedName>
    <definedName name="XREF_COLUMN_16" hidden="1">#REF!</definedName>
    <definedName name="XREF_COLUMN_3" hidden="1">#REF!</definedName>
    <definedName name="XREF_COLUMN_4" hidden="1">#REF!</definedName>
    <definedName name="XREF_COLUMN_5" hidden="1">#REF!</definedName>
    <definedName name="XREF_COLUMN_6" hidden="1">#REF!</definedName>
    <definedName name="XREF_COLUMN_7" hidden="1">#REF!</definedName>
    <definedName name="XREF_COLUMN_8" hidden="1">#REF!</definedName>
    <definedName name="XREF_COLUMN_9" hidden="1">#REF!</definedName>
    <definedName name="XRefActiveRow" hidden="1">#REF!</definedName>
    <definedName name="XRefColumnsCount" hidden="1">2</definedName>
    <definedName name="XRefCopy1" localSheetId="2" hidden="1">#REF!</definedName>
    <definedName name="XRefCopy1" localSheetId="4" hidden="1">#REF!</definedName>
    <definedName name="XRefCopy1" localSheetId="3" hidden="1">#REF!</definedName>
    <definedName name="XRefCopy1" localSheetId="0" hidden="1">#REF!</definedName>
    <definedName name="XRefCopy1" localSheetId="1" hidden="1">#REF!</definedName>
    <definedName name="XRefCopy1" hidden="1">#REF!</definedName>
    <definedName name="XRefCopy10" hidden="1">#REF!</definedName>
    <definedName name="XRefCopy17" hidden="1">#REF!</definedName>
    <definedName name="XRefCopy17Row" hidden="1">#REF!</definedName>
    <definedName name="XRefCopy18" hidden="1">#REF!</definedName>
    <definedName name="XRefCopy18Row" hidden="1">#REF!</definedName>
    <definedName name="XRefCopy19" hidden="1">#REF!</definedName>
    <definedName name="XRefCopy19Row" hidden="1">#REF!</definedName>
    <definedName name="XRefCopy1Row" hidden="1">#REF!</definedName>
    <definedName name="XRefCopy2" localSheetId="2" hidden="1">#REF!</definedName>
    <definedName name="XRefCopy2" localSheetId="4" hidden="1">#REF!</definedName>
    <definedName name="XRefCopy2" localSheetId="3" hidden="1">#REF!</definedName>
    <definedName name="XRefCopy2" localSheetId="0" hidden="1">#REF!</definedName>
    <definedName name="XRefCopy2" localSheetId="1" hidden="1">#REF!</definedName>
    <definedName name="XRefCopy2" hidden="1">#REF!</definedName>
    <definedName name="XRefCopy20" hidden="1">#REF!</definedName>
    <definedName name="XRefCopy23" hidden="1">#REF!</definedName>
    <definedName name="XRefCopy23Row" hidden="1">#REF!</definedName>
    <definedName name="XRefCopy24" hidden="1">#REF!</definedName>
    <definedName name="XRefCopy24Row" hidden="1">#REF!</definedName>
    <definedName name="XRefCopy27" hidden="1">#REF!</definedName>
    <definedName name="XRefCopy27Row" hidden="1">#REF!</definedName>
    <definedName name="XRefCopy28" hidden="1">#REF!</definedName>
    <definedName name="XRefCopy29" hidden="1">#REF!</definedName>
    <definedName name="XRefCopy29Row" hidden="1">#REF!</definedName>
    <definedName name="XRefCopy2Row" hidden="1">#REF!</definedName>
    <definedName name="XRefCopy30" hidden="1">#REF!</definedName>
    <definedName name="XRefCopy31" hidden="1">#REF!</definedName>
    <definedName name="XRefCopy32" hidden="1">#REF!</definedName>
    <definedName name="XRefCopy33" hidden="1">#REF!</definedName>
    <definedName name="XRefCopy34" hidden="1">#REF!</definedName>
    <definedName name="XRefCopy36" hidden="1">#REF!</definedName>
    <definedName name="XRefCopy58" hidden="1">#REF!</definedName>
    <definedName name="XRefCopy6" hidden="1">#REF!</definedName>
    <definedName name="XRefCopy62" hidden="1">#REF!</definedName>
    <definedName name="XRefCopy63" hidden="1">#REF!</definedName>
    <definedName name="XRefCopy68" hidden="1">#REF!</definedName>
    <definedName name="XRefCopy7" hidden="1">#REF!</definedName>
    <definedName name="XRefCopy70" hidden="1">#REF!</definedName>
    <definedName name="XRefCopy71" hidden="1">#REF!</definedName>
    <definedName name="XRefCopy72" hidden="1">#REF!</definedName>
    <definedName name="XRefCopy73" hidden="1">#REF!</definedName>
    <definedName name="XRefCopyRangeCount" hidden="1">5</definedName>
    <definedName name="XRefPaste1" localSheetId="2" hidden="1">#REF!</definedName>
    <definedName name="XRefPaste1" localSheetId="4" hidden="1">#REF!</definedName>
    <definedName name="XRefPaste1" localSheetId="3" hidden="1">#REF!</definedName>
    <definedName name="XRefPaste1" localSheetId="0" hidden="1">#REF!</definedName>
    <definedName name="XRefPaste1" localSheetId="1" hidden="1">#REF!</definedName>
    <definedName name="XRefPaste1" hidden="1">#REF!</definedName>
    <definedName name="XRefPaste10" hidden="1">#REF!</definedName>
    <definedName name="XRefPaste10Row" hidden="1">#REF!</definedName>
    <definedName name="XRefPaste11" hidden="1">#REF!</definedName>
    <definedName name="XRefPaste11Row" localSheetId="2" hidden="1">#REF!</definedName>
    <definedName name="XRefPaste11Row" localSheetId="4" hidden="1">#REF!</definedName>
    <definedName name="XRefPaste11Row" localSheetId="3" hidden="1">#REF!</definedName>
    <definedName name="XRefPaste11Row" localSheetId="0" hidden="1">#REF!</definedName>
    <definedName name="XRefPaste11Row" localSheetId="1" hidden="1">#REF!</definedName>
    <definedName name="XRefPaste11Row" hidden="1">#REF!</definedName>
    <definedName name="XRefPaste13" hidden="1">#REF!</definedName>
    <definedName name="XRefPaste13Row" hidden="1">#REF!</definedName>
    <definedName name="XRefPaste14" hidden="1">#REF!</definedName>
    <definedName name="XRefPaste14Row" hidden="1">#REF!</definedName>
    <definedName name="XRefPaste15" hidden="1">#REF!</definedName>
    <definedName name="XRefPaste15Row" hidden="1">#REF!</definedName>
    <definedName name="XRefPaste16" hidden="1">#REF!</definedName>
    <definedName name="XRefPaste16Row" hidden="1">#REF!</definedName>
    <definedName name="XRefPaste17" hidden="1">#REF!</definedName>
    <definedName name="XRefPaste17Row" hidden="1">#REF!</definedName>
    <definedName name="XRefPaste18" hidden="1">#REF!</definedName>
    <definedName name="XRefPaste1Row" hidden="1">#REF!</definedName>
    <definedName name="XRefPaste21" hidden="1">#REF!</definedName>
    <definedName name="XRefPaste3" localSheetId="2" hidden="1">#REF!</definedName>
    <definedName name="XRefPaste3" localSheetId="4" hidden="1">#REF!</definedName>
    <definedName name="XRefPaste3" localSheetId="3" hidden="1">#REF!</definedName>
    <definedName name="XRefPaste3" localSheetId="0" hidden="1">#REF!</definedName>
    <definedName name="XRefPaste3" localSheetId="1" hidden="1">#REF!</definedName>
    <definedName name="XRefPaste3" hidden="1">#REF!</definedName>
    <definedName name="XRefPaste3Row" hidden="1">#REF!</definedName>
    <definedName name="XRefPaste6" localSheetId="2" hidden="1">#REF!</definedName>
    <definedName name="XRefPaste6" localSheetId="4" hidden="1">#REF!</definedName>
    <definedName name="XRefPaste6" localSheetId="3" hidden="1">#REF!</definedName>
    <definedName name="XRefPaste6" localSheetId="0" hidden="1">#REF!</definedName>
    <definedName name="XRefPaste6" localSheetId="1" hidden="1">#REF!</definedName>
    <definedName name="XRefPaste6" hidden="1">#REF!</definedName>
    <definedName name="XRefPaste6Row" hidden="1">#REF!</definedName>
    <definedName name="XRefPaste7" hidden="1">#REF!</definedName>
    <definedName name="XRefPaste7Row" hidden="1">#REF!</definedName>
    <definedName name="XRefPaste8" hidden="1">#REF!</definedName>
    <definedName name="XRefPaste8Row" hidden="1">#REF!</definedName>
    <definedName name="XRefPaste9" hidden="1">#REF!</definedName>
    <definedName name="XRefPaste9Row" hidden="1">#REF!</definedName>
    <definedName name="XRefPasteRangeCount" hidden="1">2</definedName>
    <definedName name="xx" localSheetId="2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xx" localSheetId="4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xx" localSheetId="3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xx" localSheetId="0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xx" localSheetId="1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xx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xxxxx" localSheetId="2" hidden="1">{#N/A,#N/A,FALSE,"Calc";#N/A,#N/A,FALSE,"Sensitivity";#N/A,#N/A,FALSE,"LT Earn.Dil.";#N/A,#N/A,FALSE,"Dil. AVP"}</definedName>
    <definedName name="xxxxx" localSheetId="4" hidden="1">{#N/A,#N/A,FALSE,"Calc";#N/A,#N/A,FALSE,"Sensitivity";#N/A,#N/A,FALSE,"LT Earn.Dil.";#N/A,#N/A,FALSE,"Dil. AVP"}</definedName>
    <definedName name="xxxxx" localSheetId="3" hidden="1">{#N/A,#N/A,FALSE,"Calc";#N/A,#N/A,FALSE,"Sensitivity";#N/A,#N/A,FALSE,"LT Earn.Dil.";#N/A,#N/A,FALSE,"Dil. AVP"}</definedName>
    <definedName name="xxxxx" localSheetId="0" hidden="1">{#N/A,#N/A,FALSE,"Calc";#N/A,#N/A,FALSE,"Sensitivity";#N/A,#N/A,FALSE,"LT Earn.Dil.";#N/A,#N/A,FALSE,"Dil. AVP"}</definedName>
    <definedName name="xxxxx" localSheetId="1" hidden="1">{#N/A,#N/A,FALSE,"Calc";#N/A,#N/A,FALSE,"Sensitivity";#N/A,#N/A,FALSE,"LT Earn.Dil.";#N/A,#N/A,FALSE,"Dil. AVP"}</definedName>
    <definedName name="xxxxx" hidden="1">{#N/A,#N/A,FALSE,"Calc";#N/A,#N/A,FALSE,"Sensitivity";#N/A,#N/A,FALSE,"LT Earn.Dil.";#N/A,#N/A,FALSE,"Dil. AVP"}</definedName>
    <definedName name="xxxxxxxxxxxxxxxxxxxxxxxxxx" localSheetId="2" hidden="1">{"uno",#N/A,FALSE,"Dist total";"COMENTARIO",#N/A,FALSE,"Ficha CODICE"}</definedName>
    <definedName name="xxxxxxxxxxxxxxxxxxxxxxxxxx" localSheetId="4" hidden="1">{"uno",#N/A,FALSE,"Dist total";"COMENTARIO",#N/A,FALSE,"Ficha CODICE"}</definedName>
    <definedName name="xxxxxxxxxxxxxxxxxxxxxxxxxx" localSheetId="3" hidden="1">{"uno",#N/A,FALSE,"Dist total";"COMENTARIO",#N/A,FALSE,"Ficha CODICE"}</definedName>
    <definedName name="xxxxxxxxxxxxxxxxxxxxxxxxxx" localSheetId="0" hidden="1">{"uno",#N/A,FALSE,"Dist total";"COMENTARIO",#N/A,FALSE,"Ficha CODICE"}</definedName>
    <definedName name="xxxxxxxxxxxxxxxxxxxxxxxxxx" localSheetId="1" hidden="1">{"uno",#N/A,FALSE,"Dist total";"COMENTARIO",#N/A,FALSE,"Ficha CODICE"}</definedName>
    <definedName name="xxxxxxxxxxxxxxxxxxxxxxxxxx" hidden="1">{"uno",#N/A,FALSE,"Dist total";"COMENTARIO",#N/A,FALSE,"Ficha CODICE"}</definedName>
    <definedName name="y" localSheetId="2" hidden="1">{"CONSEJO",#N/A,FALSE,"Dist p0";"CONSEJO",#N/A,FALSE,"Ficha CODICE"}</definedName>
    <definedName name="y" localSheetId="4" hidden="1">{"CONSEJO",#N/A,FALSE,"Dist p0";"CONSEJO",#N/A,FALSE,"Ficha CODICE"}</definedName>
    <definedName name="y" localSheetId="3" hidden="1">{"CONSEJO",#N/A,FALSE,"Dist p0";"CONSEJO",#N/A,FALSE,"Ficha CODICE"}</definedName>
    <definedName name="y" localSheetId="0" hidden="1">{"CONSEJO",#N/A,FALSE,"Dist p0";"CONSEJO",#N/A,FALSE,"Ficha CODICE"}</definedName>
    <definedName name="y" localSheetId="1" hidden="1">{"CONSEJO",#N/A,FALSE,"Dist p0";"CONSEJO",#N/A,FALSE,"Ficha CODICE"}</definedName>
    <definedName name="y" hidden="1">{"CONSEJO",#N/A,FALSE,"Dist p0";"CONSEJO",#N/A,FALSE,"Ficha CODICE"}</definedName>
    <definedName name="Yearact">#REF!</definedName>
    <definedName name="YEARHIGH" hidden="1">"YEARHIGH"</definedName>
    <definedName name="YEARLOW" hidden="1">"YEARLOW"</definedName>
    <definedName name="yhi" localSheetId="2" hidden="1">{"NOPCAPEVA",#N/A,FALSE,"Nopat";"FCFCSTAR",#N/A,FALSE,"FCFVAL";"EVAVL",#N/A,FALSE,"EVAVAL";"LEASE",#N/A,FALSE,"OpLease"}</definedName>
    <definedName name="yhi" localSheetId="4" hidden="1">{"NOPCAPEVA",#N/A,FALSE,"Nopat";"FCFCSTAR",#N/A,FALSE,"FCFVAL";"EVAVL",#N/A,FALSE,"EVAVAL";"LEASE",#N/A,FALSE,"OpLease"}</definedName>
    <definedName name="yhi" localSheetId="3" hidden="1">{"NOPCAPEVA",#N/A,FALSE,"Nopat";"FCFCSTAR",#N/A,FALSE,"FCFVAL";"EVAVL",#N/A,FALSE,"EVAVAL";"LEASE",#N/A,FALSE,"OpLease"}</definedName>
    <definedName name="yhi" localSheetId="0" hidden="1">{"NOPCAPEVA",#N/A,FALSE,"Nopat";"FCFCSTAR",#N/A,FALSE,"FCFVAL";"EVAVL",#N/A,FALSE,"EVAVAL";"LEASE",#N/A,FALSE,"OpLease"}</definedName>
    <definedName name="yhi" localSheetId="1" hidden="1">{"NOPCAPEVA",#N/A,FALSE,"Nopat";"FCFCSTAR",#N/A,FALSE,"FCFVAL";"EVAVL",#N/A,FALSE,"EVAVAL";"LEASE",#N/A,FALSE,"OpLease"}</definedName>
    <definedName name="yhi" hidden="1">{"NOPCAPEVA",#N/A,FALSE,"Nopat";"FCFCSTAR",#N/A,FALSE,"FCFVAL";"EVAVL",#N/A,FALSE,"EVAVAL";"LEASE",#N/A,FALSE,"OpLease"}</definedName>
    <definedName name="yre" localSheetId="2" hidden="1">{"NOPCAPEVA",#N/A,FALSE,"Nopat";"FCFCSTAR",#N/A,FALSE,"FCFVAL";"EVAVL",#N/A,FALSE,"EVAVAL";"LEASE",#N/A,FALSE,"OpLease"}</definedName>
    <definedName name="yre" localSheetId="4" hidden="1">{"NOPCAPEVA",#N/A,FALSE,"Nopat";"FCFCSTAR",#N/A,FALSE,"FCFVAL";"EVAVL",#N/A,FALSE,"EVAVAL";"LEASE",#N/A,FALSE,"OpLease"}</definedName>
    <definedName name="yre" localSheetId="3" hidden="1">{"NOPCAPEVA",#N/A,FALSE,"Nopat";"FCFCSTAR",#N/A,FALSE,"FCFVAL";"EVAVL",#N/A,FALSE,"EVAVAL";"LEASE",#N/A,FALSE,"OpLease"}</definedName>
    <definedName name="yre" localSheetId="0" hidden="1">{"NOPCAPEVA",#N/A,FALSE,"Nopat";"FCFCSTAR",#N/A,FALSE,"FCFVAL";"EVAVL",#N/A,FALSE,"EVAVAL";"LEASE",#N/A,FALSE,"OpLease"}</definedName>
    <definedName name="yre" localSheetId="1" hidden="1">{"NOPCAPEVA",#N/A,FALSE,"Nopat";"FCFCSTAR",#N/A,FALSE,"FCFVAL";"EVAVL",#N/A,FALSE,"EVAVAL";"LEASE",#N/A,FALSE,"OpLease"}</definedName>
    <definedName name="yre" hidden="1">{"NOPCAPEVA",#N/A,FALSE,"Nopat";"FCFCSTAR",#N/A,FALSE,"FCFVAL";"EVAVL",#N/A,FALSE,"EVAVAL";"LEASE",#N/A,FALSE,"OpLease"}</definedName>
    <definedName name="yrty" localSheetId="2" hidden="1">{"NOPCAPEVA",#N/A,FALSE,"Nopat";"FCFCSTAR",#N/A,FALSE,"FCFVAL";"EVAVL",#N/A,FALSE,"EVAVAL";"LEASE",#N/A,FALSE,"OpLease"}</definedName>
    <definedName name="yrty" localSheetId="4" hidden="1">{"NOPCAPEVA",#N/A,FALSE,"Nopat";"FCFCSTAR",#N/A,FALSE,"FCFVAL";"EVAVL",#N/A,FALSE,"EVAVAL";"LEASE",#N/A,FALSE,"OpLease"}</definedName>
    <definedName name="yrty" localSheetId="3" hidden="1">{"NOPCAPEVA",#N/A,FALSE,"Nopat";"FCFCSTAR",#N/A,FALSE,"FCFVAL";"EVAVL",#N/A,FALSE,"EVAVAL";"LEASE",#N/A,FALSE,"OpLease"}</definedName>
    <definedName name="yrty" localSheetId="0" hidden="1">{"NOPCAPEVA",#N/A,FALSE,"Nopat";"FCFCSTAR",#N/A,FALSE,"FCFVAL";"EVAVL",#N/A,FALSE,"EVAVAL";"LEASE",#N/A,FALSE,"OpLease"}</definedName>
    <definedName name="yrty" localSheetId="1" hidden="1">{"NOPCAPEVA",#N/A,FALSE,"Nopat";"FCFCSTAR",#N/A,FALSE,"FCFVAL";"EVAVL",#N/A,FALSE,"EVAVAL";"LEASE",#N/A,FALSE,"OpLease"}</definedName>
    <definedName name="yrty" hidden="1">{"NOPCAPEVA",#N/A,FALSE,"Nopat";"FCFCSTAR",#N/A,FALSE,"FCFVAL";"EVAVL",#N/A,FALSE,"EVAVAL";"LEASE",#N/A,FALSE,"OpLease"}</definedName>
    <definedName name="yt8jih" localSheetId="2" hidden="1">{"uno",#N/A,FALSE,"Dist total";"COMENTARIO",#N/A,FALSE,"Ficha CODICE"}</definedName>
    <definedName name="yt8jih" localSheetId="4" hidden="1">{"uno",#N/A,FALSE,"Dist total";"COMENTARIO",#N/A,FALSE,"Ficha CODICE"}</definedName>
    <definedName name="yt8jih" localSheetId="3" hidden="1">{"uno",#N/A,FALSE,"Dist total";"COMENTARIO",#N/A,FALSE,"Ficha CODICE"}</definedName>
    <definedName name="yt8jih" localSheetId="0" hidden="1">{"uno",#N/A,FALSE,"Dist total";"COMENTARIO",#N/A,FALSE,"Ficha CODICE"}</definedName>
    <definedName name="yt8jih" localSheetId="1" hidden="1">{"uno",#N/A,FALSE,"Dist total";"COMENTARIO",#N/A,FALSE,"Ficha CODICE"}</definedName>
    <definedName name="yt8jih" hidden="1">{"uno",#N/A,FALSE,"Dist total";"COMENTARIO",#N/A,FALSE,"Ficha CODICE"}</definedName>
    <definedName name="ytr" localSheetId="2" hidden="1">{"AnnInc",#N/A,TRUE,"Inc";"QtrInc1",#N/A,TRUE,"Inc";"Balance",#N/A,TRUE,"Bal";"Cflow",#N/A,TRUE,"Cash"}</definedName>
    <definedName name="ytr" localSheetId="4" hidden="1">{"AnnInc",#N/A,TRUE,"Inc";"QtrInc1",#N/A,TRUE,"Inc";"Balance",#N/A,TRUE,"Bal";"Cflow",#N/A,TRUE,"Cash"}</definedName>
    <definedName name="ytr" localSheetId="3" hidden="1">{"AnnInc",#N/A,TRUE,"Inc";"QtrInc1",#N/A,TRUE,"Inc";"Balance",#N/A,TRUE,"Bal";"Cflow",#N/A,TRUE,"Cash"}</definedName>
    <definedName name="ytr" localSheetId="0" hidden="1">{"AnnInc",#N/A,TRUE,"Inc";"QtrInc1",#N/A,TRUE,"Inc";"Balance",#N/A,TRUE,"Bal";"Cflow",#N/A,TRUE,"Cash"}</definedName>
    <definedName name="ytr" localSheetId="1" hidden="1">{"AnnInc",#N/A,TRUE,"Inc";"QtrInc1",#N/A,TRUE,"Inc";"Balance",#N/A,TRUE,"Bal";"Cflow",#N/A,TRUE,"Cash"}</definedName>
    <definedName name="ytr" hidden="1">{"AnnInc",#N/A,TRUE,"Inc";"QtrInc1",#N/A,TRUE,"Inc";"Balance",#N/A,TRUE,"Bal";"Cflow",#N/A,TRUE,"Cash"}</definedName>
    <definedName name="yuiy" hidden="1">#REF!</definedName>
    <definedName name="yy" localSheetId="2" hidden="1">{"consolidated",#N/A,FALSE,"Sheet1";"cms",#N/A,FALSE,"Sheet1";"fse",#N/A,FALSE,"Sheet1"}</definedName>
    <definedName name="yy" localSheetId="4" hidden="1">{"consolidated",#N/A,FALSE,"Sheet1";"cms",#N/A,FALSE,"Sheet1";"fse",#N/A,FALSE,"Sheet1"}</definedName>
    <definedName name="yy" localSheetId="3" hidden="1">{"consolidated",#N/A,FALSE,"Sheet1";"cms",#N/A,FALSE,"Sheet1";"fse",#N/A,FALSE,"Sheet1"}</definedName>
    <definedName name="yy" localSheetId="0" hidden="1">{"consolidated",#N/A,FALSE,"Sheet1";"cms",#N/A,FALSE,"Sheet1";"fse",#N/A,FALSE,"Sheet1"}</definedName>
    <definedName name="yy" localSheetId="1" hidden="1">{"consolidated",#N/A,FALSE,"Sheet1";"cms",#N/A,FALSE,"Sheet1";"fse",#N/A,FALSE,"Sheet1"}</definedName>
    <definedName name="yy" hidden="1">{"consolidated",#N/A,FALSE,"Sheet1";"cms",#N/A,FALSE,"Sheet1";"fse",#N/A,FALSE,"Sheet1"}</definedName>
    <definedName name="yyyyyyyy" hidden="1">#REF!</definedName>
    <definedName name="yyyyyyyyyy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yyyyyyyyyy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yyyyyyyyyy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yyyyyyyyyy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yyyyyyyyyy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yyyyyyyyyy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yyyyyyyyyyyyyyyyyyy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yyyyyyyyyyyyyyyyyyy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yyyyyyyyyyyyyyyyyyy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yyyyyyyyyyyyyyyyyyy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yyyyyyyyyyyyyyyyyyy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yyyyyyyyyyyyyyyyyyy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zaq" localSheetId="2" hidden="1">{#N/A,#N/A,FALSE,"Calc";#N/A,#N/A,FALSE,"Sensitivity";#N/A,#N/A,FALSE,"LT Earn.Dil.";#N/A,#N/A,FALSE,"Dil. AVP"}</definedName>
    <definedName name="zaq" localSheetId="4" hidden="1">{#N/A,#N/A,FALSE,"Calc";#N/A,#N/A,FALSE,"Sensitivity";#N/A,#N/A,FALSE,"LT Earn.Dil.";#N/A,#N/A,FALSE,"Dil. AVP"}</definedName>
    <definedName name="zaq" localSheetId="3" hidden="1">{#N/A,#N/A,FALSE,"Calc";#N/A,#N/A,FALSE,"Sensitivity";#N/A,#N/A,FALSE,"LT Earn.Dil.";#N/A,#N/A,FALSE,"Dil. AVP"}</definedName>
    <definedName name="zaq" localSheetId="0" hidden="1">{#N/A,#N/A,FALSE,"Calc";#N/A,#N/A,FALSE,"Sensitivity";#N/A,#N/A,FALSE,"LT Earn.Dil.";#N/A,#N/A,FALSE,"Dil. AVP"}</definedName>
    <definedName name="zaq" localSheetId="1" hidden="1">{#N/A,#N/A,FALSE,"Calc";#N/A,#N/A,FALSE,"Sensitivity";#N/A,#N/A,FALSE,"LT Earn.Dil.";#N/A,#N/A,FALSE,"Dil. AVP"}</definedName>
    <definedName name="zaq" hidden="1">{#N/A,#N/A,FALSE,"Calc";#N/A,#N/A,FALSE,"Sensitivity";#N/A,#N/A,FALSE,"LT Earn.Dil.";#N/A,#N/A,FALSE,"Dil. AVP"}</definedName>
    <definedName name="zer" localSheetId="2" hidden="1">{#N/A,#N/A,FALSE,"Calc";#N/A,#N/A,FALSE,"Sensitivity";#N/A,#N/A,FALSE,"LT Earn.Dil.";#N/A,#N/A,FALSE,"Dil. AVP"}</definedName>
    <definedName name="zer" localSheetId="4" hidden="1">{#N/A,#N/A,FALSE,"Calc";#N/A,#N/A,FALSE,"Sensitivity";#N/A,#N/A,FALSE,"LT Earn.Dil.";#N/A,#N/A,FALSE,"Dil. AVP"}</definedName>
    <definedName name="zer" localSheetId="3" hidden="1">{#N/A,#N/A,FALSE,"Calc";#N/A,#N/A,FALSE,"Sensitivity";#N/A,#N/A,FALSE,"LT Earn.Dil.";#N/A,#N/A,FALSE,"Dil. AVP"}</definedName>
    <definedName name="zer" localSheetId="0" hidden="1">{#N/A,#N/A,FALSE,"Calc";#N/A,#N/A,FALSE,"Sensitivity";#N/A,#N/A,FALSE,"LT Earn.Dil.";#N/A,#N/A,FALSE,"Dil. AVP"}</definedName>
    <definedName name="zer" localSheetId="1" hidden="1">{#N/A,#N/A,FALSE,"Calc";#N/A,#N/A,FALSE,"Sensitivity";#N/A,#N/A,FALSE,"LT Earn.Dil.";#N/A,#N/A,FALSE,"Dil. AVP"}</definedName>
    <definedName name="zer" hidden="1">{#N/A,#N/A,FALSE,"Calc";#N/A,#N/A,FALSE,"Sensitivity";#N/A,#N/A,FALSE,"LT Earn.Dil.";#N/A,#N/A,FALSE,"Dil. AVP"}</definedName>
    <definedName name="ZESTAW" localSheetId="2" hidden="1">{#N/A,#N/A,FALSE,"F-01";#N/A,#N/A,FALSE,"F-01";#N/A,#N/A,FALSE,"F-01"}</definedName>
    <definedName name="ZESTAW" localSheetId="4" hidden="1">{#N/A,#N/A,FALSE,"F-01";#N/A,#N/A,FALSE,"F-01";#N/A,#N/A,FALSE,"F-01"}</definedName>
    <definedName name="ZESTAW" localSheetId="3" hidden="1">{#N/A,#N/A,FALSE,"F-01";#N/A,#N/A,FALSE,"F-01";#N/A,#N/A,FALSE,"F-01"}</definedName>
    <definedName name="ZESTAW" localSheetId="0" hidden="1">{#N/A,#N/A,FALSE,"F-01";#N/A,#N/A,FALSE,"F-01";#N/A,#N/A,FALSE,"F-01"}</definedName>
    <definedName name="ZESTAW" localSheetId="1" hidden="1">{#N/A,#N/A,FALSE,"F-01";#N/A,#N/A,FALSE,"F-01";#N/A,#N/A,FALSE,"F-01"}</definedName>
    <definedName name="ZESTAW" hidden="1">{#N/A,#N/A,FALSE,"F-01";#N/A,#N/A,FALSE,"F-01";#N/A,#N/A,FALSE,"F-01"}</definedName>
    <definedName name="zxcv" localSheetId="2" hidden="1">{"NOPCAPEVA",#N/A,FALSE,"Nopat";"FCFCSTAR",#N/A,FALSE,"FCFVAL";"EVAVL",#N/A,FALSE,"EVAVAL";"LEASE",#N/A,FALSE,"OpLease"}</definedName>
    <definedName name="zxcv" localSheetId="4" hidden="1">{"NOPCAPEVA",#N/A,FALSE,"Nopat";"FCFCSTAR",#N/A,FALSE,"FCFVAL";"EVAVL",#N/A,FALSE,"EVAVAL";"LEASE",#N/A,FALSE,"OpLease"}</definedName>
    <definedName name="zxcv" localSheetId="3" hidden="1">{"NOPCAPEVA",#N/A,FALSE,"Nopat";"FCFCSTAR",#N/A,FALSE,"FCFVAL";"EVAVL",#N/A,FALSE,"EVAVAL";"LEASE",#N/A,FALSE,"OpLease"}</definedName>
    <definedName name="zxcv" localSheetId="0" hidden="1">{"NOPCAPEVA",#N/A,FALSE,"Nopat";"FCFCSTAR",#N/A,FALSE,"FCFVAL";"EVAVL",#N/A,FALSE,"EVAVAL";"LEASE",#N/A,FALSE,"OpLease"}</definedName>
    <definedName name="zxcv" localSheetId="1" hidden="1">{"NOPCAPEVA",#N/A,FALSE,"Nopat";"FCFCSTAR",#N/A,FALSE,"FCFVAL";"EVAVL",#N/A,FALSE,"EVAVAL";"LEASE",#N/A,FALSE,"OpLease"}</definedName>
    <definedName name="zxcv" hidden="1">{"NOPCAPEVA",#N/A,FALSE,"Nopat";"FCFCSTAR",#N/A,FALSE,"FCFVAL";"EVAVL",#N/A,FALSE,"EVAVAL";"LEASE",#N/A,FALSE,"OpLease"}</definedName>
    <definedName name="zz" localSheetId="2" hidden="1">{"'CE PRC2 98'!$A$1:$P$42"}</definedName>
    <definedName name="zz" localSheetId="4" hidden="1">{"'CE PRC2 98'!$A$1:$P$42"}</definedName>
    <definedName name="zz" localSheetId="3" hidden="1">{"'CE PRC2 98'!$A$1:$P$42"}</definedName>
    <definedName name="zz" localSheetId="0" hidden="1">{"'CE PRC2 98'!$A$1:$P$42"}</definedName>
    <definedName name="zz" localSheetId="1" hidden="1">{"'CE PRC2 98'!$A$1:$P$42"}</definedName>
    <definedName name="zz" hidden="1">{"'CE PRC2 98'!$A$1:$P$42"}</definedName>
    <definedName name="ZZZ" localSheetId="2" hidden="1">{"ANAR",#N/A,FALSE,"Dist total";"MARGEN",#N/A,FALSE,"Dist total";"COMENTARIO",#N/A,FALSE,"Ficha CODICE";"CONSEJO",#N/A,FALSE,"Dist p0";"uno",#N/A,FALSE,"Dist total"}</definedName>
    <definedName name="ZZZ" localSheetId="4" hidden="1">{"ANAR",#N/A,FALSE,"Dist total";"MARGEN",#N/A,FALSE,"Dist total";"COMENTARIO",#N/A,FALSE,"Ficha CODICE";"CONSEJO",#N/A,FALSE,"Dist p0";"uno",#N/A,FALSE,"Dist total"}</definedName>
    <definedName name="ZZZ" localSheetId="3" hidden="1">{"ANAR",#N/A,FALSE,"Dist total";"MARGEN",#N/A,FALSE,"Dist total";"COMENTARIO",#N/A,FALSE,"Ficha CODICE";"CONSEJO",#N/A,FALSE,"Dist p0";"uno",#N/A,FALSE,"Dist total"}</definedName>
    <definedName name="ZZZ" localSheetId="0" hidden="1">{"ANAR",#N/A,FALSE,"Dist total";"MARGEN",#N/A,FALSE,"Dist total";"COMENTARIO",#N/A,FALSE,"Ficha CODICE";"CONSEJO",#N/A,FALSE,"Dist p0";"uno",#N/A,FALSE,"Dist total"}</definedName>
    <definedName name="ZZZ" localSheetId="1" hidden="1">{"ANAR",#N/A,FALSE,"Dist total";"MARGEN",#N/A,FALSE,"Dist total";"COMENTARIO",#N/A,FALSE,"Ficha CODICE";"CONSEJO",#N/A,FALSE,"Dist p0";"uno",#N/A,FALSE,"Dist total"}</definedName>
    <definedName name="ZZZ" hidden="1">{"ANAR",#N/A,FALSE,"Dist total";"MARGEN",#N/A,FALSE,"Dist total";"COMENTARIO",#N/A,FALSE,"Ficha CODICE";"CONSEJO",#N/A,FALSE,"Dist p0";"uno",#N/A,FALSE,"Dist total"}</definedName>
    <definedName name="ZZZZZ" localSheetId="2" hidden="1">{"CONSEJO",#N/A,FALSE,"Dist p0";"CONSEJO",#N/A,FALSE,"Ficha CODICE"}</definedName>
    <definedName name="ZZZZZ" localSheetId="4" hidden="1">{"CONSEJO",#N/A,FALSE,"Dist p0";"CONSEJO",#N/A,FALSE,"Ficha CODICE"}</definedName>
    <definedName name="ZZZZZ" localSheetId="3" hidden="1">{"CONSEJO",#N/A,FALSE,"Dist p0";"CONSEJO",#N/A,FALSE,"Ficha CODICE"}</definedName>
    <definedName name="ZZZZZ" localSheetId="0" hidden="1">{"CONSEJO",#N/A,FALSE,"Dist p0";"CONSEJO",#N/A,FALSE,"Ficha CODICE"}</definedName>
    <definedName name="ZZZZZ" localSheetId="1" hidden="1">{"CONSEJO",#N/A,FALSE,"Dist p0";"CONSEJO",#N/A,FALSE,"Ficha CODICE"}</definedName>
    <definedName name="ZZZZZ" hidden="1">{"CONSEJO",#N/A,FALSE,"Dist p0";"CONSEJO",#N/A,FALSE,"Ficha CODICE"}</definedName>
    <definedName name="ZZZZZZ" localSheetId="2" hidden="1">{"uno",#N/A,FALSE,"Dist total";"COMENTARIO",#N/A,FALSE,"Ficha CODICE"}</definedName>
    <definedName name="ZZZZZZ" localSheetId="4" hidden="1">{"uno",#N/A,FALSE,"Dist total";"COMENTARIO",#N/A,FALSE,"Ficha CODICE"}</definedName>
    <definedName name="ZZZZZZ" localSheetId="3" hidden="1">{"uno",#N/A,FALSE,"Dist total";"COMENTARIO",#N/A,FALSE,"Ficha CODICE"}</definedName>
    <definedName name="ZZZZZZ" localSheetId="0" hidden="1">{"uno",#N/A,FALSE,"Dist total";"COMENTARIO",#N/A,FALSE,"Ficha CODICE"}</definedName>
    <definedName name="ZZZZZZ" localSheetId="1" hidden="1">{"uno",#N/A,FALSE,"Dist total";"COMENTARIO",#N/A,FALSE,"Ficha CODICE"}</definedName>
    <definedName name="ZZZZZZ" hidden="1">{"uno",#N/A,FALSE,"Dist total";"COMENTARIO",#N/A,FALSE,"Ficha CODICE"}</definedName>
    <definedName name="zzzzzzzzzzzzzzzzzzzzzzzzzz" localSheetId="2" hidden="1">{"ANAR",#N/A,FALSE,"Dist total";"MARGEN",#N/A,FALSE,"Dist total";"COMENTARIO",#N/A,FALSE,"Ficha CODICE";"CONSEJO",#N/A,FALSE,"Dist p0";"uno",#N/A,FALSE,"Dist total"}</definedName>
    <definedName name="zzzzzzzzzzzzzzzzzzzzzzzzzz" localSheetId="4" hidden="1">{"ANAR",#N/A,FALSE,"Dist total";"MARGEN",#N/A,FALSE,"Dist total";"COMENTARIO",#N/A,FALSE,"Ficha CODICE";"CONSEJO",#N/A,FALSE,"Dist p0";"uno",#N/A,FALSE,"Dist total"}</definedName>
    <definedName name="zzzzzzzzzzzzzzzzzzzzzzzzzz" localSheetId="3" hidden="1">{"ANAR",#N/A,FALSE,"Dist total";"MARGEN",#N/A,FALSE,"Dist total";"COMENTARIO",#N/A,FALSE,"Ficha CODICE";"CONSEJO",#N/A,FALSE,"Dist p0";"uno",#N/A,FALSE,"Dist total"}</definedName>
    <definedName name="zzzzzzzzzzzzzzzzzzzzzzzzzz" localSheetId="0" hidden="1">{"ANAR",#N/A,FALSE,"Dist total";"MARGEN",#N/A,FALSE,"Dist total";"COMENTARIO",#N/A,FALSE,"Ficha CODICE";"CONSEJO",#N/A,FALSE,"Dist p0";"uno",#N/A,FALSE,"Dist total"}</definedName>
    <definedName name="zzzzzzzzzzzzzzzzzzzzzzzzzz" localSheetId="1" hidden="1">{"ANAR",#N/A,FALSE,"Dist total";"MARGEN",#N/A,FALSE,"Dist total";"COMENTARIO",#N/A,FALSE,"Ficha CODICE";"CONSEJO",#N/A,FALSE,"Dist p0";"uno",#N/A,FALSE,"Dist total"}</definedName>
    <definedName name="zzzzzzzzzzzzzzzzzzzzzzzzzz" hidden="1">{"ANAR",#N/A,FALSE,"Dist total";"MARGEN",#N/A,FALSE,"Dist total";"COMENTARIO",#N/A,FALSE,"Ficha CODICE";"CONSEJO",#N/A,FALSE,"Dist p0";"uno",#N/A,FALSE,"Dist total"}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106" i="11" l="1"/>
  <c r="AE109" i="11"/>
  <c r="AE112" i="11"/>
  <c r="AO130" i="10" l="1"/>
  <c r="AM130" i="10"/>
  <c r="AL130" i="10"/>
  <c r="AJ127" i="10"/>
  <c r="AN52" i="11" l="1"/>
  <c r="AH76" i="11"/>
  <c r="AN76" i="11"/>
  <c r="AT76" i="11" s="1"/>
  <c r="AL127" i="11" l="1"/>
  <c r="AQ128" i="10"/>
  <c r="AT128" i="11" s="1"/>
  <c r="AG128" i="10"/>
  <c r="AH128" i="11" s="1"/>
  <c r="AB126" i="11"/>
  <c r="AB122" i="11"/>
  <c r="AB119" i="11"/>
  <c r="AB117" i="11"/>
  <c r="AH128" i="10"/>
  <c r="AI128" i="11" s="1"/>
  <c r="AQ129" i="10"/>
  <c r="AT129" i="11" s="1"/>
  <c r="AN126" i="11"/>
  <c r="AN122" i="11"/>
  <c r="AN120" i="11"/>
  <c r="AN119" i="11"/>
  <c r="AN118" i="11"/>
  <c r="AN117" i="11"/>
  <c r="AR128" i="10"/>
  <c r="AU128" i="11" s="1"/>
  <c r="AB128" i="11"/>
  <c r="AN127" i="11"/>
  <c r="AN128" i="11"/>
  <c r="AO127" i="11"/>
  <c r="AP127" i="11"/>
  <c r="AI129" i="10"/>
  <c r="AS129" i="10"/>
  <c r="AS128" i="10"/>
  <c r="AD129" i="11" l="1"/>
  <c r="AD120" i="11"/>
  <c r="AD117" i="11"/>
  <c r="AD126" i="11"/>
  <c r="AC118" i="11"/>
  <c r="AO120" i="11"/>
  <c r="AO119" i="11"/>
  <c r="AO129" i="11"/>
  <c r="AD122" i="11"/>
  <c r="AC120" i="11"/>
  <c r="AO128" i="11"/>
  <c r="AV128" i="11"/>
  <c r="AH129" i="10"/>
  <c r="AP126" i="11"/>
  <c r="AC128" i="11"/>
  <c r="AC129" i="11"/>
  <c r="AC131" i="10"/>
  <c r="AD128" i="11"/>
  <c r="AR129" i="10"/>
  <c r="AU129" i="11" s="1"/>
  <c r="AG129" i="10"/>
  <c r="AH129" i="11" s="1"/>
  <c r="AI128" i="10"/>
  <c r="AP129" i="11"/>
  <c r="AB129" i="11"/>
  <c r="AB131" i="10"/>
  <c r="AB131" i="11" s="1"/>
  <c r="AO117" i="11"/>
  <c r="AP128" i="11"/>
  <c r="AD119" i="11"/>
  <c r="AO118" i="11"/>
  <c r="AC126" i="11"/>
  <c r="AO122" i="11"/>
  <c r="AC122" i="11"/>
  <c r="AO126" i="11"/>
  <c r="AC119" i="11"/>
  <c r="AC117" i="11"/>
  <c r="AN129" i="11"/>
  <c r="AB120" i="11"/>
  <c r="AB118" i="11"/>
  <c r="AD118" i="11"/>
  <c r="AD131" i="10"/>
  <c r="AL131" i="10"/>
  <c r="AM131" i="10"/>
  <c r="AD131" i="11" l="1"/>
  <c r="AJ128" i="11"/>
  <c r="AI129" i="11"/>
  <c r="AJ129" i="11"/>
  <c r="AV129" i="11"/>
  <c r="AC131" i="11"/>
  <c r="AO131" i="11"/>
  <c r="AN131" i="11"/>
  <c r="AQ127" i="11" l="1"/>
  <c r="AR127" i="11" s="1"/>
  <c r="AT128" i="10" l="1"/>
  <c r="AW128" i="11" s="1"/>
  <c r="AX128" i="11" s="1"/>
  <c r="AQ128" i="11"/>
  <c r="AR128" i="11" s="1"/>
  <c r="AE118" i="11"/>
  <c r="AF118" i="11" s="1"/>
  <c r="AJ128" i="10"/>
  <c r="AK128" i="11" s="1"/>
  <c r="AL128" i="11" s="1"/>
  <c r="AE128" i="11"/>
  <c r="AF128" i="11" s="1"/>
  <c r="AE117" i="11"/>
  <c r="AF117" i="11" s="1"/>
  <c r="AE119" i="11"/>
  <c r="AF119" i="11" s="1"/>
  <c r="AE120" i="11"/>
  <c r="AF120" i="11" s="1"/>
  <c r="AE122" i="11"/>
  <c r="AF122" i="11" s="1"/>
  <c r="AP118" i="11"/>
  <c r="AQ118" i="11"/>
  <c r="AQ119" i="11"/>
  <c r="AP119" i="11"/>
  <c r="AP120" i="11"/>
  <c r="AQ120" i="11"/>
  <c r="AP117" i="11"/>
  <c r="AQ117" i="11"/>
  <c r="AP122" i="11"/>
  <c r="AQ122" i="11"/>
  <c r="AR120" i="11" l="1"/>
  <c r="AR122" i="11"/>
  <c r="AR119" i="11"/>
  <c r="AR117" i="11"/>
  <c r="AR118" i="11"/>
  <c r="AE126" i="11" l="1"/>
  <c r="AF126" i="11" s="1"/>
  <c r="AQ126" i="11"/>
  <c r="AR126" i="11" s="1"/>
  <c r="AT129" i="10" l="1"/>
  <c r="AW129" i="11" s="1"/>
  <c r="AX129" i="11" s="1"/>
  <c r="AQ129" i="11"/>
  <c r="AR129" i="11" s="1"/>
  <c r="AO131" i="10"/>
  <c r="AE131" i="10" l="1"/>
  <c r="AJ129" i="10"/>
  <c r="AE129" i="11"/>
  <c r="AF129" i="11" s="1"/>
  <c r="AK129" i="11" l="1"/>
  <c r="AL129" i="11" s="1"/>
  <c r="AE131" i="11"/>
  <c r="BN29" i="12" l="1"/>
  <c r="BN21" i="12"/>
  <c r="AF131" i="11"/>
  <c r="BN30" i="12" l="1"/>
  <c r="BN57" i="12"/>
  <c r="BN48" i="12"/>
  <c r="BN58" i="12" l="1"/>
  <c r="BL77" i="18" l="1"/>
  <c r="AO30" i="10"/>
  <c r="AL92" i="11"/>
  <c r="AL93" i="11"/>
  <c r="AL94" i="11"/>
  <c r="AL95" i="11"/>
  <c r="BL76" i="18" l="1"/>
  <c r="BL62" i="18"/>
  <c r="BL63" i="18"/>
  <c r="BL64" i="17"/>
  <c r="BL34" i="17"/>
  <c r="BL13" i="17"/>
  <c r="BL78" i="17"/>
  <c r="BL67" i="18" l="1"/>
  <c r="BL68" i="18"/>
  <c r="BL69" i="18"/>
  <c r="BL70" i="18"/>
  <c r="BL71" i="18"/>
  <c r="BL72" i="18"/>
  <c r="BL73" i="18"/>
  <c r="BL74" i="18"/>
  <c r="BL75" i="18"/>
  <c r="BL60" i="18"/>
  <c r="BL61" i="18"/>
  <c r="BK60" i="18"/>
  <c r="BK61" i="18"/>
  <c r="BK62" i="18"/>
  <c r="BL47" i="18"/>
  <c r="BL48" i="18"/>
  <c r="BL49" i="18"/>
  <c r="BL50" i="18"/>
  <c r="BL51" i="18"/>
  <c r="BL52" i="18"/>
  <c r="BL53" i="18"/>
  <c r="BL54" i="18"/>
  <c r="BL55" i="18"/>
  <c r="BL56" i="18"/>
  <c r="BL57" i="18"/>
  <c r="BL58" i="18"/>
  <c r="BL59" i="18"/>
  <c r="BL15" i="18"/>
  <c r="BL16" i="18"/>
  <c r="BL17" i="18"/>
  <c r="BL18" i="18"/>
  <c r="BL19" i="18"/>
  <c r="BL20" i="18"/>
  <c r="BL21" i="18"/>
  <c r="BL22" i="18"/>
  <c r="BL23" i="18"/>
  <c r="BL24" i="18"/>
  <c r="BL25" i="18"/>
  <c r="BL26" i="18"/>
  <c r="BL27" i="18"/>
  <c r="BL28" i="18"/>
  <c r="BL29" i="18"/>
  <c r="BL30" i="18"/>
  <c r="BL31" i="18"/>
  <c r="BL32" i="18"/>
  <c r="BL35" i="18"/>
  <c r="BL36" i="18"/>
  <c r="BL37" i="18"/>
  <c r="BL38" i="18"/>
  <c r="BL39" i="18"/>
  <c r="BL41" i="18"/>
  <c r="BL42" i="18"/>
  <c r="BL11" i="18"/>
  <c r="BL83" i="18"/>
  <c r="BL82" i="17"/>
  <c r="BL64" i="18" l="1"/>
  <c r="BL44" i="17"/>
  <c r="BL78" i="18"/>
  <c r="BL34" i="18"/>
  <c r="BL80" i="17" l="1"/>
  <c r="BL85" i="17" l="1"/>
  <c r="AL94" i="10"/>
  <c r="AM94" i="10"/>
  <c r="AX87" i="11"/>
  <c r="AN88" i="10" l="1"/>
  <c r="AL98" i="10"/>
  <c r="AM98" i="10"/>
  <c r="AP71" i="11" l="1"/>
  <c r="AN71" i="11"/>
  <c r="AP72" i="11"/>
  <c r="AN72" i="11"/>
  <c r="AP73" i="11"/>
  <c r="AN73" i="11"/>
  <c r="AI76" i="11" l="1"/>
  <c r="AJ76" i="11"/>
  <c r="AK76" i="11"/>
  <c r="AI71" i="11"/>
  <c r="AJ71" i="11"/>
  <c r="AK71" i="11"/>
  <c r="AH71" i="11"/>
  <c r="AT36" i="10" l="1"/>
  <c r="AT29" i="10"/>
  <c r="AQ34" i="11"/>
  <c r="AW34" i="11" l="1"/>
  <c r="AQ29" i="11"/>
  <c r="AW29" i="11" l="1"/>
  <c r="AO94" i="10" l="1"/>
  <c r="AO37" i="10"/>
  <c r="AQ28" i="11"/>
  <c r="AO23" i="10"/>
  <c r="AT61" i="10" l="1"/>
  <c r="AO72" i="10"/>
  <c r="AO73" i="10"/>
  <c r="AO76" i="10"/>
  <c r="AO71" i="10"/>
  <c r="AO78" i="10"/>
  <c r="AU71" i="11" l="1"/>
  <c r="AT71" i="11"/>
  <c r="BI16" i="18"/>
  <c r="BI17" i="18"/>
  <c r="BI15" i="18"/>
  <c r="AV34" i="11" l="1"/>
  <c r="AX34" i="11" s="1"/>
  <c r="AQ74" i="10"/>
  <c r="AR74" i="10"/>
  <c r="AQ75" i="10"/>
  <c r="AR75" i="10"/>
  <c r="AQ76" i="10"/>
  <c r="AR71" i="10"/>
  <c r="AQ71" i="10"/>
  <c r="BE34" i="18" l="1"/>
  <c r="BK69" i="18"/>
  <c r="BK71" i="18"/>
  <c r="BK74" i="18"/>
  <c r="BK48" i="18"/>
  <c r="BK49" i="18"/>
  <c r="BK50" i="18"/>
  <c r="BK52" i="18"/>
  <c r="BK53" i="18"/>
  <c r="BK55" i="18"/>
  <c r="BK57" i="18"/>
  <c r="BK58" i="18"/>
  <c r="BK38" i="18"/>
  <c r="BK16" i="18"/>
  <c r="BK17" i="18"/>
  <c r="BK21" i="18"/>
  <c r="BK22" i="18"/>
  <c r="BK24" i="18"/>
  <c r="BK25" i="18"/>
  <c r="BK26" i="18"/>
  <c r="BK28" i="18"/>
  <c r="BK30" i="18"/>
  <c r="BK31" i="18"/>
  <c r="BM34" i="18"/>
  <c r="BN34" i="18"/>
  <c r="BO34" i="18"/>
  <c r="BP34" i="18"/>
  <c r="BQ34" i="18"/>
  <c r="BR34" i="18"/>
  <c r="BS34" i="18"/>
  <c r="BT34" i="18"/>
  <c r="BU34" i="18"/>
  <c r="BV34" i="18"/>
  <c r="BW34" i="18"/>
  <c r="BX34" i="18"/>
  <c r="BY34" i="18"/>
  <c r="BZ34" i="18"/>
  <c r="CA34" i="18"/>
  <c r="CB34" i="18"/>
  <c r="CC34" i="18"/>
  <c r="CD34" i="18"/>
  <c r="CE34" i="18"/>
  <c r="CF34" i="18"/>
  <c r="CG34" i="18"/>
  <c r="CH34" i="18"/>
  <c r="CI34" i="18"/>
  <c r="CJ34" i="18"/>
  <c r="CK34" i="18"/>
  <c r="CL34" i="18"/>
  <c r="CM34" i="18"/>
  <c r="CN34" i="18"/>
  <c r="CO34" i="18"/>
  <c r="CP34" i="18"/>
  <c r="CQ34" i="18"/>
  <c r="CR34" i="18"/>
  <c r="CS34" i="18"/>
  <c r="CT34" i="18"/>
  <c r="CU34" i="18"/>
  <c r="CV34" i="18"/>
  <c r="CW34" i="18"/>
  <c r="CX34" i="18"/>
  <c r="CY34" i="18"/>
  <c r="CZ34" i="18"/>
  <c r="DA34" i="18"/>
  <c r="DB34" i="18"/>
  <c r="DC34" i="18"/>
  <c r="DD34" i="18"/>
  <c r="DE34" i="18"/>
  <c r="DF34" i="18"/>
  <c r="DG34" i="18"/>
  <c r="DH34" i="18"/>
  <c r="DI34" i="18"/>
  <c r="DJ34" i="18"/>
  <c r="DK34" i="18"/>
  <c r="DL34" i="18"/>
  <c r="DM34" i="18"/>
  <c r="DN34" i="18"/>
  <c r="DO34" i="18"/>
  <c r="DP34" i="18"/>
  <c r="DQ34" i="18"/>
  <c r="DR34" i="18"/>
  <c r="DS34" i="18"/>
  <c r="DT34" i="18"/>
  <c r="DU34" i="18"/>
  <c r="DV34" i="18"/>
  <c r="DW34" i="18"/>
  <c r="DX34" i="18"/>
  <c r="DY34" i="18"/>
  <c r="DZ34" i="18"/>
  <c r="EA34" i="18"/>
  <c r="EB34" i="18"/>
  <c r="EC34" i="18"/>
  <c r="ED34" i="18"/>
  <c r="EE34" i="18"/>
  <c r="EF34" i="18"/>
  <c r="EG34" i="18"/>
  <c r="EH34" i="18"/>
  <c r="EI34" i="18"/>
  <c r="EJ34" i="18"/>
  <c r="EK34" i="18"/>
  <c r="EL34" i="18"/>
  <c r="EM34" i="18"/>
  <c r="EN34" i="18"/>
  <c r="EO34" i="18"/>
  <c r="EP34" i="18"/>
  <c r="EQ34" i="18"/>
  <c r="ER34" i="18"/>
  <c r="ES34" i="18"/>
  <c r="ET34" i="18"/>
  <c r="EU34" i="18"/>
  <c r="EV34" i="18"/>
  <c r="EW34" i="18"/>
  <c r="EX34" i="18"/>
  <c r="EY34" i="18"/>
  <c r="EZ34" i="18"/>
  <c r="FA34" i="18"/>
  <c r="FB34" i="18"/>
  <c r="FC34" i="18"/>
  <c r="FD34" i="18"/>
  <c r="FE34" i="18"/>
  <c r="FF34" i="18"/>
  <c r="FG34" i="18"/>
  <c r="FH34" i="18"/>
  <c r="FI34" i="18"/>
  <c r="FJ34" i="18"/>
  <c r="FK34" i="18"/>
  <c r="FL34" i="18"/>
  <c r="FM34" i="18"/>
  <c r="FN34" i="18"/>
  <c r="FO34" i="18"/>
  <c r="FP34" i="18"/>
  <c r="FQ34" i="18"/>
  <c r="FR34" i="18"/>
  <c r="FS34" i="18"/>
  <c r="FT34" i="18"/>
  <c r="FU34" i="18"/>
  <c r="FV34" i="18"/>
  <c r="FW34" i="18"/>
  <c r="FX34" i="18"/>
  <c r="FY34" i="18"/>
  <c r="FZ34" i="18"/>
  <c r="GA34" i="18"/>
  <c r="GB34" i="18"/>
  <c r="GC34" i="18"/>
  <c r="GD34" i="18"/>
  <c r="GE34" i="18"/>
  <c r="GF34" i="18"/>
  <c r="GG34" i="18"/>
  <c r="GH34" i="18"/>
  <c r="GI34" i="18"/>
  <c r="GJ34" i="18"/>
  <c r="GK34" i="18"/>
  <c r="GL34" i="18"/>
  <c r="GM34" i="18"/>
  <c r="GN34" i="18"/>
  <c r="GO34" i="18"/>
  <c r="GP34" i="18"/>
  <c r="GQ34" i="18"/>
  <c r="GR34" i="18"/>
  <c r="GS34" i="18"/>
  <c r="GT34" i="18"/>
  <c r="GU34" i="18"/>
  <c r="GV34" i="18"/>
  <c r="GW34" i="18"/>
  <c r="GX34" i="18"/>
  <c r="GY34" i="18"/>
  <c r="GZ34" i="18"/>
  <c r="HA34" i="18"/>
  <c r="HB34" i="18"/>
  <c r="HC34" i="18"/>
  <c r="HD34" i="18"/>
  <c r="HE34" i="18"/>
  <c r="HF34" i="18"/>
  <c r="HG34" i="18"/>
  <c r="HH34" i="18"/>
  <c r="HI34" i="18"/>
  <c r="HJ34" i="18"/>
  <c r="HK34" i="18"/>
  <c r="HL34" i="18"/>
  <c r="HM34" i="18"/>
  <c r="HN34" i="18"/>
  <c r="HO34" i="18"/>
  <c r="HP34" i="18"/>
  <c r="HQ34" i="18"/>
  <c r="HR34" i="18"/>
  <c r="HS34" i="18"/>
  <c r="HT34" i="18"/>
  <c r="HU34" i="18"/>
  <c r="HV34" i="18"/>
  <c r="HW34" i="18"/>
  <c r="HX34" i="18"/>
  <c r="HY34" i="18"/>
  <c r="HZ34" i="18"/>
  <c r="IA34" i="18"/>
  <c r="IB34" i="18"/>
  <c r="IC34" i="18"/>
  <c r="ID34" i="18"/>
  <c r="IE34" i="18"/>
  <c r="IF34" i="18"/>
  <c r="IG34" i="18"/>
  <c r="IH34" i="18"/>
  <c r="II34" i="18"/>
  <c r="IJ34" i="18"/>
  <c r="IK34" i="18"/>
  <c r="IL34" i="18"/>
  <c r="IM34" i="18"/>
  <c r="IN34" i="18"/>
  <c r="IO34" i="18"/>
  <c r="IP34" i="18"/>
  <c r="IQ34" i="18"/>
  <c r="IR34" i="18"/>
  <c r="IS34" i="18"/>
  <c r="IT34" i="18"/>
  <c r="IU34" i="18"/>
  <c r="IV34" i="18"/>
  <c r="IW34" i="18"/>
  <c r="IX34" i="18"/>
  <c r="IY34" i="18"/>
  <c r="IZ34" i="18"/>
  <c r="JA34" i="18"/>
  <c r="JB34" i="18"/>
  <c r="JC34" i="18"/>
  <c r="JD34" i="18"/>
  <c r="JE34" i="18"/>
  <c r="JF34" i="18"/>
  <c r="JG34" i="18"/>
  <c r="JH34" i="18"/>
  <c r="JI34" i="18"/>
  <c r="JJ34" i="18"/>
  <c r="JK34" i="18"/>
  <c r="JL34" i="18"/>
  <c r="JM34" i="18"/>
  <c r="JN34" i="18"/>
  <c r="JO34" i="18"/>
  <c r="JP34" i="18"/>
  <c r="JQ34" i="18"/>
  <c r="JR34" i="18"/>
  <c r="JS34" i="18"/>
  <c r="JT34" i="18"/>
  <c r="JU34" i="18"/>
  <c r="JV34" i="18"/>
  <c r="JW34" i="18"/>
  <c r="JX34" i="18"/>
  <c r="JY34" i="18"/>
  <c r="JZ34" i="18"/>
  <c r="KA34" i="18"/>
  <c r="KB34" i="18"/>
  <c r="KC34" i="18"/>
  <c r="KD34" i="18"/>
  <c r="KE34" i="18"/>
  <c r="KF34" i="18"/>
  <c r="KG34" i="18"/>
  <c r="KH34" i="18"/>
  <c r="KI34" i="18"/>
  <c r="KJ34" i="18"/>
  <c r="KK34" i="18"/>
  <c r="KL34" i="18"/>
  <c r="KM34" i="18"/>
  <c r="KN34" i="18"/>
  <c r="KO34" i="18"/>
  <c r="KP34" i="18"/>
  <c r="KQ34" i="18"/>
  <c r="KR34" i="18"/>
  <c r="KS34" i="18"/>
  <c r="KT34" i="18"/>
  <c r="KU34" i="18"/>
  <c r="KV34" i="18"/>
  <c r="KW34" i="18"/>
  <c r="KX34" i="18"/>
  <c r="KY34" i="18"/>
  <c r="KZ34" i="18"/>
  <c r="LA34" i="18"/>
  <c r="LB34" i="18"/>
  <c r="LC34" i="18"/>
  <c r="LD34" i="18"/>
  <c r="LE34" i="18"/>
  <c r="LF34" i="18"/>
  <c r="LG34" i="18"/>
  <c r="LH34" i="18"/>
  <c r="LI34" i="18"/>
  <c r="LJ34" i="18"/>
  <c r="LK34" i="18"/>
  <c r="LL34" i="18"/>
  <c r="LM34" i="18"/>
  <c r="LN34" i="18"/>
  <c r="LO34" i="18"/>
  <c r="LP34" i="18"/>
  <c r="LQ34" i="18"/>
  <c r="LR34" i="18"/>
  <c r="LS34" i="18"/>
  <c r="LT34" i="18"/>
  <c r="LU34" i="18"/>
  <c r="LV34" i="18"/>
  <c r="LW34" i="18"/>
  <c r="LX34" i="18"/>
  <c r="LY34" i="18"/>
  <c r="LZ34" i="18"/>
  <c r="MA34" i="18"/>
  <c r="MB34" i="18"/>
  <c r="MC34" i="18"/>
  <c r="MD34" i="18"/>
  <c r="ME34" i="18"/>
  <c r="MF34" i="18"/>
  <c r="MG34" i="18"/>
  <c r="MH34" i="18"/>
  <c r="MI34" i="18"/>
  <c r="MJ34" i="18"/>
  <c r="MK34" i="18"/>
  <c r="ML34" i="18"/>
  <c r="MM34" i="18"/>
  <c r="MN34" i="18"/>
  <c r="MO34" i="18"/>
  <c r="MP34" i="18"/>
  <c r="MQ34" i="18"/>
  <c r="MR34" i="18"/>
  <c r="MS34" i="18"/>
  <c r="MT34" i="18"/>
  <c r="MU34" i="18"/>
  <c r="MV34" i="18"/>
  <c r="MW34" i="18"/>
  <c r="MX34" i="18"/>
  <c r="MY34" i="18"/>
  <c r="MZ34" i="18"/>
  <c r="NA34" i="18"/>
  <c r="NB34" i="18"/>
  <c r="NC34" i="18"/>
  <c r="ND34" i="18"/>
  <c r="NE34" i="18"/>
  <c r="NF34" i="18"/>
  <c r="NG34" i="18"/>
  <c r="NH34" i="18"/>
  <c r="NI34" i="18"/>
  <c r="NJ34" i="18"/>
  <c r="NK34" i="18"/>
  <c r="NL34" i="18"/>
  <c r="NM34" i="18"/>
  <c r="NN34" i="18"/>
  <c r="NO34" i="18"/>
  <c r="NP34" i="18"/>
  <c r="NQ34" i="18"/>
  <c r="NR34" i="18"/>
  <c r="NS34" i="18"/>
  <c r="NT34" i="18"/>
  <c r="NU34" i="18"/>
  <c r="NV34" i="18"/>
  <c r="NW34" i="18"/>
  <c r="NX34" i="18"/>
  <c r="NY34" i="18"/>
  <c r="NZ34" i="18"/>
  <c r="OA34" i="18"/>
  <c r="OB34" i="18"/>
  <c r="OC34" i="18"/>
  <c r="OD34" i="18"/>
  <c r="OE34" i="18"/>
  <c r="OF34" i="18"/>
  <c r="OG34" i="18"/>
  <c r="OH34" i="18"/>
  <c r="OI34" i="18"/>
  <c r="OJ34" i="18"/>
  <c r="OK34" i="18"/>
  <c r="OL34" i="18"/>
  <c r="OM34" i="18"/>
  <c r="ON34" i="18"/>
  <c r="OO34" i="18"/>
  <c r="OP34" i="18"/>
  <c r="OQ34" i="18"/>
  <c r="OR34" i="18"/>
  <c r="OS34" i="18"/>
  <c r="OT34" i="18"/>
  <c r="OU34" i="18"/>
  <c r="OV34" i="18"/>
  <c r="OW34" i="18"/>
  <c r="OX34" i="18"/>
  <c r="OY34" i="18"/>
  <c r="OZ34" i="18"/>
  <c r="PA34" i="18"/>
  <c r="PB34" i="18"/>
  <c r="PC34" i="18"/>
  <c r="PD34" i="18"/>
  <c r="PE34" i="18"/>
  <c r="PF34" i="18"/>
  <c r="PG34" i="18"/>
  <c r="PH34" i="18"/>
  <c r="PI34" i="18"/>
  <c r="PJ34" i="18"/>
  <c r="PK34" i="18"/>
  <c r="PL34" i="18"/>
  <c r="PM34" i="18"/>
  <c r="PN34" i="18"/>
  <c r="PO34" i="18"/>
  <c r="PP34" i="18"/>
  <c r="PQ34" i="18"/>
  <c r="PR34" i="18"/>
  <c r="PS34" i="18"/>
  <c r="PT34" i="18"/>
  <c r="PU34" i="18"/>
  <c r="PV34" i="18"/>
  <c r="PW34" i="18"/>
  <c r="PX34" i="18"/>
  <c r="PY34" i="18"/>
  <c r="PZ34" i="18"/>
  <c r="QA34" i="18"/>
  <c r="QB34" i="18"/>
  <c r="QC34" i="18"/>
  <c r="QD34" i="18"/>
  <c r="QE34" i="18"/>
  <c r="QF34" i="18"/>
  <c r="QG34" i="18"/>
  <c r="QH34" i="18"/>
  <c r="QI34" i="18"/>
  <c r="QJ34" i="18"/>
  <c r="QK34" i="18"/>
  <c r="QL34" i="18"/>
  <c r="QM34" i="18"/>
  <c r="QN34" i="18"/>
  <c r="QO34" i="18"/>
  <c r="QP34" i="18"/>
  <c r="QQ34" i="18"/>
  <c r="QR34" i="18"/>
  <c r="QS34" i="18"/>
  <c r="QT34" i="18"/>
  <c r="QU34" i="18"/>
  <c r="QV34" i="18"/>
  <c r="QW34" i="18"/>
  <c r="QX34" i="18"/>
  <c r="QY34" i="18"/>
  <c r="QZ34" i="18"/>
  <c r="RA34" i="18"/>
  <c r="RB34" i="18"/>
  <c r="RC34" i="18"/>
  <c r="RD34" i="18"/>
  <c r="RE34" i="18"/>
  <c r="RF34" i="18"/>
  <c r="RG34" i="18"/>
  <c r="RH34" i="18"/>
  <c r="RI34" i="18"/>
  <c r="RJ34" i="18"/>
  <c r="RK34" i="18"/>
  <c r="RL34" i="18"/>
  <c r="RM34" i="18"/>
  <c r="RN34" i="18"/>
  <c r="RO34" i="18"/>
  <c r="RP34" i="18"/>
  <c r="RQ34" i="18"/>
  <c r="RR34" i="18"/>
  <c r="RS34" i="18"/>
  <c r="RT34" i="18"/>
  <c r="RU34" i="18"/>
  <c r="RV34" i="18"/>
  <c r="RW34" i="18"/>
  <c r="RX34" i="18"/>
  <c r="RY34" i="18"/>
  <c r="RZ34" i="18"/>
  <c r="SA34" i="18"/>
  <c r="SB34" i="18"/>
  <c r="SC34" i="18"/>
  <c r="SD34" i="18"/>
  <c r="SE34" i="18"/>
  <c r="SF34" i="18"/>
  <c r="SG34" i="18"/>
  <c r="SH34" i="18"/>
  <c r="SI34" i="18"/>
  <c r="SJ34" i="18"/>
  <c r="SK34" i="18"/>
  <c r="SL34" i="18"/>
  <c r="SM34" i="18"/>
  <c r="SN34" i="18"/>
  <c r="SO34" i="18"/>
  <c r="SP34" i="18"/>
  <c r="SQ34" i="18"/>
  <c r="SR34" i="18"/>
  <c r="SS34" i="18"/>
  <c r="ST34" i="18"/>
  <c r="SU34" i="18"/>
  <c r="SV34" i="18"/>
  <c r="SW34" i="18"/>
  <c r="SX34" i="18"/>
  <c r="SY34" i="18"/>
  <c r="SZ34" i="18"/>
  <c r="TA34" i="18"/>
  <c r="TB34" i="18"/>
  <c r="TC34" i="18"/>
  <c r="TD34" i="18"/>
  <c r="TE34" i="18"/>
  <c r="TF34" i="18"/>
  <c r="TG34" i="18"/>
  <c r="TH34" i="18"/>
  <c r="TI34" i="18"/>
  <c r="TJ34" i="18"/>
  <c r="TK34" i="18"/>
  <c r="TL34" i="18"/>
  <c r="TM34" i="18"/>
  <c r="TN34" i="18"/>
  <c r="TO34" i="18"/>
  <c r="TP34" i="18"/>
  <c r="TQ34" i="18"/>
  <c r="TR34" i="18"/>
  <c r="TS34" i="18"/>
  <c r="TT34" i="18"/>
  <c r="TU34" i="18"/>
  <c r="TV34" i="18"/>
  <c r="TW34" i="18"/>
  <c r="TX34" i="18"/>
  <c r="TY34" i="18"/>
  <c r="TZ34" i="18"/>
  <c r="UA34" i="18"/>
  <c r="UB34" i="18"/>
  <c r="UC34" i="18"/>
  <c r="UD34" i="18"/>
  <c r="UE34" i="18"/>
  <c r="UF34" i="18"/>
  <c r="UG34" i="18"/>
  <c r="UH34" i="18"/>
  <c r="UI34" i="18"/>
  <c r="UJ34" i="18"/>
  <c r="UK34" i="18"/>
  <c r="UL34" i="18"/>
  <c r="UM34" i="18"/>
  <c r="UN34" i="18"/>
  <c r="UO34" i="18"/>
  <c r="UP34" i="18"/>
  <c r="UQ34" i="18"/>
  <c r="UR34" i="18"/>
  <c r="US34" i="18"/>
  <c r="UT34" i="18"/>
  <c r="UU34" i="18"/>
  <c r="UV34" i="18"/>
  <c r="UW34" i="18"/>
  <c r="UX34" i="18"/>
  <c r="UY34" i="18"/>
  <c r="UZ34" i="18"/>
  <c r="VA34" i="18"/>
  <c r="VB34" i="18"/>
  <c r="VC34" i="18"/>
  <c r="VD34" i="18"/>
  <c r="VE34" i="18"/>
  <c r="VF34" i="18"/>
  <c r="VG34" i="18"/>
  <c r="VH34" i="18"/>
  <c r="VI34" i="18"/>
  <c r="VJ34" i="18"/>
  <c r="VK34" i="18"/>
  <c r="VL34" i="18"/>
  <c r="VM34" i="18"/>
  <c r="VN34" i="18"/>
  <c r="VO34" i="18"/>
  <c r="VP34" i="18"/>
  <c r="VQ34" i="18"/>
  <c r="VR34" i="18"/>
  <c r="VS34" i="18"/>
  <c r="VT34" i="18"/>
  <c r="VU34" i="18"/>
  <c r="VV34" i="18"/>
  <c r="VW34" i="18"/>
  <c r="VX34" i="18"/>
  <c r="VY34" i="18"/>
  <c r="VZ34" i="18"/>
  <c r="WA34" i="18"/>
  <c r="WB34" i="18"/>
  <c r="WC34" i="18"/>
  <c r="WD34" i="18"/>
  <c r="WE34" i="18"/>
  <c r="WF34" i="18"/>
  <c r="WG34" i="18"/>
  <c r="WH34" i="18"/>
  <c r="WI34" i="18"/>
  <c r="WJ34" i="18"/>
  <c r="WK34" i="18"/>
  <c r="WL34" i="18"/>
  <c r="WM34" i="18"/>
  <c r="WN34" i="18"/>
  <c r="WO34" i="18"/>
  <c r="WP34" i="18"/>
  <c r="WQ34" i="18"/>
  <c r="WR34" i="18"/>
  <c r="WS34" i="18"/>
  <c r="WT34" i="18"/>
  <c r="WU34" i="18"/>
  <c r="WV34" i="18"/>
  <c r="WW34" i="18"/>
  <c r="WX34" i="18"/>
  <c r="WY34" i="18"/>
  <c r="WZ34" i="18"/>
  <c r="XA34" i="18"/>
  <c r="XB34" i="18"/>
  <c r="XC34" i="18"/>
  <c r="XD34" i="18"/>
  <c r="XE34" i="18"/>
  <c r="XF34" i="18"/>
  <c r="XG34" i="18"/>
  <c r="XH34" i="18"/>
  <c r="XI34" i="18"/>
  <c r="XJ34" i="18"/>
  <c r="XK34" i="18"/>
  <c r="XL34" i="18"/>
  <c r="XM34" i="18"/>
  <c r="XN34" i="18"/>
  <c r="XO34" i="18"/>
  <c r="XP34" i="18"/>
  <c r="XQ34" i="18"/>
  <c r="XR34" i="18"/>
  <c r="XS34" i="18"/>
  <c r="XT34" i="18"/>
  <c r="XU34" i="18"/>
  <c r="XV34" i="18"/>
  <c r="XW34" i="18"/>
  <c r="XX34" i="18"/>
  <c r="XY34" i="18"/>
  <c r="XZ34" i="18"/>
  <c r="YA34" i="18"/>
  <c r="YB34" i="18"/>
  <c r="YC34" i="18"/>
  <c r="YD34" i="18"/>
  <c r="YE34" i="18"/>
  <c r="YF34" i="18"/>
  <c r="YG34" i="18"/>
  <c r="YH34" i="18"/>
  <c r="YI34" i="18"/>
  <c r="YJ34" i="18"/>
  <c r="YK34" i="18"/>
  <c r="YL34" i="18"/>
  <c r="YM34" i="18"/>
  <c r="YN34" i="18"/>
  <c r="YO34" i="18"/>
  <c r="YP34" i="18"/>
  <c r="YQ34" i="18"/>
  <c r="YR34" i="18"/>
  <c r="YS34" i="18"/>
  <c r="YT34" i="18"/>
  <c r="YU34" i="18"/>
  <c r="YV34" i="18"/>
  <c r="YW34" i="18"/>
  <c r="YX34" i="18"/>
  <c r="YY34" i="18"/>
  <c r="YZ34" i="18"/>
  <c r="ZA34" i="18"/>
  <c r="ZB34" i="18"/>
  <c r="ZC34" i="18"/>
  <c r="ZD34" i="18"/>
  <c r="ZE34" i="18"/>
  <c r="ZF34" i="18"/>
  <c r="ZG34" i="18"/>
  <c r="ZH34" i="18"/>
  <c r="ZI34" i="18"/>
  <c r="ZJ34" i="18"/>
  <c r="ZK34" i="18"/>
  <c r="ZL34" i="18"/>
  <c r="ZM34" i="18"/>
  <c r="ZN34" i="18"/>
  <c r="ZO34" i="18"/>
  <c r="ZP34" i="18"/>
  <c r="ZQ34" i="18"/>
  <c r="ZR34" i="18"/>
  <c r="ZS34" i="18"/>
  <c r="ZT34" i="18"/>
  <c r="ZU34" i="18"/>
  <c r="ZV34" i="18"/>
  <c r="ZW34" i="18"/>
  <c r="ZX34" i="18"/>
  <c r="ZY34" i="18"/>
  <c r="ZZ34" i="18"/>
  <c r="AAA34" i="18"/>
  <c r="AAB34" i="18"/>
  <c r="AAC34" i="18"/>
  <c r="AAD34" i="18"/>
  <c r="AAE34" i="18"/>
  <c r="AAF34" i="18"/>
  <c r="AAG34" i="18"/>
  <c r="AAH34" i="18"/>
  <c r="AAI34" i="18"/>
  <c r="AAJ34" i="18"/>
  <c r="AAK34" i="18"/>
  <c r="AAL34" i="18"/>
  <c r="AAM34" i="18"/>
  <c r="AAN34" i="18"/>
  <c r="AAO34" i="18"/>
  <c r="AAP34" i="18"/>
  <c r="AAQ34" i="18"/>
  <c r="AAR34" i="18"/>
  <c r="AAS34" i="18"/>
  <c r="AAT34" i="18"/>
  <c r="AAU34" i="18"/>
  <c r="AAV34" i="18"/>
  <c r="AAW34" i="18"/>
  <c r="AAX34" i="18"/>
  <c r="AAY34" i="18"/>
  <c r="AAZ34" i="18"/>
  <c r="ABA34" i="18"/>
  <c r="ABB34" i="18"/>
  <c r="ABC34" i="18"/>
  <c r="ABD34" i="18"/>
  <c r="ABE34" i="18"/>
  <c r="ABF34" i="18"/>
  <c r="ABG34" i="18"/>
  <c r="ABH34" i="18"/>
  <c r="ABI34" i="18"/>
  <c r="ABJ34" i="18"/>
  <c r="ABK34" i="18"/>
  <c r="ABL34" i="18"/>
  <c r="ABM34" i="18"/>
  <c r="ABN34" i="18"/>
  <c r="ABO34" i="18"/>
  <c r="ABP34" i="18"/>
  <c r="ABQ34" i="18"/>
  <c r="ABR34" i="18"/>
  <c r="ABS34" i="18"/>
  <c r="ABT34" i="18"/>
  <c r="ABU34" i="18"/>
  <c r="ABV34" i="18"/>
  <c r="ABW34" i="18"/>
  <c r="ABX34" i="18"/>
  <c r="ABY34" i="18"/>
  <c r="ABZ34" i="18"/>
  <c r="ACA34" i="18"/>
  <c r="ACB34" i="18"/>
  <c r="ACC34" i="18"/>
  <c r="ACD34" i="18"/>
  <c r="ACE34" i="18"/>
  <c r="ACF34" i="18"/>
  <c r="ACG34" i="18"/>
  <c r="ACH34" i="18"/>
  <c r="ACI34" i="18"/>
  <c r="ACJ34" i="18"/>
  <c r="ACK34" i="18"/>
  <c r="ACL34" i="18"/>
  <c r="ACM34" i="18"/>
  <c r="ACN34" i="18"/>
  <c r="ACO34" i="18"/>
  <c r="ACP34" i="18"/>
  <c r="ACQ34" i="18"/>
  <c r="ACR34" i="18"/>
  <c r="ACS34" i="18"/>
  <c r="ACT34" i="18"/>
  <c r="ACU34" i="18"/>
  <c r="ACV34" i="18"/>
  <c r="ACW34" i="18"/>
  <c r="ACX34" i="18"/>
  <c r="ACY34" i="18"/>
  <c r="ACZ34" i="18"/>
  <c r="ADA34" i="18"/>
  <c r="ADB34" i="18"/>
  <c r="ADC34" i="18"/>
  <c r="ADD34" i="18"/>
  <c r="ADE34" i="18"/>
  <c r="ADF34" i="18"/>
  <c r="ADG34" i="18"/>
  <c r="ADH34" i="18"/>
  <c r="ADI34" i="18"/>
  <c r="ADJ34" i="18"/>
  <c r="ADK34" i="18"/>
  <c r="ADL34" i="18"/>
  <c r="ADM34" i="18"/>
  <c r="ADN34" i="18"/>
  <c r="ADO34" i="18"/>
  <c r="ADP34" i="18"/>
  <c r="ADQ34" i="18"/>
  <c r="ADR34" i="18"/>
  <c r="ADS34" i="18"/>
  <c r="ADT34" i="18"/>
  <c r="ADU34" i="18"/>
  <c r="ADV34" i="18"/>
  <c r="ADW34" i="18"/>
  <c r="ADX34" i="18"/>
  <c r="ADY34" i="18"/>
  <c r="ADZ34" i="18"/>
  <c r="AEA34" i="18"/>
  <c r="AEB34" i="18"/>
  <c r="AEC34" i="18"/>
  <c r="AED34" i="18"/>
  <c r="AEE34" i="18"/>
  <c r="AEF34" i="18"/>
  <c r="AEG34" i="18"/>
  <c r="AEH34" i="18"/>
  <c r="AEI34" i="18"/>
  <c r="AEJ34" i="18"/>
  <c r="AEK34" i="18"/>
  <c r="AEL34" i="18"/>
  <c r="AEM34" i="18"/>
  <c r="AEN34" i="18"/>
  <c r="AEO34" i="18"/>
  <c r="AEP34" i="18"/>
  <c r="AEQ34" i="18"/>
  <c r="AER34" i="18"/>
  <c r="AES34" i="18"/>
  <c r="AET34" i="18"/>
  <c r="AEU34" i="18"/>
  <c r="AEV34" i="18"/>
  <c r="AEW34" i="18"/>
  <c r="AEX34" i="18"/>
  <c r="AEY34" i="18"/>
  <c r="AEZ34" i="18"/>
  <c r="AFA34" i="18"/>
  <c r="AFB34" i="18"/>
  <c r="AFC34" i="18"/>
  <c r="AFD34" i="18"/>
  <c r="AFE34" i="18"/>
  <c r="AFF34" i="18"/>
  <c r="AFG34" i="18"/>
  <c r="AFH34" i="18"/>
  <c r="AFI34" i="18"/>
  <c r="AFJ34" i="18"/>
  <c r="AFK34" i="18"/>
  <c r="AFL34" i="18"/>
  <c r="AFM34" i="18"/>
  <c r="AFN34" i="18"/>
  <c r="AFO34" i="18"/>
  <c r="AFP34" i="18"/>
  <c r="AFQ34" i="18"/>
  <c r="AFR34" i="18"/>
  <c r="AFS34" i="18"/>
  <c r="AFT34" i="18"/>
  <c r="AFU34" i="18"/>
  <c r="AFV34" i="18"/>
  <c r="AFW34" i="18"/>
  <c r="AFX34" i="18"/>
  <c r="AFY34" i="18"/>
  <c r="AFZ34" i="18"/>
  <c r="AGA34" i="18"/>
  <c r="AGB34" i="18"/>
  <c r="AGC34" i="18"/>
  <c r="AGD34" i="18"/>
  <c r="AGE34" i="18"/>
  <c r="AGF34" i="18"/>
  <c r="AGG34" i="18"/>
  <c r="AGH34" i="18"/>
  <c r="AGI34" i="18"/>
  <c r="AGJ34" i="18"/>
  <c r="AGK34" i="18"/>
  <c r="AGL34" i="18"/>
  <c r="AGM34" i="18"/>
  <c r="AGN34" i="18"/>
  <c r="AGO34" i="18"/>
  <c r="AGP34" i="18"/>
  <c r="AGQ34" i="18"/>
  <c r="AGR34" i="18"/>
  <c r="AGS34" i="18"/>
  <c r="AGT34" i="18"/>
  <c r="AGU34" i="18"/>
  <c r="AGV34" i="18"/>
  <c r="AGW34" i="18"/>
  <c r="AGX34" i="18"/>
  <c r="AGY34" i="18"/>
  <c r="AGZ34" i="18"/>
  <c r="AHA34" i="18"/>
  <c r="AHB34" i="18"/>
  <c r="AHC34" i="18"/>
  <c r="AHD34" i="18"/>
  <c r="AHE34" i="18"/>
  <c r="AHF34" i="18"/>
  <c r="AHG34" i="18"/>
  <c r="AHH34" i="18"/>
  <c r="AHI34" i="18"/>
  <c r="AHJ34" i="18"/>
  <c r="AHK34" i="18"/>
  <c r="AHL34" i="18"/>
  <c r="AHM34" i="18"/>
  <c r="AHN34" i="18"/>
  <c r="AHO34" i="18"/>
  <c r="AHP34" i="18"/>
  <c r="AHQ34" i="18"/>
  <c r="AHR34" i="18"/>
  <c r="AHS34" i="18"/>
  <c r="AHT34" i="18"/>
  <c r="AHU34" i="18"/>
  <c r="AHV34" i="18"/>
  <c r="AHW34" i="18"/>
  <c r="AHX34" i="18"/>
  <c r="AHY34" i="18"/>
  <c r="AHZ34" i="18"/>
  <c r="AIA34" i="18"/>
  <c r="AIB34" i="18"/>
  <c r="AIC34" i="18"/>
  <c r="AID34" i="18"/>
  <c r="AIE34" i="18"/>
  <c r="AIF34" i="18"/>
  <c r="AIG34" i="18"/>
  <c r="AIH34" i="18"/>
  <c r="AII34" i="18"/>
  <c r="AIJ34" i="18"/>
  <c r="AIK34" i="18"/>
  <c r="AIL34" i="18"/>
  <c r="AIM34" i="18"/>
  <c r="AIN34" i="18"/>
  <c r="AIO34" i="18"/>
  <c r="AIP34" i="18"/>
  <c r="AIQ34" i="18"/>
  <c r="AIR34" i="18"/>
  <c r="AIS34" i="18"/>
  <c r="AIT34" i="18"/>
  <c r="AIU34" i="18"/>
  <c r="AIV34" i="18"/>
  <c r="AIW34" i="18"/>
  <c r="AIX34" i="18"/>
  <c r="AIY34" i="18"/>
  <c r="AIZ34" i="18"/>
  <c r="AJA34" i="18"/>
  <c r="AJB34" i="18"/>
  <c r="AJC34" i="18"/>
  <c r="AJD34" i="18"/>
  <c r="AJE34" i="18"/>
  <c r="AJF34" i="18"/>
  <c r="AJG34" i="18"/>
  <c r="AJH34" i="18"/>
  <c r="AJI34" i="18"/>
  <c r="AJJ34" i="18"/>
  <c r="AJK34" i="18"/>
  <c r="AJL34" i="18"/>
  <c r="AJM34" i="18"/>
  <c r="AJN34" i="18"/>
  <c r="AJO34" i="18"/>
  <c r="AJP34" i="18"/>
  <c r="AJQ34" i="18"/>
  <c r="AJR34" i="18"/>
  <c r="AJS34" i="18"/>
  <c r="AJT34" i="18"/>
  <c r="AJU34" i="18"/>
  <c r="AJV34" i="18"/>
  <c r="AJW34" i="18"/>
  <c r="AJX34" i="18"/>
  <c r="AJY34" i="18"/>
  <c r="AJZ34" i="18"/>
  <c r="AKA34" i="18"/>
  <c r="AKB34" i="18"/>
  <c r="AKC34" i="18"/>
  <c r="AKD34" i="18"/>
  <c r="AKE34" i="18"/>
  <c r="AKF34" i="18"/>
  <c r="AKG34" i="18"/>
  <c r="AKH34" i="18"/>
  <c r="AKI34" i="18"/>
  <c r="AKJ34" i="18"/>
  <c r="AKK34" i="18"/>
  <c r="AKL34" i="18"/>
  <c r="AKM34" i="18"/>
  <c r="AKN34" i="18"/>
  <c r="AKO34" i="18"/>
  <c r="AKP34" i="18"/>
  <c r="AKQ34" i="18"/>
  <c r="AKR34" i="18"/>
  <c r="AKS34" i="18"/>
  <c r="AKT34" i="18"/>
  <c r="AKU34" i="18"/>
  <c r="AKV34" i="18"/>
  <c r="AKW34" i="18"/>
  <c r="AKX34" i="18"/>
  <c r="AKY34" i="18"/>
  <c r="AKZ34" i="18"/>
  <c r="ALA34" i="18"/>
  <c r="ALB34" i="18"/>
  <c r="ALC34" i="18"/>
  <c r="ALD34" i="18"/>
  <c r="ALE34" i="18"/>
  <c r="ALF34" i="18"/>
  <c r="ALG34" i="18"/>
  <c r="ALH34" i="18"/>
  <c r="ALI34" i="18"/>
  <c r="ALJ34" i="18"/>
  <c r="ALK34" i="18"/>
  <c r="ALL34" i="18"/>
  <c r="ALM34" i="18"/>
  <c r="ALN34" i="18"/>
  <c r="ALO34" i="18"/>
  <c r="ALP34" i="18"/>
  <c r="ALQ34" i="18"/>
  <c r="ALR34" i="18"/>
  <c r="ALS34" i="18"/>
  <c r="ALT34" i="18"/>
  <c r="ALU34" i="18"/>
  <c r="ALV34" i="18"/>
  <c r="ALW34" i="18"/>
  <c r="ALX34" i="18"/>
  <c r="ALY34" i="18"/>
  <c r="ALZ34" i="18"/>
  <c r="AMA34" i="18"/>
  <c r="AMB34" i="18"/>
  <c r="AMC34" i="18"/>
  <c r="AMD34" i="18"/>
  <c r="AME34" i="18"/>
  <c r="AMF34" i="18"/>
  <c r="AMG34" i="18"/>
  <c r="AMH34" i="18"/>
  <c r="AMI34" i="18"/>
  <c r="AMJ34" i="18"/>
  <c r="AMK34" i="18"/>
  <c r="AML34" i="18"/>
  <c r="AMM34" i="18"/>
  <c r="AMN34" i="18"/>
  <c r="AMO34" i="18"/>
  <c r="AMP34" i="18"/>
  <c r="AMQ34" i="18"/>
  <c r="AMR34" i="18"/>
  <c r="AMS34" i="18"/>
  <c r="AMT34" i="18"/>
  <c r="AMU34" i="18"/>
  <c r="AMV34" i="18"/>
  <c r="AMW34" i="18"/>
  <c r="AMX34" i="18"/>
  <c r="AMY34" i="18"/>
  <c r="AMZ34" i="18"/>
  <c r="ANA34" i="18"/>
  <c r="ANB34" i="18"/>
  <c r="ANC34" i="18"/>
  <c r="AND34" i="18"/>
  <c r="ANE34" i="18"/>
  <c r="ANF34" i="18"/>
  <c r="ANG34" i="18"/>
  <c r="ANH34" i="18"/>
  <c r="ANI34" i="18"/>
  <c r="ANJ34" i="18"/>
  <c r="ANK34" i="18"/>
  <c r="ANL34" i="18"/>
  <c r="ANM34" i="18"/>
  <c r="ANN34" i="18"/>
  <c r="ANO34" i="18"/>
  <c r="ANP34" i="18"/>
  <c r="ANQ34" i="18"/>
  <c r="ANR34" i="18"/>
  <c r="ANS34" i="18"/>
  <c r="ANT34" i="18"/>
  <c r="ANU34" i="18"/>
  <c r="ANV34" i="18"/>
  <c r="ANW34" i="18"/>
  <c r="ANX34" i="18"/>
  <c r="ANY34" i="18"/>
  <c r="ANZ34" i="18"/>
  <c r="AOA34" i="18"/>
  <c r="AOB34" i="18"/>
  <c r="AOC34" i="18"/>
  <c r="AOD34" i="18"/>
  <c r="AOE34" i="18"/>
  <c r="AOF34" i="18"/>
  <c r="AOG34" i="18"/>
  <c r="AOH34" i="18"/>
  <c r="AOI34" i="18"/>
  <c r="AOJ34" i="18"/>
  <c r="AOK34" i="18"/>
  <c r="AOL34" i="18"/>
  <c r="AOM34" i="18"/>
  <c r="AON34" i="18"/>
  <c r="AOO34" i="18"/>
  <c r="AOP34" i="18"/>
  <c r="AOQ34" i="18"/>
  <c r="AOR34" i="18"/>
  <c r="AOS34" i="18"/>
  <c r="AOT34" i="18"/>
  <c r="AOU34" i="18"/>
  <c r="AOV34" i="18"/>
  <c r="AOW34" i="18"/>
  <c r="AOX34" i="18"/>
  <c r="AOY34" i="18"/>
  <c r="AOZ34" i="18"/>
  <c r="APA34" i="18"/>
  <c r="APB34" i="18"/>
  <c r="APC34" i="18"/>
  <c r="APD34" i="18"/>
  <c r="APE34" i="18"/>
  <c r="APF34" i="18"/>
  <c r="APG34" i="18"/>
  <c r="APH34" i="18"/>
  <c r="API34" i="18"/>
  <c r="APJ34" i="18"/>
  <c r="APK34" i="18"/>
  <c r="APL34" i="18"/>
  <c r="APM34" i="18"/>
  <c r="APN34" i="18"/>
  <c r="APO34" i="18"/>
  <c r="APP34" i="18"/>
  <c r="APQ34" i="18"/>
  <c r="APR34" i="18"/>
  <c r="APS34" i="18"/>
  <c r="APT34" i="18"/>
  <c r="APU34" i="18"/>
  <c r="APV34" i="18"/>
  <c r="APW34" i="18"/>
  <c r="APX34" i="18"/>
  <c r="APY34" i="18"/>
  <c r="APZ34" i="18"/>
  <c r="AQA34" i="18"/>
  <c r="AQB34" i="18"/>
  <c r="AQC34" i="18"/>
  <c r="AQD34" i="18"/>
  <c r="AQE34" i="18"/>
  <c r="AQF34" i="18"/>
  <c r="AQG34" i="18"/>
  <c r="AQH34" i="18"/>
  <c r="AQI34" i="18"/>
  <c r="AQJ34" i="18"/>
  <c r="AQK34" i="18"/>
  <c r="AQL34" i="18"/>
  <c r="AQM34" i="18"/>
  <c r="AQN34" i="18"/>
  <c r="AQO34" i="18"/>
  <c r="AQP34" i="18"/>
  <c r="AQQ34" i="18"/>
  <c r="AQR34" i="18"/>
  <c r="AQS34" i="18"/>
  <c r="AQT34" i="18"/>
  <c r="AQU34" i="18"/>
  <c r="AQV34" i="18"/>
  <c r="AQW34" i="18"/>
  <c r="AQX34" i="18"/>
  <c r="AQY34" i="18"/>
  <c r="AQZ34" i="18"/>
  <c r="ARA34" i="18"/>
  <c r="ARB34" i="18"/>
  <c r="ARC34" i="18"/>
  <c r="ARD34" i="18"/>
  <c r="ARE34" i="18"/>
  <c r="ARF34" i="18"/>
  <c r="ARG34" i="18"/>
  <c r="ARH34" i="18"/>
  <c r="ARI34" i="18"/>
  <c r="ARJ34" i="18"/>
  <c r="ARK34" i="18"/>
  <c r="ARL34" i="18"/>
  <c r="ARM34" i="18"/>
  <c r="ARN34" i="18"/>
  <c r="ARO34" i="18"/>
  <c r="ARP34" i="18"/>
  <c r="ARQ34" i="18"/>
  <c r="ARR34" i="18"/>
  <c r="ARS34" i="18"/>
  <c r="ART34" i="18"/>
  <c r="ARU34" i="18"/>
  <c r="ARV34" i="18"/>
  <c r="ARW34" i="18"/>
  <c r="ARX34" i="18"/>
  <c r="ARY34" i="18"/>
  <c r="ARZ34" i="18"/>
  <c r="ASA34" i="18"/>
  <c r="ASB34" i="18"/>
  <c r="ASC34" i="18"/>
  <c r="ASD34" i="18"/>
  <c r="ASE34" i="18"/>
  <c r="ASF34" i="18"/>
  <c r="ASG34" i="18"/>
  <c r="ASH34" i="18"/>
  <c r="ASI34" i="18"/>
  <c r="ASJ34" i="18"/>
  <c r="ASK34" i="18"/>
  <c r="ASL34" i="18"/>
  <c r="ASM34" i="18"/>
  <c r="ASN34" i="18"/>
  <c r="ASO34" i="18"/>
  <c r="ASP34" i="18"/>
  <c r="ASQ34" i="18"/>
  <c r="ASR34" i="18"/>
  <c r="ASS34" i="18"/>
  <c r="AST34" i="18"/>
  <c r="ASU34" i="18"/>
  <c r="ASV34" i="18"/>
  <c r="ASW34" i="18"/>
  <c r="ASX34" i="18"/>
  <c r="ASY34" i="18"/>
  <c r="ASZ34" i="18"/>
  <c r="ATA34" i="18"/>
  <c r="ATB34" i="18"/>
  <c r="ATC34" i="18"/>
  <c r="ATD34" i="18"/>
  <c r="ATE34" i="18"/>
  <c r="ATF34" i="18"/>
  <c r="ATG34" i="18"/>
  <c r="ATH34" i="18"/>
  <c r="ATI34" i="18"/>
  <c r="ATJ34" i="18"/>
  <c r="ATK34" i="18"/>
  <c r="ATL34" i="18"/>
  <c r="ATM34" i="18"/>
  <c r="ATN34" i="18"/>
  <c r="ATO34" i="18"/>
  <c r="ATP34" i="18"/>
  <c r="ATQ34" i="18"/>
  <c r="ATR34" i="18"/>
  <c r="ATS34" i="18"/>
  <c r="ATT34" i="18"/>
  <c r="ATU34" i="18"/>
  <c r="ATV34" i="18"/>
  <c r="ATW34" i="18"/>
  <c r="ATX34" i="18"/>
  <c r="ATY34" i="18"/>
  <c r="ATZ34" i="18"/>
  <c r="AUA34" i="18"/>
  <c r="AUB34" i="18"/>
  <c r="AUC34" i="18"/>
  <c r="AUD34" i="18"/>
  <c r="AUE34" i="18"/>
  <c r="AUF34" i="18"/>
  <c r="AUG34" i="18"/>
  <c r="AUH34" i="18"/>
  <c r="AUI34" i="18"/>
  <c r="AUJ34" i="18"/>
  <c r="AUK34" i="18"/>
  <c r="AUL34" i="18"/>
  <c r="AUM34" i="18"/>
  <c r="AUN34" i="18"/>
  <c r="AUO34" i="18"/>
  <c r="AUP34" i="18"/>
  <c r="AUQ34" i="18"/>
  <c r="AUR34" i="18"/>
  <c r="AUS34" i="18"/>
  <c r="AUT34" i="18"/>
  <c r="AUU34" i="18"/>
  <c r="AUV34" i="18"/>
  <c r="AUW34" i="18"/>
  <c r="AUX34" i="18"/>
  <c r="AUY34" i="18"/>
  <c r="AUZ34" i="18"/>
  <c r="AVA34" i="18"/>
  <c r="AVB34" i="18"/>
  <c r="AVC34" i="18"/>
  <c r="AVD34" i="18"/>
  <c r="AVE34" i="18"/>
  <c r="AVF34" i="18"/>
  <c r="AVG34" i="18"/>
  <c r="AVH34" i="18"/>
  <c r="AVI34" i="18"/>
  <c r="AVJ34" i="18"/>
  <c r="AVK34" i="18"/>
  <c r="AVL34" i="18"/>
  <c r="AVM34" i="18"/>
  <c r="AVN34" i="18"/>
  <c r="AVO34" i="18"/>
  <c r="AVP34" i="18"/>
  <c r="AVQ34" i="18"/>
  <c r="AVR34" i="18"/>
  <c r="AVS34" i="18"/>
  <c r="AVT34" i="18"/>
  <c r="AVU34" i="18"/>
  <c r="AVV34" i="18"/>
  <c r="AVW34" i="18"/>
  <c r="AVX34" i="18"/>
  <c r="AVY34" i="18"/>
  <c r="AVZ34" i="18"/>
  <c r="AWA34" i="18"/>
  <c r="AWB34" i="18"/>
  <c r="AWC34" i="18"/>
  <c r="AWD34" i="18"/>
  <c r="AWE34" i="18"/>
  <c r="AWF34" i="18"/>
  <c r="AWG34" i="18"/>
  <c r="AWH34" i="18"/>
  <c r="AWI34" i="18"/>
  <c r="AWJ34" i="18"/>
  <c r="AWK34" i="18"/>
  <c r="AWL34" i="18"/>
  <c r="AWM34" i="18"/>
  <c r="AWN34" i="18"/>
  <c r="AWO34" i="18"/>
  <c r="AWP34" i="18"/>
  <c r="AWQ34" i="18"/>
  <c r="AWR34" i="18"/>
  <c r="AWS34" i="18"/>
  <c r="AWT34" i="18"/>
  <c r="AWU34" i="18"/>
  <c r="AWV34" i="18"/>
  <c r="AWW34" i="18"/>
  <c r="AWX34" i="18"/>
  <c r="AWY34" i="18"/>
  <c r="AWZ34" i="18"/>
  <c r="AXA34" i="18"/>
  <c r="AXB34" i="18"/>
  <c r="AXC34" i="18"/>
  <c r="AXD34" i="18"/>
  <c r="AXE34" i="18"/>
  <c r="AXF34" i="18"/>
  <c r="AXG34" i="18"/>
  <c r="AXH34" i="18"/>
  <c r="AXI34" i="18"/>
  <c r="AXJ34" i="18"/>
  <c r="AXK34" i="18"/>
  <c r="AXL34" i="18"/>
  <c r="AXM34" i="18"/>
  <c r="AXN34" i="18"/>
  <c r="AXO34" i="18"/>
  <c r="AXP34" i="18"/>
  <c r="AXQ34" i="18"/>
  <c r="AXR34" i="18"/>
  <c r="AXS34" i="18"/>
  <c r="AXT34" i="18"/>
  <c r="AXU34" i="18"/>
  <c r="AXV34" i="18"/>
  <c r="AXW34" i="18"/>
  <c r="AXX34" i="18"/>
  <c r="AXY34" i="18"/>
  <c r="AXZ34" i="18"/>
  <c r="AYA34" i="18"/>
  <c r="AYB34" i="18"/>
  <c r="AYC34" i="18"/>
  <c r="AYD34" i="18"/>
  <c r="AYE34" i="18"/>
  <c r="AYF34" i="18"/>
  <c r="AYG34" i="18"/>
  <c r="AYH34" i="18"/>
  <c r="AYI34" i="18"/>
  <c r="AYJ34" i="18"/>
  <c r="AYK34" i="18"/>
  <c r="AYL34" i="18"/>
  <c r="AYM34" i="18"/>
  <c r="AYN34" i="18"/>
  <c r="AYO34" i="18"/>
  <c r="AYP34" i="18"/>
  <c r="AYQ34" i="18"/>
  <c r="AYR34" i="18"/>
  <c r="AYS34" i="18"/>
  <c r="AYT34" i="18"/>
  <c r="AYU34" i="18"/>
  <c r="AYV34" i="18"/>
  <c r="AYW34" i="18"/>
  <c r="AYX34" i="18"/>
  <c r="AYY34" i="18"/>
  <c r="AYZ34" i="18"/>
  <c r="AZA34" i="18"/>
  <c r="AZB34" i="18"/>
  <c r="AZC34" i="18"/>
  <c r="AZD34" i="18"/>
  <c r="AZE34" i="18"/>
  <c r="AZF34" i="18"/>
  <c r="AZG34" i="18"/>
  <c r="AZH34" i="18"/>
  <c r="AZI34" i="18"/>
  <c r="AZJ34" i="18"/>
  <c r="AZK34" i="18"/>
  <c r="AZL34" i="18"/>
  <c r="AZM34" i="18"/>
  <c r="AZN34" i="18"/>
  <c r="AZO34" i="18"/>
  <c r="AZP34" i="18"/>
  <c r="AZQ34" i="18"/>
  <c r="AZR34" i="18"/>
  <c r="AZS34" i="18"/>
  <c r="AZT34" i="18"/>
  <c r="AZU34" i="18"/>
  <c r="AZV34" i="18"/>
  <c r="AZW34" i="18"/>
  <c r="AZX34" i="18"/>
  <c r="AZY34" i="18"/>
  <c r="AZZ34" i="18"/>
  <c r="BAA34" i="18"/>
  <c r="BAB34" i="18"/>
  <c r="BAC34" i="18"/>
  <c r="BAD34" i="18"/>
  <c r="BAE34" i="18"/>
  <c r="BAF34" i="18"/>
  <c r="BAG34" i="18"/>
  <c r="BAH34" i="18"/>
  <c r="BAI34" i="18"/>
  <c r="BAJ34" i="18"/>
  <c r="BAK34" i="18"/>
  <c r="BAL34" i="18"/>
  <c r="BAM34" i="18"/>
  <c r="BAN34" i="18"/>
  <c r="BAO34" i="18"/>
  <c r="BAP34" i="18"/>
  <c r="BAQ34" i="18"/>
  <c r="BAR34" i="18"/>
  <c r="BAS34" i="18"/>
  <c r="BAT34" i="18"/>
  <c r="BAU34" i="18"/>
  <c r="BAV34" i="18"/>
  <c r="BAW34" i="18"/>
  <c r="BAX34" i="18"/>
  <c r="BAY34" i="18"/>
  <c r="BAZ34" i="18"/>
  <c r="BBA34" i="18"/>
  <c r="BBB34" i="18"/>
  <c r="BBC34" i="18"/>
  <c r="BBD34" i="18"/>
  <c r="BBE34" i="18"/>
  <c r="BBF34" i="18"/>
  <c r="BBG34" i="18"/>
  <c r="BBH34" i="18"/>
  <c r="BBI34" i="18"/>
  <c r="BBJ34" i="18"/>
  <c r="BBK34" i="18"/>
  <c r="BBL34" i="18"/>
  <c r="BBM34" i="18"/>
  <c r="BBN34" i="18"/>
  <c r="BBO34" i="18"/>
  <c r="BBP34" i="18"/>
  <c r="BBQ34" i="18"/>
  <c r="BBR34" i="18"/>
  <c r="BBS34" i="18"/>
  <c r="BBT34" i="18"/>
  <c r="BBU34" i="18"/>
  <c r="BBV34" i="18"/>
  <c r="BBW34" i="18"/>
  <c r="BBX34" i="18"/>
  <c r="BBY34" i="18"/>
  <c r="BBZ34" i="18"/>
  <c r="BCA34" i="18"/>
  <c r="BCB34" i="18"/>
  <c r="BCC34" i="18"/>
  <c r="BCD34" i="18"/>
  <c r="BCE34" i="18"/>
  <c r="BCF34" i="18"/>
  <c r="BCG34" i="18"/>
  <c r="BCH34" i="18"/>
  <c r="BCI34" i="18"/>
  <c r="BCJ34" i="18"/>
  <c r="BCK34" i="18"/>
  <c r="BCL34" i="18"/>
  <c r="BCM34" i="18"/>
  <c r="BCN34" i="18"/>
  <c r="BCO34" i="18"/>
  <c r="BCP34" i="18"/>
  <c r="BCQ34" i="18"/>
  <c r="BCR34" i="18"/>
  <c r="BCS34" i="18"/>
  <c r="BCT34" i="18"/>
  <c r="BCU34" i="18"/>
  <c r="BCV34" i="18"/>
  <c r="BCW34" i="18"/>
  <c r="BCX34" i="18"/>
  <c r="BCY34" i="18"/>
  <c r="BCZ34" i="18"/>
  <c r="BDA34" i="18"/>
  <c r="BDB34" i="18"/>
  <c r="BDC34" i="18"/>
  <c r="BDD34" i="18"/>
  <c r="BDE34" i="18"/>
  <c r="BDF34" i="18"/>
  <c r="BDG34" i="18"/>
  <c r="BDH34" i="18"/>
  <c r="BDI34" i="18"/>
  <c r="BDJ34" i="18"/>
  <c r="BDK34" i="18"/>
  <c r="BDL34" i="18"/>
  <c r="BDM34" i="18"/>
  <c r="BDN34" i="18"/>
  <c r="BDO34" i="18"/>
  <c r="BDP34" i="18"/>
  <c r="BDQ34" i="18"/>
  <c r="BDR34" i="18"/>
  <c r="BDS34" i="18"/>
  <c r="BDT34" i="18"/>
  <c r="BDU34" i="18"/>
  <c r="BDV34" i="18"/>
  <c r="BDW34" i="18"/>
  <c r="BDX34" i="18"/>
  <c r="BDY34" i="18"/>
  <c r="BDZ34" i="18"/>
  <c r="BEA34" i="18"/>
  <c r="BEB34" i="18"/>
  <c r="BEC34" i="18"/>
  <c r="BED34" i="18"/>
  <c r="BEE34" i="18"/>
  <c r="BEF34" i="18"/>
  <c r="BEG34" i="18"/>
  <c r="BEH34" i="18"/>
  <c r="BEI34" i="18"/>
  <c r="BEJ34" i="18"/>
  <c r="BEK34" i="18"/>
  <c r="BEL34" i="18"/>
  <c r="BEM34" i="18"/>
  <c r="BEN34" i="18"/>
  <c r="BEO34" i="18"/>
  <c r="BEP34" i="18"/>
  <c r="BEQ34" i="18"/>
  <c r="BER34" i="18"/>
  <c r="BES34" i="18"/>
  <c r="BET34" i="18"/>
  <c r="BEU34" i="18"/>
  <c r="BEV34" i="18"/>
  <c r="BEW34" i="18"/>
  <c r="BEX34" i="18"/>
  <c r="BEY34" i="18"/>
  <c r="BEZ34" i="18"/>
  <c r="BFA34" i="18"/>
  <c r="BFB34" i="18"/>
  <c r="BFC34" i="18"/>
  <c r="BFD34" i="18"/>
  <c r="BFE34" i="18"/>
  <c r="BFF34" i="18"/>
  <c r="BFG34" i="18"/>
  <c r="BFH34" i="18"/>
  <c r="BFI34" i="18"/>
  <c r="BFJ34" i="18"/>
  <c r="BFK34" i="18"/>
  <c r="BFL34" i="18"/>
  <c r="BFM34" i="18"/>
  <c r="BFN34" i="18"/>
  <c r="BFO34" i="18"/>
  <c r="BFP34" i="18"/>
  <c r="BFQ34" i="18"/>
  <c r="BFR34" i="18"/>
  <c r="BFS34" i="18"/>
  <c r="BFT34" i="18"/>
  <c r="BFU34" i="18"/>
  <c r="BFV34" i="18"/>
  <c r="BFW34" i="18"/>
  <c r="BFX34" i="18"/>
  <c r="BFY34" i="18"/>
  <c r="BFZ34" i="18"/>
  <c r="BGA34" i="18"/>
  <c r="BGB34" i="18"/>
  <c r="BGC34" i="18"/>
  <c r="BGD34" i="18"/>
  <c r="BGE34" i="18"/>
  <c r="BGF34" i="18"/>
  <c r="BGG34" i="18"/>
  <c r="BGH34" i="18"/>
  <c r="BGI34" i="18"/>
  <c r="BGJ34" i="18"/>
  <c r="BGK34" i="18"/>
  <c r="BGL34" i="18"/>
  <c r="BGM34" i="18"/>
  <c r="BGN34" i="18"/>
  <c r="BGO34" i="18"/>
  <c r="BGP34" i="18"/>
  <c r="BGQ34" i="18"/>
  <c r="BGR34" i="18"/>
  <c r="BGS34" i="18"/>
  <c r="BGT34" i="18"/>
  <c r="BGU34" i="18"/>
  <c r="BGV34" i="18"/>
  <c r="BGW34" i="18"/>
  <c r="BGX34" i="18"/>
  <c r="BGY34" i="18"/>
  <c r="BGZ34" i="18"/>
  <c r="BHA34" i="18"/>
  <c r="BHB34" i="18"/>
  <c r="BHC34" i="18"/>
  <c r="BHD34" i="18"/>
  <c r="BHE34" i="18"/>
  <c r="BHF34" i="18"/>
  <c r="BHG34" i="18"/>
  <c r="BHH34" i="18"/>
  <c r="BHI34" i="18"/>
  <c r="BHJ34" i="18"/>
  <c r="BHK34" i="18"/>
  <c r="BHL34" i="18"/>
  <c r="BHM34" i="18"/>
  <c r="BHN34" i="18"/>
  <c r="BHO34" i="18"/>
  <c r="BHP34" i="18"/>
  <c r="BHQ34" i="18"/>
  <c r="BHR34" i="18"/>
  <c r="BHS34" i="18"/>
  <c r="BHT34" i="18"/>
  <c r="BHU34" i="18"/>
  <c r="BHV34" i="18"/>
  <c r="BHW34" i="18"/>
  <c r="BHX34" i="18"/>
  <c r="BHY34" i="18"/>
  <c r="BHZ34" i="18"/>
  <c r="BIA34" i="18"/>
  <c r="BIB34" i="18"/>
  <c r="BIC34" i="18"/>
  <c r="BID34" i="18"/>
  <c r="BIE34" i="18"/>
  <c r="BIF34" i="18"/>
  <c r="BIG34" i="18"/>
  <c r="BIH34" i="18"/>
  <c r="BII34" i="18"/>
  <c r="BIJ34" i="18"/>
  <c r="BIK34" i="18"/>
  <c r="BIL34" i="18"/>
  <c r="BIM34" i="18"/>
  <c r="BIN34" i="18"/>
  <c r="BIO34" i="18"/>
  <c r="BIP34" i="18"/>
  <c r="BIQ34" i="18"/>
  <c r="BIR34" i="18"/>
  <c r="BIS34" i="18"/>
  <c r="BIT34" i="18"/>
  <c r="BIU34" i="18"/>
  <c r="BIV34" i="18"/>
  <c r="BIW34" i="18"/>
  <c r="BIX34" i="18"/>
  <c r="BIY34" i="18"/>
  <c r="BIZ34" i="18"/>
  <c r="BJA34" i="18"/>
  <c r="BJB34" i="18"/>
  <c r="BJC34" i="18"/>
  <c r="BJD34" i="18"/>
  <c r="BJE34" i="18"/>
  <c r="BJF34" i="18"/>
  <c r="BJG34" i="18"/>
  <c r="BJH34" i="18"/>
  <c r="BJI34" i="18"/>
  <c r="BJJ34" i="18"/>
  <c r="BJK34" i="18"/>
  <c r="BJL34" i="18"/>
  <c r="BJM34" i="18"/>
  <c r="BJN34" i="18"/>
  <c r="BJO34" i="18"/>
  <c r="BJP34" i="18"/>
  <c r="BJQ34" i="18"/>
  <c r="BJR34" i="18"/>
  <c r="BJS34" i="18"/>
  <c r="BJT34" i="18"/>
  <c r="BJU34" i="18"/>
  <c r="BJV34" i="18"/>
  <c r="BJW34" i="18"/>
  <c r="BJX34" i="18"/>
  <c r="BJY34" i="18"/>
  <c r="BJZ34" i="18"/>
  <c r="BKA34" i="18"/>
  <c r="BKB34" i="18"/>
  <c r="BKC34" i="18"/>
  <c r="BKD34" i="18"/>
  <c r="BKE34" i="18"/>
  <c r="BKF34" i="18"/>
  <c r="BKG34" i="18"/>
  <c r="BKH34" i="18"/>
  <c r="BKI34" i="18"/>
  <c r="BKJ34" i="18"/>
  <c r="BKK34" i="18"/>
  <c r="BKL34" i="18"/>
  <c r="BKM34" i="18"/>
  <c r="BKN34" i="18"/>
  <c r="BKO34" i="18"/>
  <c r="BKP34" i="18"/>
  <c r="BKQ34" i="18"/>
  <c r="BKR34" i="18"/>
  <c r="BKS34" i="18"/>
  <c r="BKT34" i="18"/>
  <c r="BKU34" i="18"/>
  <c r="BKV34" i="18"/>
  <c r="BKW34" i="18"/>
  <c r="BKX34" i="18"/>
  <c r="BKY34" i="18"/>
  <c r="BKZ34" i="18"/>
  <c r="BLA34" i="18"/>
  <c r="BLB34" i="18"/>
  <c r="BLC34" i="18"/>
  <c r="BLD34" i="18"/>
  <c r="BLE34" i="18"/>
  <c r="BLF34" i="18"/>
  <c r="BLG34" i="18"/>
  <c r="BLH34" i="18"/>
  <c r="BLI34" i="18"/>
  <c r="BLJ34" i="18"/>
  <c r="BLK34" i="18"/>
  <c r="BLL34" i="18"/>
  <c r="BLM34" i="18"/>
  <c r="BLN34" i="18"/>
  <c r="BLO34" i="18"/>
  <c r="BLP34" i="18"/>
  <c r="BLQ34" i="18"/>
  <c r="BLR34" i="18"/>
  <c r="BLS34" i="18"/>
  <c r="BLT34" i="18"/>
  <c r="BLU34" i="18"/>
  <c r="BLV34" i="18"/>
  <c r="BLW34" i="18"/>
  <c r="BLX34" i="18"/>
  <c r="BLY34" i="18"/>
  <c r="BLZ34" i="18"/>
  <c r="BMA34" i="18"/>
  <c r="BMB34" i="18"/>
  <c r="BMC34" i="18"/>
  <c r="BMD34" i="18"/>
  <c r="BME34" i="18"/>
  <c r="BMF34" i="18"/>
  <c r="BMG34" i="18"/>
  <c r="BMH34" i="18"/>
  <c r="BMI34" i="18"/>
  <c r="BMJ34" i="18"/>
  <c r="BMK34" i="18"/>
  <c r="BML34" i="18"/>
  <c r="BMM34" i="18"/>
  <c r="BMN34" i="18"/>
  <c r="BMO34" i="18"/>
  <c r="BMP34" i="18"/>
  <c r="BMQ34" i="18"/>
  <c r="BMR34" i="18"/>
  <c r="BMS34" i="18"/>
  <c r="BMT34" i="18"/>
  <c r="BMU34" i="18"/>
  <c r="BMV34" i="18"/>
  <c r="BMW34" i="18"/>
  <c r="BMX34" i="18"/>
  <c r="BMY34" i="18"/>
  <c r="BMZ34" i="18"/>
  <c r="BNA34" i="18"/>
  <c r="BNB34" i="18"/>
  <c r="BNC34" i="18"/>
  <c r="BND34" i="18"/>
  <c r="BNE34" i="18"/>
  <c r="BNF34" i="18"/>
  <c r="BNG34" i="18"/>
  <c r="BNH34" i="18"/>
  <c r="BNI34" i="18"/>
  <c r="BNJ34" i="18"/>
  <c r="BNK34" i="18"/>
  <c r="BNL34" i="18"/>
  <c r="BNM34" i="18"/>
  <c r="BNN34" i="18"/>
  <c r="BNO34" i="18"/>
  <c r="BNP34" i="18"/>
  <c r="BNQ34" i="18"/>
  <c r="BNR34" i="18"/>
  <c r="BNS34" i="18"/>
  <c r="BNT34" i="18"/>
  <c r="BNU34" i="18"/>
  <c r="BNV34" i="18"/>
  <c r="BNW34" i="18"/>
  <c r="BNX34" i="18"/>
  <c r="BNY34" i="18"/>
  <c r="BNZ34" i="18"/>
  <c r="BOA34" i="18"/>
  <c r="BOB34" i="18"/>
  <c r="BOC34" i="18"/>
  <c r="BOD34" i="18"/>
  <c r="BOE34" i="18"/>
  <c r="BOF34" i="18"/>
  <c r="BOG34" i="18"/>
  <c r="BOH34" i="18"/>
  <c r="BOI34" i="18"/>
  <c r="BOJ34" i="18"/>
  <c r="BOK34" i="18"/>
  <c r="BOL34" i="18"/>
  <c r="BOM34" i="18"/>
  <c r="BON34" i="18"/>
  <c r="BOO34" i="18"/>
  <c r="BOP34" i="18"/>
  <c r="BOQ34" i="18"/>
  <c r="BOR34" i="18"/>
  <c r="BOS34" i="18"/>
  <c r="BOT34" i="18"/>
  <c r="BOU34" i="18"/>
  <c r="BOV34" i="18"/>
  <c r="BOW34" i="18"/>
  <c r="BOX34" i="18"/>
  <c r="BOY34" i="18"/>
  <c r="BOZ34" i="18"/>
  <c r="BPA34" i="18"/>
  <c r="BPB34" i="18"/>
  <c r="BPC34" i="18"/>
  <c r="BPD34" i="18"/>
  <c r="BPE34" i="18"/>
  <c r="BPF34" i="18"/>
  <c r="BPG34" i="18"/>
  <c r="BPH34" i="18"/>
  <c r="BPI34" i="18"/>
  <c r="BPJ34" i="18"/>
  <c r="BPK34" i="18"/>
  <c r="BPL34" i="18"/>
  <c r="BPM34" i="18"/>
  <c r="BPN34" i="18"/>
  <c r="BPO34" i="18"/>
  <c r="BPP34" i="18"/>
  <c r="BPQ34" i="18"/>
  <c r="BPR34" i="18"/>
  <c r="BPS34" i="18"/>
  <c r="BPT34" i="18"/>
  <c r="BPU34" i="18"/>
  <c r="BPV34" i="18"/>
  <c r="BPW34" i="18"/>
  <c r="BPX34" i="18"/>
  <c r="BPY34" i="18"/>
  <c r="BPZ34" i="18"/>
  <c r="BQA34" i="18"/>
  <c r="BQB34" i="18"/>
  <c r="BQC34" i="18"/>
  <c r="BQD34" i="18"/>
  <c r="BQE34" i="18"/>
  <c r="BQF34" i="18"/>
  <c r="BQG34" i="18"/>
  <c r="BQH34" i="18"/>
  <c r="BQI34" i="18"/>
  <c r="BQJ34" i="18"/>
  <c r="BQK34" i="18"/>
  <c r="BQL34" i="18"/>
  <c r="BQM34" i="18"/>
  <c r="BQN34" i="18"/>
  <c r="BQO34" i="18"/>
  <c r="BQP34" i="18"/>
  <c r="BQQ34" i="18"/>
  <c r="BQR34" i="18"/>
  <c r="BQS34" i="18"/>
  <c r="BQT34" i="18"/>
  <c r="BQU34" i="18"/>
  <c r="BQV34" i="18"/>
  <c r="BQW34" i="18"/>
  <c r="BQX34" i="18"/>
  <c r="BQY34" i="18"/>
  <c r="BQZ34" i="18"/>
  <c r="BRA34" i="18"/>
  <c r="BRB34" i="18"/>
  <c r="BRC34" i="18"/>
  <c r="BRD34" i="18"/>
  <c r="BRE34" i="18"/>
  <c r="BRF34" i="18"/>
  <c r="BRG34" i="18"/>
  <c r="BRH34" i="18"/>
  <c r="BRI34" i="18"/>
  <c r="BRJ34" i="18"/>
  <c r="BRK34" i="18"/>
  <c r="BRL34" i="18"/>
  <c r="BRM34" i="18"/>
  <c r="BRN34" i="18"/>
  <c r="BRO34" i="18"/>
  <c r="BRP34" i="18"/>
  <c r="BRQ34" i="18"/>
  <c r="BRR34" i="18"/>
  <c r="BRS34" i="18"/>
  <c r="BRT34" i="18"/>
  <c r="BRU34" i="18"/>
  <c r="BRV34" i="18"/>
  <c r="BRW34" i="18"/>
  <c r="BRX34" i="18"/>
  <c r="BRY34" i="18"/>
  <c r="BRZ34" i="18"/>
  <c r="BSA34" i="18"/>
  <c r="BSB34" i="18"/>
  <c r="BSC34" i="18"/>
  <c r="BSD34" i="18"/>
  <c r="BSE34" i="18"/>
  <c r="BSF34" i="18"/>
  <c r="BSG34" i="18"/>
  <c r="BSH34" i="18"/>
  <c r="BSI34" i="18"/>
  <c r="BSJ34" i="18"/>
  <c r="BSK34" i="18"/>
  <c r="BSL34" i="18"/>
  <c r="BSM34" i="18"/>
  <c r="BSN34" i="18"/>
  <c r="BSO34" i="18"/>
  <c r="BSP34" i="18"/>
  <c r="BSQ34" i="18"/>
  <c r="BSR34" i="18"/>
  <c r="BSS34" i="18"/>
  <c r="BST34" i="18"/>
  <c r="BSU34" i="18"/>
  <c r="BSV34" i="18"/>
  <c r="BSW34" i="18"/>
  <c r="BSX34" i="18"/>
  <c r="BSY34" i="18"/>
  <c r="BSZ34" i="18"/>
  <c r="BTA34" i="18"/>
  <c r="BTB34" i="18"/>
  <c r="BTC34" i="18"/>
  <c r="BTD34" i="18"/>
  <c r="BTE34" i="18"/>
  <c r="BTF34" i="18"/>
  <c r="BTG34" i="18"/>
  <c r="BTH34" i="18"/>
  <c r="BTI34" i="18"/>
  <c r="BTJ34" i="18"/>
  <c r="BTK34" i="18"/>
  <c r="BTL34" i="18"/>
  <c r="BTM34" i="18"/>
  <c r="BTN34" i="18"/>
  <c r="BTO34" i="18"/>
  <c r="BTP34" i="18"/>
  <c r="BTQ34" i="18"/>
  <c r="BTR34" i="18"/>
  <c r="BTS34" i="18"/>
  <c r="BTT34" i="18"/>
  <c r="BTU34" i="18"/>
  <c r="BTV34" i="18"/>
  <c r="BTW34" i="18"/>
  <c r="BTX34" i="18"/>
  <c r="BTY34" i="18"/>
  <c r="BTZ34" i="18"/>
  <c r="BUA34" i="18"/>
  <c r="BUB34" i="18"/>
  <c r="BUC34" i="18"/>
  <c r="BUD34" i="18"/>
  <c r="BUE34" i="18"/>
  <c r="BUF34" i="18"/>
  <c r="BUG34" i="18"/>
  <c r="BUH34" i="18"/>
  <c r="BUI34" i="18"/>
  <c r="BUJ34" i="18"/>
  <c r="BUK34" i="18"/>
  <c r="BUL34" i="18"/>
  <c r="BUM34" i="18"/>
  <c r="BUN34" i="18"/>
  <c r="BUO34" i="18"/>
  <c r="BUP34" i="18"/>
  <c r="BUQ34" i="18"/>
  <c r="BUR34" i="18"/>
  <c r="BUS34" i="18"/>
  <c r="BUT34" i="18"/>
  <c r="BUU34" i="18"/>
  <c r="BUV34" i="18"/>
  <c r="BUW34" i="18"/>
  <c r="BUX34" i="18"/>
  <c r="BUY34" i="18"/>
  <c r="BUZ34" i="18"/>
  <c r="BVA34" i="18"/>
  <c r="BVB34" i="18"/>
  <c r="BVC34" i="18"/>
  <c r="BVD34" i="18"/>
  <c r="BVE34" i="18"/>
  <c r="BVF34" i="18"/>
  <c r="BVG34" i="18"/>
  <c r="BVH34" i="18"/>
  <c r="BVI34" i="18"/>
  <c r="BVJ34" i="18"/>
  <c r="BVK34" i="18"/>
  <c r="BVL34" i="18"/>
  <c r="BVM34" i="18"/>
  <c r="BVN34" i="18"/>
  <c r="BVO34" i="18"/>
  <c r="BVP34" i="18"/>
  <c r="BVQ34" i="18"/>
  <c r="BVR34" i="18"/>
  <c r="BVS34" i="18"/>
  <c r="BVT34" i="18"/>
  <c r="BVU34" i="18"/>
  <c r="BVV34" i="18"/>
  <c r="BVW34" i="18"/>
  <c r="BVX34" i="18"/>
  <c r="BVY34" i="18"/>
  <c r="BVZ34" i="18"/>
  <c r="BWA34" i="18"/>
  <c r="BWB34" i="18"/>
  <c r="BWC34" i="18"/>
  <c r="BWD34" i="18"/>
  <c r="BWE34" i="18"/>
  <c r="BWF34" i="18"/>
  <c r="BWG34" i="18"/>
  <c r="BWH34" i="18"/>
  <c r="BWI34" i="18"/>
  <c r="BWJ34" i="18"/>
  <c r="BWK34" i="18"/>
  <c r="BWL34" i="18"/>
  <c r="BWM34" i="18"/>
  <c r="BWN34" i="18"/>
  <c r="BWO34" i="18"/>
  <c r="BWP34" i="18"/>
  <c r="BWQ34" i="18"/>
  <c r="BWR34" i="18"/>
  <c r="BWS34" i="18"/>
  <c r="BWT34" i="18"/>
  <c r="BWU34" i="18"/>
  <c r="BWV34" i="18"/>
  <c r="BWW34" i="18"/>
  <c r="BWX34" i="18"/>
  <c r="BWY34" i="18"/>
  <c r="BWZ34" i="18"/>
  <c r="BXA34" i="18"/>
  <c r="BXB34" i="18"/>
  <c r="BXC34" i="18"/>
  <c r="BXD34" i="18"/>
  <c r="BXE34" i="18"/>
  <c r="BXF34" i="18"/>
  <c r="BXG34" i="18"/>
  <c r="BXH34" i="18"/>
  <c r="BXI34" i="18"/>
  <c r="BXJ34" i="18"/>
  <c r="BXK34" i="18"/>
  <c r="BXL34" i="18"/>
  <c r="BXM34" i="18"/>
  <c r="BXN34" i="18"/>
  <c r="BXO34" i="18"/>
  <c r="BXP34" i="18"/>
  <c r="BXQ34" i="18"/>
  <c r="BXR34" i="18"/>
  <c r="BXS34" i="18"/>
  <c r="BXT34" i="18"/>
  <c r="BXU34" i="18"/>
  <c r="BXV34" i="18"/>
  <c r="BXW34" i="18"/>
  <c r="BXX34" i="18"/>
  <c r="BXY34" i="18"/>
  <c r="BXZ34" i="18"/>
  <c r="BYA34" i="18"/>
  <c r="BYB34" i="18"/>
  <c r="BYC34" i="18"/>
  <c r="BYD34" i="18"/>
  <c r="BYE34" i="18"/>
  <c r="BYF34" i="18"/>
  <c r="BYG34" i="18"/>
  <c r="BYH34" i="18"/>
  <c r="BYI34" i="18"/>
  <c r="BYJ34" i="18"/>
  <c r="BYK34" i="18"/>
  <c r="BYL34" i="18"/>
  <c r="BYM34" i="18"/>
  <c r="BYN34" i="18"/>
  <c r="BYO34" i="18"/>
  <c r="BYP34" i="18"/>
  <c r="BYQ34" i="18"/>
  <c r="BYR34" i="18"/>
  <c r="BYS34" i="18"/>
  <c r="BYT34" i="18"/>
  <c r="BYU34" i="18"/>
  <c r="BYV34" i="18"/>
  <c r="BYW34" i="18"/>
  <c r="BYX34" i="18"/>
  <c r="BYY34" i="18"/>
  <c r="BYZ34" i="18"/>
  <c r="BZA34" i="18"/>
  <c r="BZB34" i="18"/>
  <c r="BZC34" i="18"/>
  <c r="BZD34" i="18"/>
  <c r="BZE34" i="18"/>
  <c r="BZF34" i="18"/>
  <c r="BZG34" i="18"/>
  <c r="BZH34" i="18"/>
  <c r="BZI34" i="18"/>
  <c r="BZJ34" i="18"/>
  <c r="BZK34" i="18"/>
  <c r="BZL34" i="18"/>
  <c r="BZM34" i="18"/>
  <c r="BZN34" i="18"/>
  <c r="BZO34" i="18"/>
  <c r="BZP34" i="18"/>
  <c r="BZQ34" i="18"/>
  <c r="BZR34" i="18"/>
  <c r="BZS34" i="18"/>
  <c r="BZT34" i="18"/>
  <c r="BZU34" i="18"/>
  <c r="BZV34" i="18"/>
  <c r="BZW34" i="18"/>
  <c r="BZX34" i="18"/>
  <c r="BZY34" i="18"/>
  <c r="BZZ34" i="18"/>
  <c r="CAA34" i="18"/>
  <c r="CAB34" i="18"/>
  <c r="CAC34" i="18"/>
  <c r="CAD34" i="18"/>
  <c r="CAE34" i="18"/>
  <c r="CAF34" i="18"/>
  <c r="CAG34" i="18"/>
  <c r="CAH34" i="18"/>
  <c r="CAI34" i="18"/>
  <c r="CAJ34" i="18"/>
  <c r="CAK34" i="18"/>
  <c r="CAL34" i="18"/>
  <c r="CAM34" i="18"/>
  <c r="CAN34" i="18"/>
  <c r="CAO34" i="18"/>
  <c r="CAP34" i="18"/>
  <c r="CAQ34" i="18"/>
  <c r="CAR34" i="18"/>
  <c r="CAS34" i="18"/>
  <c r="CAT34" i="18"/>
  <c r="CAU34" i="18"/>
  <c r="CAV34" i="18"/>
  <c r="CAW34" i="18"/>
  <c r="CAX34" i="18"/>
  <c r="CAY34" i="18"/>
  <c r="CAZ34" i="18"/>
  <c r="CBA34" i="18"/>
  <c r="CBB34" i="18"/>
  <c r="CBC34" i="18"/>
  <c r="CBD34" i="18"/>
  <c r="CBE34" i="18"/>
  <c r="CBF34" i="18"/>
  <c r="CBG34" i="18"/>
  <c r="CBH34" i="18"/>
  <c r="CBI34" i="18"/>
  <c r="CBJ34" i="18"/>
  <c r="CBK34" i="18"/>
  <c r="CBL34" i="18"/>
  <c r="CBM34" i="18"/>
  <c r="CBN34" i="18"/>
  <c r="CBO34" i="18"/>
  <c r="CBP34" i="18"/>
  <c r="CBQ34" i="18"/>
  <c r="CBR34" i="18"/>
  <c r="CBS34" i="18"/>
  <c r="CBT34" i="18"/>
  <c r="CBU34" i="18"/>
  <c r="CBV34" i="18"/>
  <c r="CBW34" i="18"/>
  <c r="CBX34" i="18"/>
  <c r="CBY34" i="18"/>
  <c r="CBZ34" i="18"/>
  <c r="CCA34" i="18"/>
  <c r="CCB34" i="18"/>
  <c r="CCC34" i="18"/>
  <c r="CCD34" i="18"/>
  <c r="CCE34" i="18"/>
  <c r="CCF34" i="18"/>
  <c r="CCG34" i="18"/>
  <c r="CCH34" i="18"/>
  <c r="CCI34" i="18"/>
  <c r="CCJ34" i="18"/>
  <c r="CCK34" i="18"/>
  <c r="CCL34" i="18"/>
  <c r="CCM34" i="18"/>
  <c r="CCN34" i="18"/>
  <c r="CCO34" i="18"/>
  <c r="CCP34" i="18"/>
  <c r="CCQ34" i="18"/>
  <c r="CCR34" i="18"/>
  <c r="CCS34" i="18"/>
  <c r="CCT34" i="18"/>
  <c r="CCU34" i="18"/>
  <c r="CCV34" i="18"/>
  <c r="CCW34" i="18"/>
  <c r="CCX34" i="18"/>
  <c r="CCY34" i="18"/>
  <c r="CCZ34" i="18"/>
  <c r="CDA34" i="18"/>
  <c r="CDB34" i="18"/>
  <c r="CDC34" i="18"/>
  <c r="CDD34" i="18"/>
  <c r="CDE34" i="18"/>
  <c r="CDF34" i="18"/>
  <c r="CDG34" i="18"/>
  <c r="CDH34" i="18"/>
  <c r="CDI34" i="18"/>
  <c r="CDJ34" i="18"/>
  <c r="CDK34" i="18"/>
  <c r="CDL34" i="18"/>
  <c r="CDM34" i="18"/>
  <c r="CDN34" i="18"/>
  <c r="CDO34" i="18"/>
  <c r="CDP34" i="18"/>
  <c r="CDQ34" i="18"/>
  <c r="CDR34" i="18"/>
  <c r="CDS34" i="18"/>
  <c r="CDT34" i="18"/>
  <c r="CDU34" i="18"/>
  <c r="CDV34" i="18"/>
  <c r="CDW34" i="18"/>
  <c r="CDX34" i="18"/>
  <c r="CDY34" i="18"/>
  <c r="CDZ34" i="18"/>
  <c r="CEA34" i="18"/>
  <c r="CEB34" i="18"/>
  <c r="CEC34" i="18"/>
  <c r="CED34" i="18"/>
  <c r="CEE34" i="18"/>
  <c r="CEF34" i="18"/>
  <c r="CEG34" i="18"/>
  <c r="CEH34" i="18"/>
  <c r="CEI34" i="18"/>
  <c r="CEJ34" i="18"/>
  <c r="CEK34" i="18"/>
  <c r="CEL34" i="18"/>
  <c r="CEM34" i="18"/>
  <c r="CEN34" i="18"/>
  <c r="CEO34" i="18"/>
  <c r="CEP34" i="18"/>
  <c r="CEQ34" i="18"/>
  <c r="CER34" i="18"/>
  <c r="CES34" i="18"/>
  <c r="CET34" i="18"/>
  <c r="CEU34" i="18"/>
  <c r="CEV34" i="18"/>
  <c r="CEW34" i="18"/>
  <c r="CEX34" i="18"/>
  <c r="CEY34" i="18"/>
  <c r="CEZ34" i="18"/>
  <c r="CFA34" i="18"/>
  <c r="CFB34" i="18"/>
  <c r="CFC34" i="18"/>
  <c r="CFD34" i="18"/>
  <c r="CFE34" i="18"/>
  <c r="CFF34" i="18"/>
  <c r="CFG34" i="18"/>
  <c r="CFH34" i="18"/>
  <c r="CFI34" i="18"/>
  <c r="CFJ34" i="18"/>
  <c r="CFK34" i="18"/>
  <c r="CFL34" i="18"/>
  <c r="CFM34" i="18"/>
  <c r="CFN34" i="18"/>
  <c r="CFO34" i="18"/>
  <c r="CFP34" i="18"/>
  <c r="CFQ34" i="18"/>
  <c r="CFR34" i="18"/>
  <c r="CFS34" i="18"/>
  <c r="CFT34" i="18"/>
  <c r="CFU34" i="18"/>
  <c r="CFV34" i="18"/>
  <c r="CFW34" i="18"/>
  <c r="CFX34" i="18"/>
  <c r="CFY34" i="18"/>
  <c r="CFZ34" i="18"/>
  <c r="CGA34" i="18"/>
  <c r="CGB34" i="18"/>
  <c r="CGC34" i="18"/>
  <c r="CGD34" i="18"/>
  <c r="CGE34" i="18"/>
  <c r="CGF34" i="18"/>
  <c r="CGG34" i="18"/>
  <c r="CGH34" i="18"/>
  <c r="CGI34" i="18"/>
  <c r="CGJ34" i="18"/>
  <c r="CGK34" i="18"/>
  <c r="CGL34" i="18"/>
  <c r="CGM34" i="18"/>
  <c r="CGN34" i="18"/>
  <c r="CGO34" i="18"/>
  <c r="CGP34" i="18"/>
  <c r="CGQ34" i="18"/>
  <c r="CGR34" i="18"/>
  <c r="CGS34" i="18"/>
  <c r="CGT34" i="18"/>
  <c r="CGU34" i="18"/>
  <c r="CGV34" i="18"/>
  <c r="CGW34" i="18"/>
  <c r="CGX34" i="18"/>
  <c r="CGY34" i="18"/>
  <c r="CGZ34" i="18"/>
  <c r="CHA34" i="18"/>
  <c r="CHB34" i="18"/>
  <c r="CHC34" i="18"/>
  <c r="CHD34" i="18"/>
  <c r="CHE34" i="18"/>
  <c r="CHF34" i="18"/>
  <c r="CHG34" i="18"/>
  <c r="CHH34" i="18"/>
  <c r="CHI34" i="18"/>
  <c r="CHJ34" i="18"/>
  <c r="CHK34" i="18"/>
  <c r="CHL34" i="18"/>
  <c r="CHM34" i="18"/>
  <c r="CHN34" i="18"/>
  <c r="CHO34" i="18"/>
  <c r="CHP34" i="18"/>
  <c r="CHQ34" i="18"/>
  <c r="CHR34" i="18"/>
  <c r="CHS34" i="18"/>
  <c r="CHT34" i="18"/>
  <c r="CHU34" i="18"/>
  <c r="CHV34" i="18"/>
  <c r="CHW34" i="18"/>
  <c r="CHX34" i="18"/>
  <c r="CHY34" i="18"/>
  <c r="CHZ34" i="18"/>
  <c r="CIA34" i="18"/>
  <c r="CIB34" i="18"/>
  <c r="CIC34" i="18"/>
  <c r="CID34" i="18"/>
  <c r="CIE34" i="18"/>
  <c r="CIF34" i="18"/>
  <c r="CIG34" i="18"/>
  <c r="CIH34" i="18"/>
  <c r="CII34" i="18"/>
  <c r="CIJ34" i="18"/>
  <c r="CIK34" i="18"/>
  <c r="CIL34" i="18"/>
  <c r="CIM34" i="18"/>
  <c r="CIN34" i="18"/>
  <c r="CIO34" i="18"/>
  <c r="CIP34" i="18"/>
  <c r="CIQ34" i="18"/>
  <c r="CIR34" i="18"/>
  <c r="CIS34" i="18"/>
  <c r="CIT34" i="18"/>
  <c r="CIU34" i="18"/>
  <c r="CIV34" i="18"/>
  <c r="CIW34" i="18"/>
  <c r="CIX34" i="18"/>
  <c r="CIY34" i="18"/>
  <c r="CIZ34" i="18"/>
  <c r="CJA34" i="18"/>
  <c r="CJB34" i="18"/>
  <c r="CJC34" i="18"/>
  <c r="CJD34" i="18"/>
  <c r="CJE34" i="18"/>
  <c r="CJF34" i="18"/>
  <c r="CJG34" i="18"/>
  <c r="CJH34" i="18"/>
  <c r="CJI34" i="18"/>
  <c r="CJJ34" i="18"/>
  <c r="CJK34" i="18"/>
  <c r="CJL34" i="18"/>
  <c r="CJM34" i="18"/>
  <c r="CJN34" i="18"/>
  <c r="CJO34" i="18"/>
  <c r="CJP34" i="18"/>
  <c r="CJQ34" i="18"/>
  <c r="CJR34" i="18"/>
  <c r="CJS34" i="18"/>
  <c r="CJT34" i="18"/>
  <c r="CJU34" i="18"/>
  <c r="CJV34" i="18"/>
  <c r="CJW34" i="18"/>
  <c r="CJX34" i="18"/>
  <c r="CJY34" i="18"/>
  <c r="CJZ34" i="18"/>
  <c r="CKA34" i="18"/>
  <c r="CKB34" i="18"/>
  <c r="CKC34" i="18"/>
  <c r="CKD34" i="18"/>
  <c r="CKE34" i="18"/>
  <c r="CKF34" i="18"/>
  <c r="CKG34" i="18"/>
  <c r="CKH34" i="18"/>
  <c r="CKI34" i="18"/>
  <c r="CKJ34" i="18"/>
  <c r="CKK34" i="18"/>
  <c r="CKL34" i="18"/>
  <c r="CKM34" i="18"/>
  <c r="CKN34" i="18"/>
  <c r="CKO34" i="18"/>
  <c r="CKP34" i="18"/>
  <c r="CKQ34" i="18"/>
  <c r="CKR34" i="18"/>
  <c r="CKS34" i="18"/>
  <c r="CKT34" i="18"/>
  <c r="CKU34" i="18"/>
  <c r="CKV34" i="18"/>
  <c r="CKW34" i="18"/>
  <c r="CKX34" i="18"/>
  <c r="CKY34" i="18"/>
  <c r="CKZ34" i="18"/>
  <c r="CLA34" i="18"/>
  <c r="CLB34" i="18"/>
  <c r="CLC34" i="18"/>
  <c r="CLD34" i="18"/>
  <c r="CLE34" i="18"/>
  <c r="CLF34" i="18"/>
  <c r="CLG34" i="18"/>
  <c r="CLH34" i="18"/>
  <c r="CLI34" i="18"/>
  <c r="CLJ34" i="18"/>
  <c r="CLK34" i="18"/>
  <c r="CLL34" i="18"/>
  <c r="CLM34" i="18"/>
  <c r="CLN34" i="18"/>
  <c r="CLO34" i="18"/>
  <c r="CLP34" i="18"/>
  <c r="CLQ34" i="18"/>
  <c r="CLR34" i="18"/>
  <c r="CLS34" i="18"/>
  <c r="CLT34" i="18"/>
  <c r="CLU34" i="18"/>
  <c r="CLV34" i="18"/>
  <c r="CLW34" i="18"/>
  <c r="CLX34" i="18"/>
  <c r="CLY34" i="18"/>
  <c r="CLZ34" i="18"/>
  <c r="CMA34" i="18"/>
  <c r="CMB34" i="18"/>
  <c r="CMC34" i="18"/>
  <c r="CMD34" i="18"/>
  <c r="CME34" i="18"/>
  <c r="CMF34" i="18"/>
  <c r="CMG34" i="18"/>
  <c r="CMH34" i="18"/>
  <c r="CMI34" i="18"/>
  <c r="CMJ34" i="18"/>
  <c r="CMK34" i="18"/>
  <c r="CML34" i="18"/>
  <c r="CMM34" i="18"/>
  <c r="CMN34" i="18"/>
  <c r="CMO34" i="18"/>
  <c r="CMP34" i="18"/>
  <c r="CMQ34" i="18"/>
  <c r="CMR34" i="18"/>
  <c r="CMS34" i="18"/>
  <c r="CMT34" i="18"/>
  <c r="CMU34" i="18"/>
  <c r="CMV34" i="18"/>
  <c r="CMW34" i="18"/>
  <c r="CMX34" i="18"/>
  <c r="CMY34" i="18"/>
  <c r="CMZ34" i="18"/>
  <c r="CNA34" i="18"/>
  <c r="CNB34" i="18"/>
  <c r="CNC34" i="18"/>
  <c r="CND34" i="18"/>
  <c r="CNE34" i="18"/>
  <c r="CNF34" i="18"/>
  <c r="CNG34" i="18"/>
  <c r="CNH34" i="18"/>
  <c r="CNI34" i="18"/>
  <c r="CNJ34" i="18"/>
  <c r="CNK34" i="18"/>
  <c r="CNL34" i="18"/>
  <c r="CNM34" i="18"/>
  <c r="CNN34" i="18"/>
  <c r="CNO34" i="18"/>
  <c r="CNP34" i="18"/>
  <c r="CNQ34" i="18"/>
  <c r="CNR34" i="18"/>
  <c r="CNS34" i="18"/>
  <c r="CNT34" i="18"/>
  <c r="CNU34" i="18"/>
  <c r="CNV34" i="18"/>
  <c r="CNW34" i="18"/>
  <c r="CNX34" i="18"/>
  <c r="CNY34" i="18"/>
  <c r="CNZ34" i="18"/>
  <c r="COA34" i="18"/>
  <c r="COB34" i="18"/>
  <c r="COC34" i="18"/>
  <c r="COD34" i="18"/>
  <c r="COE34" i="18"/>
  <c r="COF34" i="18"/>
  <c r="COG34" i="18"/>
  <c r="COH34" i="18"/>
  <c r="COI34" i="18"/>
  <c r="COJ34" i="18"/>
  <c r="COK34" i="18"/>
  <c r="COL34" i="18"/>
  <c r="COM34" i="18"/>
  <c r="CON34" i="18"/>
  <c r="COO34" i="18"/>
  <c r="COP34" i="18"/>
  <c r="COQ34" i="18"/>
  <c r="COR34" i="18"/>
  <c r="COS34" i="18"/>
  <c r="COT34" i="18"/>
  <c r="COU34" i="18"/>
  <c r="COV34" i="18"/>
  <c r="COW34" i="18"/>
  <c r="COX34" i="18"/>
  <c r="COY34" i="18"/>
  <c r="COZ34" i="18"/>
  <c r="CPA34" i="18"/>
  <c r="CPB34" i="18"/>
  <c r="CPC34" i="18"/>
  <c r="CPD34" i="18"/>
  <c r="CPE34" i="18"/>
  <c r="CPF34" i="18"/>
  <c r="CPG34" i="18"/>
  <c r="CPH34" i="18"/>
  <c r="CPI34" i="18"/>
  <c r="CPJ34" i="18"/>
  <c r="CPK34" i="18"/>
  <c r="CPL34" i="18"/>
  <c r="CPM34" i="18"/>
  <c r="CPN34" i="18"/>
  <c r="CPO34" i="18"/>
  <c r="CPP34" i="18"/>
  <c r="CPQ34" i="18"/>
  <c r="CPR34" i="18"/>
  <c r="CPS34" i="18"/>
  <c r="CPT34" i="18"/>
  <c r="CPU34" i="18"/>
  <c r="CPV34" i="18"/>
  <c r="CPW34" i="18"/>
  <c r="CPX34" i="18"/>
  <c r="CPY34" i="18"/>
  <c r="CPZ34" i="18"/>
  <c r="CQA34" i="18"/>
  <c r="CQB34" i="18"/>
  <c r="CQC34" i="18"/>
  <c r="CQD34" i="18"/>
  <c r="CQE34" i="18"/>
  <c r="CQF34" i="18"/>
  <c r="CQG34" i="18"/>
  <c r="CQH34" i="18"/>
  <c r="CQI34" i="18"/>
  <c r="CQJ34" i="18"/>
  <c r="CQK34" i="18"/>
  <c r="CQL34" i="18"/>
  <c r="CQM34" i="18"/>
  <c r="CQN34" i="18"/>
  <c r="CQO34" i="18"/>
  <c r="CQP34" i="18"/>
  <c r="CQQ34" i="18"/>
  <c r="CQR34" i="18"/>
  <c r="CQS34" i="18"/>
  <c r="CQT34" i="18"/>
  <c r="CQU34" i="18"/>
  <c r="CQV34" i="18"/>
  <c r="CQW34" i="18"/>
  <c r="CQX34" i="18"/>
  <c r="CQY34" i="18"/>
  <c r="CQZ34" i="18"/>
  <c r="CRA34" i="18"/>
  <c r="CRB34" i="18"/>
  <c r="CRC34" i="18"/>
  <c r="CRD34" i="18"/>
  <c r="CRE34" i="18"/>
  <c r="CRF34" i="18"/>
  <c r="CRG34" i="18"/>
  <c r="CRH34" i="18"/>
  <c r="CRI34" i="18"/>
  <c r="CRJ34" i="18"/>
  <c r="CRK34" i="18"/>
  <c r="CRL34" i="18"/>
  <c r="CRM34" i="18"/>
  <c r="CRN34" i="18"/>
  <c r="CRO34" i="18"/>
  <c r="CRP34" i="18"/>
  <c r="CRQ34" i="18"/>
  <c r="CRR34" i="18"/>
  <c r="CRS34" i="18"/>
  <c r="CRT34" i="18"/>
  <c r="CRU34" i="18"/>
  <c r="CRV34" i="18"/>
  <c r="CRW34" i="18"/>
  <c r="CRX34" i="18"/>
  <c r="CRY34" i="18"/>
  <c r="CRZ34" i="18"/>
  <c r="CSA34" i="18"/>
  <c r="CSB34" i="18"/>
  <c r="CSC34" i="18"/>
  <c r="CSD34" i="18"/>
  <c r="CSE34" i="18"/>
  <c r="CSF34" i="18"/>
  <c r="CSG34" i="18"/>
  <c r="CSH34" i="18"/>
  <c r="CSI34" i="18"/>
  <c r="CSJ34" i="18"/>
  <c r="CSK34" i="18"/>
  <c r="CSL34" i="18"/>
  <c r="CSM34" i="18"/>
  <c r="CSN34" i="18"/>
  <c r="CSO34" i="18"/>
  <c r="CSP34" i="18"/>
  <c r="CSQ34" i="18"/>
  <c r="CSR34" i="18"/>
  <c r="CSS34" i="18"/>
  <c r="CST34" i="18"/>
  <c r="CSU34" i="18"/>
  <c r="CSV34" i="18"/>
  <c r="CSW34" i="18"/>
  <c r="CSX34" i="18"/>
  <c r="CSY34" i="18"/>
  <c r="CSZ34" i="18"/>
  <c r="CTA34" i="18"/>
  <c r="CTB34" i="18"/>
  <c r="CTC34" i="18"/>
  <c r="CTD34" i="18"/>
  <c r="CTE34" i="18"/>
  <c r="CTF34" i="18"/>
  <c r="CTG34" i="18"/>
  <c r="CTH34" i="18"/>
  <c r="CTI34" i="18"/>
  <c r="CTJ34" i="18"/>
  <c r="CTK34" i="18"/>
  <c r="CTL34" i="18"/>
  <c r="CTM34" i="18"/>
  <c r="CTN34" i="18"/>
  <c r="CTO34" i="18"/>
  <c r="CTP34" i="18"/>
  <c r="CTQ34" i="18"/>
  <c r="CTR34" i="18"/>
  <c r="CTS34" i="18"/>
  <c r="CTT34" i="18"/>
  <c r="CTU34" i="18"/>
  <c r="CTV34" i="18"/>
  <c r="CTW34" i="18"/>
  <c r="CTX34" i="18"/>
  <c r="CTY34" i="18"/>
  <c r="CTZ34" i="18"/>
  <c r="CUA34" i="18"/>
  <c r="CUB34" i="18"/>
  <c r="CUC34" i="18"/>
  <c r="CUD34" i="18"/>
  <c r="CUE34" i="18"/>
  <c r="CUF34" i="18"/>
  <c r="CUG34" i="18"/>
  <c r="CUH34" i="18"/>
  <c r="CUI34" i="18"/>
  <c r="CUJ34" i="18"/>
  <c r="CUK34" i="18"/>
  <c r="CUL34" i="18"/>
  <c r="CUM34" i="18"/>
  <c r="CUN34" i="18"/>
  <c r="CUO34" i="18"/>
  <c r="CUP34" i="18"/>
  <c r="CUQ34" i="18"/>
  <c r="CUR34" i="18"/>
  <c r="CUS34" i="18"/>
  <c r="CUT34" i="18"/>
  <c r="CUU34" i="18"/>
  <c r="CUV34" i="18"/>
  <c r="CUW34" i="18"/>
  <c r="CUX34" i="18"/>
  <c r="CUY34" i="18"/>
  <c r="CUZ34" i="18"/>
  <c r="CVA34" i="18"/>
  <c r="CVB34" i="18"/>
  <c r="CVC34" i="18"/>
  <c r="CVD34" i="18"/>
  <c r="CVE34" i="18"/>
  <c r="CVF34" i="18"/>
  <c r="CVG34" i="18"/>
  <c r="CVH34" i="18"/>
  <c r="CVI34" i="18"/>
  <c r="CVJ34" i="18"/>
  <c r="CVK34" i="18"/>
  <c r="CVL34" i="18"/>
  <c r="CVM34" i="18"/>
  <c r="CVN34" i="18"/>
  <c r="CVO34" i="18"/>
  <c r="CVP34" i="18"/>
  <c r="CVQ34" i="18"/>
  <c r="CVR34" i="18"/>
  <c r="CVS34" i="18"/>
  <c r="CVT34" i="18"/>
  <c r="CVU34" i="18"/>
  <c r="CVV34" i="18"/>
  <c r="CVW34" i="18"/>
  <c r="CVX34" i="18"/>
  <c r="CVY34" i="18"/>
  <c r="CVZ34" i="18"/>
  <c r="CWA34" i="18"/>
  <c r="CWB34" i="18"/>
  <c r="CWC34" i="18"/>
  <c r="CWD34" i="18"/>
  <c r="CWE34" i="18"/>
  <c r="CWF34" i="18"/>
  <c r="CWG34" i="18"/>
  <c r="CWH34" i="18"/>
  <c r="CWI34" i="18"/>
  <c r="CWJ34" i="18"/>
  <c r="CWK34" i="18"/>
  <c r="CWL34" i="18"/>
  <c r="CWM34" i="18"/>
  <c r="CWN34" i="18"/>
  <c r="CWO34" i="18"/>
  <c r="CWP34" i="18"/>
  <c r="CWQ34" i="18"/>
  <c r="CWR34" i="18"/>
  <c r="CWS34" i="18"/>
  <c r="CWT34" i="18"/>
  <c r="CWU34" i="18"/>
  <c r="CWV34" i="18"/>
  <c r="CWW34" i="18"/>
  <c r="CWX34" i="18"/>
  <c r="CWY34" i="18"/>
  <c r="CWZ34" i="18"/>
  <c r="CXA34" i="18"/>
  <c r="CXB34" i="18"/>
  <c r="CXC34" i="18"/>
  <c r="CXD34" i="18"/>
  <c r="CXE34" i="18"/>
  <c r="CXF34" i="18"/>
  <c r="CXG34" i="18"/>
  <c r="CXH34" i="18"/>
  <c r="CXI34" i="18"/>
  <c r="CXJ34" i="18"/>
  <c r="CXK34" i="18"/>
  <c r="CXL34" i="18"/>
  <c r="CXM34" i="18"/>
  <c r="CXN34" i="18"/>
  <c r="CXO34" i="18"/>
  <c r="CXP34" i="18"/>
  <c r="CXQ34" i="18"/>
  <c r="CXR34" i="18"/>
  <c r="CXS34" i="18"/>
  <c r="CXT34" i="18"/>
  <c r="CXU34" i="18"/>
  <c r="CXV34" i="18"/>
  <c r="CXW34" i="18"/>
  <c r="CXX34" i="18"/>
  <c r="CXY34" i="18"/>
  <c r="CXZ34" i="18"/>
  <c r="CYA34" i="18"/>
  <c r="CYB34" i="18"/>
  <c r="CYC34" i="18"/>
  <c r="CYD34" i="18"/>
  <c r="CYE34" i="18"/>
  <c r="CYF34" i="18"/>
  <c r="CYG34" i="18"/>
  <c r="CYH34" i="18"/>
  <c r="CYI34" i="18"/>
  <c r="CYJ34" i="18"/>
  <c r="CYK34" i="18"/>
  <c r="CYL34" i="18"/>
  <c r="CYM34" i="18"/>
  <c r="CYN34" i="18"/>
  <c r="CYO34" i="18"/>
  <c r="CYP34" i="18"/>
  <c r="CYQ34" i="18"/>
  <c r="CYR34" i="18"/>
  <c r="CYS34" i="18"/>
  <c r="CYT34" i="18"/>
  <c r="CYU34" i="18"/>
  <c r="CYV34" i="18"/>
  <c r="CYW34" i="18"/>
  <c r="CYX34" i="18"/>
  <c r="CYY34" i="18"/>
  <c r="CYZ34" i="18"/>
  <c r="CZA34" i="18"/>
  <c r="CZB34" i="18"/>
  <c r="CZC34" i="18"/>
  <c r="CZD34" i="18"/>
  <c r="CZE34" i="18"/>
  <c r="CZF34" i="18"/>
  <c r="CZG34" i="18"/>
  <c r="CZH34" i="18"/>
  <c r="CZI34" i="18"/>
  <c r="CZJ34" i="18"/>
  <c r="CZK34" i="18"/>
  <c r="CZL34" i="18"/>
  <c r="CZM34" i="18"/>
  <c r="CZN34" i="18"/>
  <c r="CZO34" i="18"/>
  <c r="CZP34" i="18"/>
  <c r="CZQ34" i="18"/>
  <c r="CZR34" i="18"/>
  <c r="CZS34" i="18"/>
  <c r="CZT34" i="18"/>
  <c r="CZU34" i="18"/>
  <c r="CZV34" i="18"/>
  <c r="CZW34" i="18"/>
  <c r="CZX34" i="18"/>
  <c r="CZY34" i="18"/>
  <c r="CZZ34" i="18"/>
  <c r="DAA34" i="18"/>
  <c r="DAB34" i="18"/>
  <c r="DAC34" i="18"/>
  <c r="DAD34" i="18"/>
  <c r="DAE34" i="18"/>
  <c r="DAF34" i="18"/>
  <c r="DAG34" i="18"/>
  <c r="DAH34" i="18"/>
  <c r="DAI34" i="18"/>
  <c r="DAJ34" i="18"/>
  <c r="DAK34" i="18"/>
  <c r="DAL34" i="18"/>
  <c r="DAM34" i="18"/>
  <c r="DAN34" i="18"/>
  <c r="DAO34" i="18"/>
  <c r="DAP34" i="18"/>
  <c r="DAQ34" i="18"/>
  <c r="DAR34" i="18"/>
  <c r="DAS34" i="18"/>
  <c r="DAT34" i="18"/>
  <c r="DAU34" i="18"/>
  <c r="DAV34" i="18"/>
  <c r="DAW34" i="18"/>
  <c r="DAX34" i="18"/>
  <c r="DAY34" i="18"/>
  <c r="DAZ34" i="18"/>
  <c r="DBA34" i="18"/>
  <c r="DBB34" i="18"/>
  <c r="DBC34" i="18"/>
  <c r="DBD34" i="18"/>
  <c r="DBE34" i="18"/>
  <c r="DBF34" i="18"/>
  <c r="DBG34" i="18"/>
  <c r="DBH34" i="18"/>
  <c r="DBI34" i="18"/>
  <c r="DBJ34" i="18"/>
  <c r="DBK34" i="18"/>
  <c r="DBL34" i="18"/>
  <c r="DBM34" i="18"/>
  <c r="DBN34" i="18"/>
  <c r="DBO34" i="18"/>
  <c r="DBP34" i="18"/>
  <c r="DBQ34" i="18"/>
  <c r="DBR34" i="18"/>
  <c r="DBS34" i="18"/>
  <c r="DBT34" i="18"/>
  <c r="DBU34" i="18"/>
  <c r="DBV34" i="18"/>
  <c r="DBW34" i="18"/>
  <c r="DBX34" i="18"/>
  <c r="DBY34" i="18"/>
  <c r="DBZ34" i="18"/>
  <c r="DCA34" i="18"/>
  <c r="DCB34" i="18"/>
  <c r="DCC34" i="18"/>
  <c r="DCD34" i="18"/>
  <c r="DCE34" i="18"/>
  <c r="DCF34" i="18"/>
  <c r="DCG34" i="18"/>
  <c r="DCH34" i="18"/>
  <c r="DCI34" i="18"/>
  <c r="DCJ34" i="18"/>
  <c r="DCK34" i="18"/>
  <c r="DCL34" i="18"/>
  <c r="DCM34" i="18"/>
  <c r="DCN34" i="18"/>
  <c r="DCO34" i="18"/>
  <c r="DCP34" i="18"/>
  <c r="DCQ34" i="18"/>
  <c r="DCR34" i="18"/>
  <c r="DCS34" i="18"/>
  <c r="DCT34" i="18"/>
  <c r="DCU34" i="18"/>
  <c r="DCV34" i="18"/>
  <c r="DCW34" i="18"/>
  <c r="DCX34" i="18"/>
  <c r="DCY34" i="18"/>
  <c r="DCZ34" i="18"/>
  <c r="DDA34" i="18"/>
  <c r="DDB34" i="18"/>
  <c r="DDC34" i="18"/>
  <c r="DDD34" i="18"/>
  <c r="DDE34" i="18"/>
  <c r="DDF34" i="18"/>
  <c r="DDG34" i="18"/>
  <c r="DDH34" i="18"/>
  <c r="DDI34" i="18"/>
  <c r="DDJ34" i="18"/>
  <c r="DDK34" i="18"/>
  <c r="DDL34" i="18"/>
  <c r="DDM34" i="18"/>
  <c r="DDN34" i="18"/>
  <c r="DDO34" i="18"/>
  <c r="DDP34" i="18"/>
  <c r="DDQ34" i="18"/>
  <c r="DDR34" i="18"/>
  <c r="DDS34" i="18"/>
  <c r="DDT34" i="18"/>
  <c r="DDU34" i="18"/>
  <c r="DDV34" i="18"/>
  <c r="DDW34" i="18"/>
  <c r="DDX34" i="18"/>
  <c r="DDY34" i="18"/>
  <c r="DDZ34" i="18"/>
  <c r="DEA34" i="18"/>
  <c r="DEB34" i="18"/>
  <c r="DEC34" i="18"/>
  <c r="DED34" i="18"/>
  <c r="DEE34" i="18"/>
  <c r="DEF34" i="18"/>
  <c r="DEG34" i="18"/>
  <c r="DEH34" i="18"/>
  <c r="DEI34" i="18"/>
  <c r="DEJ34" i="18"/>
  <c r="DEK34" i="18"/>
  <c r="DEL34" i="18"/>
  <c r="DEM34" i="18"/>
  <c r="DEN34" i="18"/>
  <c r="DEO34" i="18"/>
  <c r="DEP34" i="18"/>
  <c r="DEQ34" i="18"/>
  <c r="DER34" i="18"/>
  <c r="DES34" i="18"/>
  <c r="DET34" i="18"/>
  <c r="DEU34" i="18"/>
  <c r="DEV34" i="18"/>
  <c r="DEW34" i="18"/>
  <c r="DEX34" i="18"/>
  <c r="DEY34" i="18"/>
  <c r="DEZ34" i="18"/>
  <c r="DFA34" i="18"/>
  <c r="DFB34" i="18"/>
  <c r="DFC34" i="18"/>
  <c r="DFD34" i="18"/>
  <c r="DFE34" i="18"/>
  <c r="DFF34" i="18"/>
  <c r="DFG34" i="18"/>
  <c r="DFH34" i="18"/>
  <c r="DFI34" i="18"/>
  <c r="DFJ34" i="18"/>
  <c r="DFK34" i="18"/>
  <c r="DFL34" i="18"/>
  <c r="DFM34" i="18"/>
  <c r="DFN34" i="18"/>
  <c r="DFO34" i="18"/>
  <c r="DFP34" i="18"/>
  <c r="DFQ34" i="18"/>
  <c r="DFR34" i="18"/>
  <c r="DFS34" i="18"/>
  <c r="DFT34" i="18"/>
  <c r="DFU34" i="18"/>
  <c r="DFV34" i="18"/>
  <c r="DFW34" i="18"/>
  <c r="DFX34" i="18"/>
  <c r="DFY34" i="18"/>
  <c r="DFZ34" i="18"/>
  <c r="DGA34" i="18"/>
  <c r="DGB34" i="18"/>
  <c r="DGC34" i="18"/>
  <c r="DGD34" i="18"/>
  <c r="DGE34" i="18"/>
  <c r="DGF34" i="18"/>
  <c r="DGG34" i="18"/>
  <c r="DGH34" i="18"/>
  <c r="DGI34" i="18"/>
  <c r="DGJ34" i="18"/>
  <c r="DGK34" i="18"/>
  <c r="DGL34" i="18"/>
  <c r="DGM34" i="18"/>
  <c r="DGN34" i="18"/>
  <c r="DGO34" i="18"/>
  <c r="DGP34" i="18"/>
  <c r="DGQ34" i="18"/>
  <c r="DGR34" i="18"/>
  <c r="DGS34" i="18"/>
  <c r="DGT34" i="18"/>
  <c r="DGU34" i="18"/>
  <c r="DGV34" i="18"/>
  <c r="DGW34" i="18"/>
  <c r="DGX34" i="18"/>
  <c r="DGY34" i="18"/>
  <c r="DGZ34" i="18"/>
  <c r="DHA34" i="18"/>
  <c r="DHB34" i="18"/>
  <c r="DHC34" i="18"/>
  <c r="DHD34" i="18"/>
  <c r="DHE34" i="18"/>
  <c r="DHF34" i="18"/>
  <c r="DHG34" i="18"/>
  <c r="DHH34" i="18"/>
  <c r="DHI34" i="18"/>
  <c r="DHJ34" i="18"/>
  <c r="DHK34" i="18"/>
  <c r="DHL34" i="18"/>
  <c r="DHM34" i="18"/>
  <c r="DHN34" i="18"/>
  <c r="DHO34" i="18"/>
  <c r="DHP34" i="18"/>
  <c r="DHQ34" i="18"/>
  <c r="DHR34" i="18"/>
  <c r="DHS34" i="18"/>
  <c r="DHT34" i="18"/>
  <c r="DHU34" i="18"/>
  <c r="DHV34" i="18"/>
  <c r="DHW34" i="18"/>
  <c r="DHX34" i="18"/>
  <c r="DHY34" i="18"/>
  <c r="DHZ34" i="18"/>
  <c r="DIA34" i="18"/>
  <c r="DIB34" i="18"/>
  <c r="DIC34" i="18"/>
  <c r="DID34" i="18"/>
  <c r="DIE34" i="18"/>
  <c r="DIF34" i="18"/>
  <c r="DIG34" i="18"/>
  <c r="DIH34" i="18"/>
  <c r="DII34" i="18"/>
  <c r="DIJ34" i="18"/>
  <c r="DIK34" i="18"/>
  <c r="DIL34" i="18"/>
  <c r="DIM34" i="18"/>
  <c r="DIN34" i="18"/>
  <c r="DIO34" i="18"/>
  <c r="DIP34" i="18"/>
  <c r="DIQ34" i="18"/>
  <c r="DIR34" i="18"/>
  <c r="DIS34" i="18"/>
  <c r="DIT34" i="18"/>
  <c r="DIU34" i="18"/>
  <c r="DIV34" i="18"/>
  <c r="DIW34" i="18"/>
  <c r="DIX34" i="18"/>
  <c r="DIY34" i="18"/>
  <c r="DIZ34" i="18"/>
  <c r="DJA34" i="18"/>
  <c r="DJB34" i="18"/>
  <c r="DJC34" i="18"/>
  <c r="DJD34" i="18"/>
  <c r="DJE34" i="18"/>
  <c r="DJF34" i="18"/>
  <c r="DJG34" i="18"/>
  <c r="DJH34" i="18"/>
  <c r="DJI34" i="18"/>
  <c r="DJJ34" i="18"/>
  <c r="DJK34" i="18"/>
  <c r="DJL34" i="18"/>
  <c r="DJM34" i="18"/>
  <c r="DJN34" i="18"/>
  <c r="DJO34" i="18"/>
  <c r="DJP34" i="18"/>
  <c r="DJQ34" i="18"/>
  <c r="DJR34" i="18"/>
  <c r="DJS34" i="18"/>
  <c r="DJT34" i="18"/>
  <c r="DJU34" i="18"/>
  <c r="DJV34" i="18"/>
  <c r="DJW34" i="18"/>
  <c r="DJX34" i="18"/>
  <c r="DJY34" i="18"/>
  <c r="DJZ34" i="18"/>
  <c r="DKA34" i="18"/>
  <c r="DKB34" i="18"/>
  <c r="DKC34" i="18"/>
  <c r="DKD34" i="18"/>
  <c r="DKE34" i="18"/>
  <c r="DKF34" i="18"/>
  <c r="DKG34" i="18"/>
  <c r="DKH34" i="18"/>
  <c r="DKI34" i="18"/>
  <c r="DKJ34" i="18"/>
  <c r="DKK34" i="18"/>
  <c r="DKL34" i="18"/>
  <c r="DKM34" i="18"/>
  <c r="DKN34" i="18"/>
  <c r="DKO34" i="18"/>
  <c r="DKP34" i="18"/>
  <c r="DKQ34" i="18"/>
  <c r="DKR34" i="18"/>
  <c r="DKS34" i="18"/>
  <c r="DKT34" i="18"/>
  <c r="DKU34" i="18"/>
  <c r="DKV34" i="18"/>
  <c r="DKW34" i="18"/>
  <c r="DKX34" i="18"/>
  <c r="DKY34" i="18"/>
  <c r="DKZ34" i="18"/>
  <c r="DLA34" i="18"/>
  <c r="DLB34" i="18"/>
  <c r="DLC34" i="18"/>
  <c r="DLD34" i="18"/>
  <c r="DLE34" i="18"/>
  <c r="DLF34" i="18"/>
  <c r="DLG34" i="18"/>
  <c r="DLH34" i="18"/>
  <c r="DLI34" i="18"/>
  <c r="DLJ34" i="18"/>
  <c r="DLK34" i="18"/>
  <c r="DLL34" i="18"/>
  <c r="DLM34" i="18"/>
  <c r="DLN34" i="18"/>
  <c r="DLO34" i="18"/>
  <c r="DLP34" i="18"/>
  <c r="DLQ34" i="18"/>
  <c r="DLR34" i="18"/>
  <c r="DLS34" i="18"/>
  <c r="DLT34" i="18"/>
  <c r="DLU34" i="18"/>
  <c r="DLV34" i="18"/>
  <c r="DLW34" i="18"/>
  <c r="DLX34" i="18"/>
  <c r="DLY34" i="18"/>
  <c r="DLZ34" i="18"/>
  <c r="DMA34" i="18"/>
  <c r="DMB34" i="18"/>
  <c r="DMC34" i="18"/>
  <c r="DMD34" i="18"/>
  <c r="DME34" i="18"/>
  <c r="DMF34" i="18"/>
  <c r="DMG34" i="18"/>
  <c r="DMH34" i="18"/>
  <c r="DMI34" i="18"/>
  <c r="DMJ34" i="18"/>
  <c r="DMK34" i="18"/>
  <c r="DML34" i="18"/>
  <c r="DMM34" i="18"/>
  <c r="DMN34" i="18"/>
  <c r="DMO34" i="18"/>
  <c r="DMP34" i="18"/>
  <c r="DMQ34" i="18"/>
  <c r="DMR34" i="18"/>
  <c r="DMS34" i="18"/>
  <c r="DMT34" i="18"/>
  <c r="DMU34" i="18"/>
  <c r="DMV34" i="18"/>
  <c r="DMW34" i="18"/>
  <c r="DMX34" i="18"/>
  <c r="DMY34" i="18"/>
  <c r="DMZ34" i="18"/>
  <c r="DNA34" i="18"/>
  <c r="DNB34" i="18"/>
  <c r="DNC34" i="18"/>
  <c r="DND34" i="18"/>
  <c r="DNE34" i="18"/>
  <c r="DNF34" i="18"/>
  <c r="DNG34" i="18"/>
  <c r="DNH34" i="18"/>
  <c r="DNI34" i="18"/>
  <c r="DNJ34" i="18"/>
  <c r="DNK34" i="18"/>
  <c r="DNL34" i="18"/>
  <c r="DNM34" i="18"/>
  <c r="DNN34" i="18"/>
  <c r="DNO34" i="18"/>
  <c r="DNP34" i="18"/>
  <c r="DNQ34" i="18"/>
  <c r="DNR34" i="18"/>
  <c r="DNS34" i="18"/>
  <c r="DNT34" i="18"/>
  <c r="DNU34" i="18"/>
  <c r="DNV34" i="18"/>
  <c r="DNW34" i="18"/>
  <c r="DNX34" i="18"/>
  <c r="DNY34" i="18"/>
  <c r="DNZ34" i="18"/>
  <c r="DOA34" i="18"/>
  <c r="DOB34" i="18"/>
  <c r="DOC34" i="18"/>
  <c r="DOD34" i="18"/>
  <c r="DOE34" i="18"/>
  <c r="DOF34" i="18"/>
  <c r="DOG34" i="18"/>
  <c r="DOH34" i="18"/>
  <c r="DOI34" i="18"/>
  <c r="DOJ34" i="18"/>
  <c r="DOK34" i="18"/>
  <c r="DOL34" i="18"/>
  <c r="DOM34" i="18"/>
  <c r="DON34" i="18"/>
  <c r="DOO34" i="18"/>
  <c r="DOP34" i="18"/>
  <c r="DOQ34" i="18"/>
  <c r="DOR34" i="18"/>
  <c r="DOS34" i="18"/>
  <c r="DOT34" i="18"/>
  <c r="DOU34" i="18"/>
  <c r="DOV34" i="18"/>
  <c r="DOW34" i="18"/>
  <c r="DOX34" i="18"/>
  <c r="DOY34" i="18"/>
  <c r="DOZ34" i="18"/>
  <c r="DPA34" i="18"/>
  <c r="DPB34" i="18"/>
  <c r="DPC34" i="18"/>
  <c r="DPD34" i="18"/>
  <c r="DPE34" i="18"/>
  <c r="DPF34" i="18"/>
  <c r="DPG34" i="18"/>
  <c r="DPH34" i="18"/>
  <c r="DPI34" i="18"/>
  <c r="DPJ34" i="18"/>
  <c r="DPK34" i="18"/>
  <c r="DPL34" i="18"/>
  <c r="DPM34" i="18"/>
  <c r="DPN34" i="18"/>
  <c r="DPO34" i="18"/>
  <c r="DPP34" i="18"/>
  <c r="DPQ34" i="18"/>
  <c r="DPR34" i="18"/>
  <c r="DPS34" i="18"/>
  <c r="DPT34" i="18"/>
  <c r="DPU34" i="18"/>
  <c r="DPV34" i="18"/>
  <c r="DPW34" i="18"/>
  <c r="DPX34" i="18"/>
  <c r="DPY34" i="18"/>
  <c r="DPZ34" i="18"/>
  <c r="DQA34" i="18"/>
  <c r="DQB34" i="18"/>
  <c r="DQC34" i="18"/>
  <c r="DQD34" i="18"/>
  <c r="DQE34" i="18"/>
  <c r="DQF34" i="18"/>
  <c r="DQG34" i="18"/>
  <c r="DQH34" i="18"/>
  <c r="DQI34" i="18"/>
  <c r="DQJ34" i="18"/>
  <c r="DQK34" i="18"/>
  <c r="DQL34" i="18"/>
  <c r="DQM34" i="18"/>
  <c r="DQN34" i="18"/>
  <c r="DQO34" i="18"/>
  <c r="DQP34" i="18"/>
  <c r="DQQ34" i="18"/>
  <c r="DQR34" i="18"/>
  <c r="DQS34" i="18"/>
  <c r="DQT34" i="18"/>
  <c r="DQU34" i="18"/>
  <c r="DQV34" i="18"/>
  <c r="DQW34" i="18"/>
  <c r="DQX34" i="18"/>
  <c r="DQY34" i="18"/>
  <c r="DQZ34" i="18"/>
  <c r="DRA34" i="18"/>
  <c r="DRB34" i="18"/>
  <c r="DRC34" i="18"/>
  <c r="DRD34" i="18"/>
  <c r="DRE34" i="18"/>
  <c r="DRF34" i="18"/>
  <c r="DRG34" i="18"/>
  <c r="DRH34" i="18"/>
  <c r="DRI34" i="18"/>
  <c r="DRJ34" i="18"/>
  <c r="DRK34" i="18"/>
  <c r="DRL34" i="18"/>
  <c r="DRM34" i="18"/>
  <c r="DRN34" i="18"/>
  <c r="DRO34" i="18"/>
  <c r="DRP34" i="18"/>
  <c r="DRQ34" i="18"/>
  <c r="DRR34" i="18"/>
  <c r="DRS34" i="18"/>
  <c r="DRT34" i="18"/>
  <c r="DRU34" i="18"/>
  <c r="DRV34" i="18"/>
  <c r="DRW34" i="18"/>
  <c r="DRX34" i="18"/>
  <c r="DRY34" i="18"/>
  <c r="DRZ34" i="18"/>
  <c r="DSA34" i="18"/>
  <c r="DSB34" i="18"/>
  <c r="DSC34" i="18"/>
  <c r="DSD34" i="18"/>
  <c r="DSE34" i="18"/>
  <c r="DSF34" i="18"/>
  <c r="DSG34" i="18"/>
  <c r="DSH34" i="18"/>
  <c r="DSI34" i="18"/>
  <c r="DSJ34" i="18"/>
  <c r="DSK34" i="18"/>
  <c r="DSL34" i="18"/>
  <c r="DSM34" i="18"/>
  <c r="DSN34" i="18"/>
  <c r="DSO34" i="18"/>
  <c r="DSP34" i="18"/>
  <c r="DSQ34" i="18"/>
  <c r="DSR34" i="18"/>
  <c r="DSS34" i="18"/>
  <c r="DST34" i="18"/>
  <c r="DSU34" i="18"/>
  <c r="DSV34" i="18"/>
  <c r="DSW34" i="18"/>
  <c r="DSX34" i="18"/>
  <c r="DSY34" i="18"/>
  <c r="DSZ34" i="18"/>
  <c r="DTA34" i="18"/>
  <c r="DTB34" i="18"/>
  <c r="DTC34" i="18"/>
  <c r="DTD34" i="18"/>
  <c r="DTE34" i="18"/>
  <c r="DTF34" i="18"/>
  <c r="DTG34" i="18"/>
  <c r="DTH34" i="18"/>
  <c r="DTI34" i="18"/>
  <c r="DTJ34" i="18"/>
  <c r="DTK34" i="18"/>
  <c r="DTL34" i="18"/>
  <c r="DTM34" i="18"/>
  <c r="DTN34" i="18"/>
  <c r="DTO34" i="18"/>
  <c r="DTP34" i="18"/>
  <c r="DTQ34" i="18"/>
  <c r="DTR34" i="18"/>
  <c r="DTS34" i="18"/>
  <c r="DTT34" i="18"/>
  <c r="DTU34" i="18"/>
  <c r="DTV34" i="18"/>
  <c r="DTW34" i="18"/>
  <c r="DTX34" i="18"/>
  <c r="DTY34" i="18"/>
  <c r="DTZ34" i="18"/>
  <c r="DUA34" i="18"/>
  <c r="DUB34" i="18"/>
  <c r="DUC34" i="18"/>
  <c r="DUD34" i="18"/>
  <c r="DUE34" i="18"/>
  <c r="DUF34" i="18"/>
  <c r="DUG34" i="18"/>
  <c r="DUH34" i="18"/>
  <c r="DUI34" i="18"/>
  <c r="DUJ34" i="18"/>
  <c r="DUK34" i="18"/>
  <c r="DUL34" i="18"/>
  <c r="DUM34" i="18"/>
  <c r="DUN34" i="18"/>
  <c r="DUO34" i="18"/>
  <c r="DUP34" i="18"/>
  <c r="DUQ34" i="18"/>
  <c r="DUR34" i="18"/>
  <c r="DUS34" i="18"/>
  <c r="DUT34" i="18"/>
  <c r="DUU34" i="18"/>
  <c r="DUV34" i="18"/>
  <c r="DUW34" i="18"/>
  <c r="DUX34" i="18"/>
  <c r="DUY34" i="18"/>
  <c r="DUZ34" i="18"/>
  <c r="DVA34" i="18"/>
  <c r="DVB34" i="18"/>
  <c r="DVC34" i="18"/>
  <c r="DVD34" i="18"/>
  <c r="DVE34" i="18"/>
  <c r="DVF34" i="18"/>
  <c r="DVG34" i="18"/>
  <c r="DVH34" i="18"/>
  <c r="DVI34" i="18"/>
  <c r="DVJ34" i="18"/>
  <c r="DVK34" i="18"/>
  <c r="DVL34" i="18"/>
  <c r="DVM34" i="18"/>
  <c r="DVN34" i="18"/>
  <c r="DVO34" i="18"/>
  <c r="DVP34" i="18"/>
  <c r="DVQ34" i="18"/>
  <c r="DVR34" i="18"/>
  <c r="DVS34" i="18"/>
  <c r="DVT34" i="18"/>
  <c r="DVU34" i="18"/>
  <c r="DVV34" i="18"/>
  <c r="DVW34" i="18"/>
  <c r="DVX34" i="18"/>
  <c r="DVY34" i="18"/>
  <c r="DVZ34" i="18"/>
  <c r="DWA34" i="18"/>
  <c r="DWB34" i="18"/>
  <c r="DWC34" i="18"/>
  <c r="DWD34" i="18"/>
  <c r="DWE34" i="18"/>
  <c r="DWF34" i="18"/>
  <c r="DWG34" i="18"/>
  <c r="DWH34" i="18"/>
  <c r="DWI34" i="18"/>
  <c r="DWJ34" i="18"/>
  <c r="DWK34" i="18"/>
  <c r="DWL34" i="18"/>
  <c r="DWM34" i="18"/>
  <c r="DWN34" i="18"/>
  <c r="DWO34" i="18"/>
  <c r="DWP34" i="18"/>
  <c r="DWQ34" i="18"/>
  <c r="DWR34" i="18"/>
  <c r="DWS34" i="18"/>
  <c r="DWT34" i="18"/>
  <c r="DWU34" i="18"/>
  <c r="DWV34" i="18"/>
  <c r="DWW34" i="18"/>
  <c r="DWX34" i="18"/>
  <c r="DWY34" i="18"/>
  <c r="DWZ34" i="18"/>
  <c r="DXA34" i="18"/>
  <c r="DXB34" i="18"/>
  <c r="DXC34" i="18"/>
  <c r="DXD34" i="18"/>
  <c r="DXE34" i="18"/>
  <c r="DXF34" i="18"/>
  <c r="DXG34" i="18"/>
  <c r="DXH34" i="18"/>
  <c r="DXI34" i="18"/>
  <c r="DXJ34" i="18"/>
  <c r="DXK34" i="18"/>
  <c r="DXL34" i="18"/>
  <c r="DXM34" i="18"/>
  <c r="DXN34" i="18"/>
  <c r="DXO34" i="18"/>
  <c r="DXP34" i="18"/>
  <c r="DXQ34" i="18"/>
  <c r="DXR34" i="18"/>
  <c r="DXS34" i="18"/>
  <c r="DXT34" i="18"/>
  <c r="DXU34" i="18"/>
  <c r="DXV34" i="18"/>
  <c r="DXW34" i="18"/>
  <c r="DXX34" i="18"/>
  <c r="DXY34" i="18"/>
  <c r="DXZ34" i="18"/>
  <c r="DYA34" i="18"/>
  <c r="DYB34" i="18"/>
  <c r="DYC34" i="18"/>
  <c r="DYD34" i="18"/>
  <c r="DYE34" i="18"/>
  <c r="DYF34" i="18"/>
  <c r="DYG34" i="18"/>
  <c r="DYH34" i="18"/>
  <c r="DYI34" i="18"/>
  <c r="DYJ34" i="18"/>
  <c r="DYK34" i="18"/>
  <c r="DYL34" i="18"/>
  <c r="DYM34" i="18"/>
  <c r="DYN34" i="18"/>
  <c r="DYO34" i="18"/>
  <c r="DYP34" i="18"/>
  <c r="DYQ34" i="18"/>
  <c r="DYR34" i="18"/>
  <c r="DYS34" i="18"/>
  <c r="DYT34" i="18"/>
  <c r="DYU34" i="18"/>
  <c r="DYV34" i="18"/>
  <c r="DYW34" i="18"/>
  <c r="DYX34" i="18"/>
  <c r="DYY34" i="18"/>
  <c r="DYZ34" i="18"/>
  <c r="DZA34" i="18"/>
  <c r="DZB34" i="18"/>
  <c r="DZC34" i="18"/>
  <c r="DZD34" i="18"/>
  <c r="DZE34" i="18"/>
  <c r="DZF34" i="18"/>
  <c r="DZG34" i="18"/>
  <c r="DZH34" i="18"/>
  <c r="DZI34" i="18"/>
  <c r="DZJ34" i="18"/>
  <c r="DZK34" i="18"/>
  <c r="DZL34" i="18"/>
  <c r="DZM34" i="18"/>
  <c r="DZN34" i="18"/>
  <c r="DZO34" i="18"/>
  <c r="DZP34" i="18"/>
  <c r="DZQ34" i="18"/>
  <c r="DZR34" i="18"/>
  <c r="DZS34" i="18"/>
  <c r="DZT34" i="18"/>
  <c r="DZU34" i="18"/>
  <c r="DZV34" i="18"/>
  <c r="DZW34" i="18"/>
  <c r="DZX34" i="18"/>
  <c r="DZY34" i="18"/>
  <c r="DZZ34" i="18"/>
  <c r="EAA34" i="18"/>
  <c r="EAB34" i="18"/>
  <c r="EAC34" i="18"/>
  <c r="EAD34" i="18"/>
  <c r="EAE34" i="18"/>
  <c r="EAF34" i="18"/>
  <c r="EAG34" i="18"/>
  <c r="EAH34" i="18"/>
  <c r="EAI34" i="18"/>
  <c r="EAJ34" i="18"/>
  <c r="EAK34" i="18"/>
  <c r="EAL34" i="18"/>
  <c r="EAM34" i="18"/>
  <c r="EAN34" i="18"/>
  <c r="EAO34" i="18"/>
  <c r="EAP34" i="18"/>
  <c r="EAQ34" i="18"/>
  <c r="EAR34" i="18"/>
  <c r="EAS34" i="18"/>
  <c r="EAT34" i="18"/>
  <c r="EAU34" i="18"/>
  <c r="EAV34" i="18"/>
  <c r="EAW34" i="18"/>
  <c r="EAX34" i="18"/>
  <c r="EAY34" i="18"/>
  <c r="EAZ34" i="18"/>
  <c r="EBA34" i="18"/>
  <c r="EBB34" i="18"/>
  <c r="EBC34" i="18"/>
  <c r="EBD34" i="18"/>
  <c r="EBE34" i="18"/>
  <c r="EBF34" i="18"/>
  <c r="EBG34" i="18"/>
  <c r="EBH34" i="18"/>
  <c r="EBI34" i="18"/>
  <c r="EBJ34" i="18"/>
  <c r="EBK34" i="18"/>
  <c r="EBL34" i="18"/>
  <c r="EBM34" i="18"/>
  <c r="EBN34" i="18"/>
  <c r="EBO34" i="18"/>
  <c r="EBP34" i="18"/>
  <c r="EBQ34" i="18"/>
  <c r="EBR34" i="18"/>
  <c r="EBS34" i="18"/>
  <c r="EBT34" i="18"/>
  <c r="EBU34" i="18"/>
  <c r="EBV34" i="18"/>
  <c r="EBW34" i="18"/>
  <c r="EBX34" i="18"/>
  <c r="EBY34" i="18"/>
  <c r="EBZ34" i="18"/>
  <c r="ECA34" i="18"/>
  <c r="ECB34" i="18"/>
  <c r="ECC34" i="18"/>
  <c r="ECD34" i="18"/>
  <c r="ECE34" i="18"/>
  <c r="ECF34" i="18"/>
  <c r="ECG34" i="18"/>
  <c r="ECH34" i="18"/>
  <c r="ECI34" i="18"/>
  <c r="ECJ34" i="18"/>
  <c r="ECK34" i="18"/>
  <c r="ECL34" i="18"/>
  <c r="ECM34" i="18"/>
  <c r="ECN34" i="18"/>
  <c r="ECO34" i="18"/>
  <c r="ECP34" i="18"/>
  <c r="ECQ34" i="18"/>
  <c r="ECR34" i="18"/>
  <c r="ECS34" i="18"/>
  <c r="ECT34" i="18"/>
  <c r="ECU34" i="18"/>
  <c r="ECV34" i="18"/>
  <c r="ECW34" i="18"/>
  <c r="ECX34" i="18"/>
  <c r="ECY34" i="18"/>
  <c r="ECZ34" i="18"/>
  <c r="EDA34" i="18"/>
  <c r="EDB34" i="18"/>
  <c r="EDC34" i="18"/>
  <c r="EDD34" i="18"/>
  <c r="EDE34" i="18"/>
  <c r="EDF34" i="18"/>
  <c r="EDG34" i="18"/>
  <c r="EDH34" i="18"/>
  <c r="EDI34" i="18"/>
  <c r="EDJ34" i="18"/>
  <c r="EDK34" i="18"/>
  <c r="EDL34" i="18"/>
  <c r="EDM34" i="18"/>
  <c r="EDN34" i="18"/>
  <c r="EDO34" i="18"/>
  <c r="EDP34" i="18"/>
  <c r="EDQ34" i="18"/>
  <c r="EDR34" i="18"/>
  <c r="EDS34" i="18"/>
  <c r="EDT34" i="18"/>
  <c r="EDU34" i="18"/>
  <c r="EDV34" i="18"/>
  <c r="EDW34" i="18"/>
  <c r="EDX34" i="18"/>
  <c r="EDY34" i="18"/>
  <c r="EDZ34" i="18"/>
  <c r="EEA34" i="18"/>
  <c r="EEB34" i="18"/>
  <c r="EEC34" i="18"/>
  <c r="EED34" i="18"/>
  <c r="EEE34" i="18"/>
  <c r="EEF34" i="18"/>
  <c r="EEG34" i="18"/>
  <c r="EEH34" i="18"/>
  <c r="EEI34" i="18"/>
  <c r="EEJ34" i="18"/>
  <c r="EEK34" i="18"/>
  <c r="EEL34" i="18"/>
  <c r="EEM34" i="18"/>
  <c r="EEN34" i="18"/>
  <c r="EEO34" i="18"/>
  <c r="EEP34" i="18"/>
  <c r="EEQ34" i="18"/>
  <c r="EER34" i="18"/>
  <c r="EES34" i="18"/>
  <c r="EET34" i="18"/>
  <c r="EEU34" i="18"/>
  <c r="EEV34" i="18"/>
  <c r="EEW34" i="18"/>
  <c r="EEX34" i="18"/>
  <c r="EEY34" i="18"/>
  <c r="EEZ34" i="18"/>
  <c r="EFA34" i="18"/>
  <c r="EFB34" i="18"/>
  <c r="EFC34" i="18"/>
  <c r="EFD34" i="18"/>
  <c r="EFE34" i="18"/>
  <c r="EFF34" i="18"/>
  <c r="EFG34" i="18"/>
  <c r="EFH34" i="18"/>
  <c r="EFI34" i="18"/>
  <c r="EFJ34" i="18"/>
  <c r="EFK34" i="18"/>
  <c r="EFL34" i="18"/>
  <c r="EFM34" i="18"/>
  <c r="EFN34" i="18"/>
  <c r="EFO34" i="18"/>
  <c r="EFP34" i="18"/>
  <c r="EFQ34" i="18"/>
  <c r="EFR34" i="18"/>
  <c r="EFS34" i="18"/>
  <c r="EFT34" i="18"/>
  <c r="EFU34" i="18"/>
  <c r="EFV34" i="18"/>
  <c r="EFW34" i="18"/>
  <c r="EFX34" i="18"/>
  <c r="EFY34" i="18"/>
  <c r="EFZ34" i="18"/>
  <c r="EGA34" i="18"/>
  <c r="EGB34" i="18"/>
  <c r="EGC34" i="18"/>
  <c r="EGD34" i="18"/>
  <c r="EGE34" i="18"/>
  <c r="EGF34" i="18"/>
  <c r="EGG34" i="18"/>
  <c r="EGH34" i="18"/>
  <c r="EGI34" i="18"/>
  <c r="EGJ34" i="18"/>
  <c r="EGK34" i="18"/>
  <c r="EGL34" i="18"/>
  <c r="EGM34" i="18"/>
  <c r="EGN34" i="18"/>
  <c r="EGO34" i="18"/>
  <c r="EGP34" i="18"/>
  <c r="EGQ34" i="18"/>
  <c r="EGR34" i="18"/>
  <c r="EGS34" i="18"/>
  <c r="EGT34" i="18"/>
  <c r="EGU34" i="18"/>
  <c r="EGV34" i="18"/>
  <c r="EGW34" i="18"/>
  <c r="EGX34" i="18"/>
  <c r="EGY34" i="18"/>
  <c r="EGZ34" i="18"/>
  <c r="EHA34" i="18"/>
  <c r="EHB34" i="18"/>
  <c r="EHC34" i="18"/>
  <c r="EHD34" i="18"/>
  <c r="EHE34" i="18"/>
  <c r="EHF34" i="18"/>
  <c r="EHG34" i="18"/>
  <c r="EHH34" i="18"/>
  <c r="EHI34" i="18"/>
  <c r="EHJ34" i="18"/>
  <c r="EHK34" i="18"/>
  <c r="EHL34" i="18"/>
  <c r="EHM34" i="18"/>
  <c r="EHN34" i="18"/>
  <c r="EHO34" i="18"/>
  <c r="EHP34" i="18"/>
  <c r="EHQ34" i="18"/>
  <c r="EHR34" i="18"/>
  <c r="EHS34" i="18"/>
  <c r="EHT34" i="18"/>
  <c r="EHU34" i="18"/>
  <c r="EHV34" i="18"/>
  <c r="EHW34" i="18"/>
  <c r="EHX34" i="18"/>
  <c r="EHY34" i="18"/>
  <c r="EHZ34" i="18"/>
  <c r="EIA34" i="18"/>
  <c r="EIB34" i="18"/>
  <c r="EIC34" i="18"/>
  <c r="EID34" i="18"/>
  <c r="EIE34" i="18"/>
  <c r="EIF34" i="18"/>
  <c r="EIG34" i="18"/>
  <c r="EIH34" i="18"/>
  <c r="EII34" i="18"/>
  <c r="EIJ34" i="18"/>
  <c r="EIK34" i="18"/>
  <c r="EIL34" i="18"/>
  <c r="EIM34" i="18"/>
  <c r="EIN34" i="18"/>
  <c r="EIO34" i="18"/>
  <c r="EIP34" i="18"/>
  <c r="EIQ34" i="18"/>
  <c r="EIR34" i="18"/>
  <c r="EIS34" i="18"/>
  <c r="EIT34" i="18"/>
  <c r="EIU34" i="18"/>
  <c r="EIV34" i="18"/>
  <c r="EIW34" i="18"/>
  <c r="EIX34" i="18"/>
  <c r="EIY34" i="18"/>
  <c r="EIZ34" i="18"/>
  <c r="EJA34" i="18"/>
  <c r="EJB34" i="18"/>
  <c r="EJC34" i="18"/>
  <c r="EJD34" i="18"/>
  <c r="EJE34" i="18"/>
  <c r="EJF34" i="18"/>
  <c r="EJG34" i="18"/>
  <c r="EJH34" i="18"/>
  <c r="EJI34" i="18"/>
  <c r="EJJ34" i="18"/>
  <c r="EJK34" i="18"/>
  <c r="EJL34" i="18"/>
  <c r="EJM34" i="18"/>
  <c r="EJN34" i="18"/>
  <c r="EJO34" i="18"/>
  <c r="EJP34" i="18"/>
  <c r="EJQ34" i="18"/>
  <c r="EJR34" i="18"/>
  <c r="EJS34" i="18"/>
  <c r="EJT34" i="18"/>
  <c r="EJU34" i="18"/>
  <c r="EJV34" i="18"/>
  <c r="EJW34" i="18"/>
  <c r="EJX34" i="18"/>
  <c r="EJY34" i="18"/>
  <c r="EJZ34" i="18"/>
  <c r="EKA34" i="18"/>
  <c r="EKB34" i="18"/>
  <c r="EKC34" i="18"/>
  <c r="EKD34" i="18"/>
  <c r="EKE34" i="18"/>
  <c r="EKF34" i="18"/>
  <c r="EKG34" i="18"/>
  <c r="EKH34" i="18"/>
  <c r="EKI34" i="18"/>
  <c r="EKJ34" i="18"/>
  <c r="EKK34" i="18"/>
  <c r="EKL34" i="18"/>
  <c r="EKM34" i="18"/>
  <c r="EKN34" i="18"/>
  <c r="EKO34" i="18"/>
  <c r="EKP34" i="18"/>
  <c r="EKQ34" i="18"/>
  <c r="EKR34" i="18"/>
  <c r="EKS34" i="18"/>
  <c r="EKT34" i="18"/>
  <c r="EKU34" i="18"/>
  <c r="EKV34" i="18"/>
  <c r="EKW34" i="18"/>
  <c r="EKX34" i="18"/>
  <c r="EKY34" i="18"/>
  <c r="EKZ34" i="18"/>
  <c r="ELA34" i="18"/>
  <c r="ELB34" i="18"/>
  <c r="ELC34" i="18"/>
  <c r="ELD34" i="18"/>
  <c r="ELE34" i="18"/>
  <c r="ELF34" i="18"/>
  <c r="ELG34" i="18"/>
  <c r="ELH34" i="18"/>
  <c r="ELI34" i="18"/>
  <c r="ELJ34" i="18"/>
  <c r="ELK34" i="18"/>
  <c r="ELL34" i="18"/>
  <c r="ELM34" i="18"/>
  <c r="ELN34" i="18"/>
  <c r="ELO34" i="18"/>
  <c r="ELP34" i="18"/>
  <c r="ELQ34" i="18"/>
  <c r="ELR34" i="18"/>
  <c r="ELS34" i="18"/>
  <c r="ELT34" i="18"/>
  <c r="ELU34" i="18"/>
  <c r="ELV34" i="18"/>
  <c r="ELW34" i="18"/>
  <c r="ELX34" i="18"/>
  <c r="ELY34" i="18"/>
  <c r="ELZ34" i="18"/>
  <c r="EMA34" i="18"/>
  <c r="EMB34" i="18"/>
  <c r="EMC34" i="18"/>
  <c r="EMD34" i="18"/>
  <c r="EME34" i="18"/>
  <c r="EMF34" i="18"/>
  <c r="EMG34" i="18"/>
  <c r="EMH34" i="18"/>
  <c r="EMI34" i="18"/>
  <c r="EMJ34" i="18"/>
  <c r="EMK34" i="18"/>
  <c r="EML34" i="18"/>
  <c r="EMM34" i="18"/>
  <c r="EMN34" i="18"/>
  <c r="EMO34" i="18"/>
  <c r="EMP34" i="18"/>
  <c r="EMQ34" i="18"/>
  <c r="EMR34" i="18"/>
  <c r="EMS34" i="18"/>
  <c r="EMT34" i="18"/>
  <c r="EMU34" i="18"/>
  <c r="EMV34" i="18"/>
  <c r="EMW34" i="18"/>
  <c r="EMX34" i="18"/>
  <c r="EMY34" i="18"/>
  <c r="EMZ34" i="18"/>
  <c r="ENA34" i="18"/>
  <c r="ENB34" i="18"/>
  <c r="ENC34" i="18"/>
  <c r="END34" i="18"/>
  <c r="ENE34" i="18"/>
  <c r="ENF34" i="18"/>
  <c r="ENG34" i="18"/>
  <c r="ENH34" i="18"/>
  <c r="ENI34" i="18"/>
  <c r="ENJ34" i="18"/>
  <c r="ENK34" i="18"/>
  <c r="ENL34" i="18"/>
  <c r="ENM34" i="18"/>
  <c r="ENN34" i="18"/>
  <c r="ENO34" i="18"/>
  <c r="ENP34" i="18"/>
  <c r="ENQ34" i="18"/>
  <c r="ENR34" i="18"/>
  <c r="ENS34" i="18"/>
  <c r="ENT34" i="18"/>
  <c r="ENU34" i="18"/>
  <c r="ENV34" i="18"/>
  <c r="ENW34" i="18"/>
  <c r="ENX34" i="18"/>
  <c r="ENY34" i="18"/>
  <c r="ENZ34" i="18"/>
  <c r="EOA34" i="18"/>
  <c r="EOB34" i="18"/>
  <c r="EOC34" i="18"/>
  <c r="EOD34" i="18"/>
  <c r="EOE34" i="18"/>
  <c r="EOF34" i="18"/>
  <c r="EOG34" i="18"/>
  <c r="EOH34" i="18"/>
  <c r="EOI34" i="18"/>
  <c r="EOJ34" i="18"/>
  <c r="EOK34" i="18"/>
  <c r="EOL34" i="18"/>
  <c r="EOM34" i="18"/>
  <c r="EON34" i="18"/>
  <c r="EOO34" i="18"/>
  <c r="EOP34" i="18"/>
  <c r="EOQ34" i="18"/>
  <c r="EOR34" i="18"/>
  <c r="EOS34" i="18"/>
  <c r="EOT34" i="18"/>
  <c r="EOU34" i="18"/>
  <c r="EOV34" i="18"/>
  <c r="EOW34" i="18"/>
  <c r="EOX34" i="18"/>
  <c r="EOY34" i="18"/>
  <c r="EOZ34" i="18"/>
  <c r="EPA34" i="18"/>
  <c r="EPB34" i="18"/>
  <c r="EPC34" i="18"/>
  <c r="EPD34" i="18"/>
  <c r="EPE34" i="18"/>
  <c r="EPF34" i="18"/>
  <c r="EPG34" i="18"/>
  <c r="EPH34" i="18"/>
  <c r="EPI34" i="18"/>
  <c r="EPJ34" i="18"/>
  <c r="EPK34" i="18"/>
  <c r="EPL34" i="18"/>
  <c r="EPM34" i="18"/>
  <c r="EPN34" i="18"/>
  <c r="EPO34" i="18"/>
  <c r="EPP34" i="18"/>
  <c r="EPQ34" i="18"/>
  <c r="EPR34" i="18"/>
  <c r="EPS34" i="18"/>
  <c r="EPT34" i="18"/>
  <c r="EPU34" i="18"/>
  <c r="EPV34" i="18"/>
  <c r="EPW34" i="18"/>
  <c r="EPX34" i="18"/>
  <c r="EPY34" i="18"/>
  <c r="EPZ34" i="18"/>
  <c r="EQA34" i="18"/>
  <c r="EQB34" i="18"/>
  <c r="EQC34" i="18"/>
  <c r="EQD34" i="18"/>
  <c r="EQE34" i="18"/>
  <c r="EQF34" i="18"/>
  <c r="EQG34" i="18"/>
  <c r="EQH34" i="18"/>
  <c r="EQI34" i="18"/>
  <c r="EQJ34" i="18"/>
  <c r="EQK34" i="18"/>
  <c r="EQL34" i="18"/>
  <c r="EQM34" i="18"/>
  <c r="EQN34" i="18"/>
  <c r="EQO34" i="18"/>
  <c r="EQP34" i="18"/>
  <c r="EQQ34" i="18"/>
  <c r="EQR34" i="18"/>
  <c r="EQS34" i="18"/>
  <c r="EQT34" i="18"/>
  <c r="EQU34" i="18"/>
  <c r="EQV34" i="18"/>
  <c r="EQW34" i="18"/>
  <c r="EQX34" i="18"/>
  <c r="EQY34" i="18"/>
  <c r="EQZ34" i="18"/>
  <c r="ERA34" i="18"/>
  <c r="ERB34" i="18"/>
  <c r="ERC34" i="18"/>
  <c r="ERD34" i="18"/>
  <c r="ERE34" i="18"/>
  <c r="ERF34" i="18"/>
  <c r="ERG34" i="18"/>
  <c r="ERH34" i="18"/>
  <c r="ERI34" i="18"/>
  <c r="ERJ34" i="18"/>
  <c r="ERK34" i="18"/>
  <c r="ERL34" i="18"/>
  <c r="ERM34" i="18"/>
  <c r="ERN34" i="18"/>
  <c r="ERO34" i="18"/>
  <c r="ERP34" i="18"/>
  <c r="ERQ34" i="18"/>
  <c r="ERR34" i="18"/>
  <c r="ERS34" i="18"/>
  <c r="ERT34" i="18"/>
  <c r="ERU34" i="18"/>
  <c r="ERV34" i="18"/>
  <c r="ERW34" i="18"/>
  <c r="ERX34" i="18"/>
  <c r="ERY34" i="18"/>
  <c r="ERZ34" i="18"/>
  <c r="ESA34" i="18"/>
  <c r="ESB34" i="18"/>
  <c r="ESC34" i="18"/>
  <c r="ESD34" i="18"/>
  <c r="ESE34" i="18"/>
  <c r="ESF34" i="18"/>
  <c r="ESG34" i="18"/>
  <c r="ESH34" i="18"/>
  <c r="ESI34" i="18"/>
  <c r="ESJ34" i="18"/>
  <c r="ESK34" i="18"/>
  <c r="ESL34" i="18"/>
  <c r="ESM34" i="18"/>
  <c r="ESN34" i="18"/>
  <c r="ESO34" i="18"/>
  <c r="ESP34" i="18"/>
  <c r="ESQ34" i="18"/>
  <c r="ESR34" i="18"/>
  <c r="ESS34" i="18"/>
  <c r="EST34" i="18"/>
  <c r="ESU34" i="18"/>
  <c r="ESV34" i="18"/>
  <c r="ESW34" i="18"/>
  <c r="ESX34" i="18"/>
  <c r="ESY34" i="18"/>
  <c r="ESZ34" i="18"/>
  <c r="ETA34" i="18"/>
  <c r="ETB34" i="18"/>
  <c r="ETC34" i="18"/>
  <c r="ETD34" i="18"/>
  <c r="ETE34" i="18"/>
  <c r="ETF34" i="18"/>
  <c r="ETG34" i="18"/>
  <c r="ETH34" i="18"/>
  <c r="ETI34" i="18"/>
  <c r="ETJ34" i="18"/>
  <c r="ETK34" i="18"/>
  <c r="ETL34" i="18"/>
  <c r="ETM34" i="18"/>
  <c r="ETN34" i="18"/>
  <c r="ETO34" i="18"/>
  <c r="ETP34" i="18"/>
  <c r="ETQ34" i="18"/>
  <c r="ETR34" i="18"/>
  <c r="ETS34" i="18"/>
  <c r="ETT34" i="18"/>
  <c r="ETU34" i="18"/>
  <c r="ETV34" i="18"/>
  <c r="ETW34" i="18"/>
  <c r="ETX34" i="18"/>
  <c r="ETY34" i="18"/>
  <c r="ETZ34" i="18"/>
  <c r="EUA34" i="18"/>
  <c r="EUB34" i="18"/>
  <c r="EUC34" i="18"/>
  <c r="EUD34" i="18"/>
  <c r="EUE34" i="18"/>
  <c r="EUF34" i="18"/>
  <c r="EUG34" i="18"/>
  <c r="EUH34" i="18"/>
  <c r="EUI34" i="18"/>
  <c r="EUJ34" i="18"/>
  <c r="EUK34" i="18"/>
  <c r="EUL34" i="18"/>
  <c r="EUM34" i="18"/>
  <c r="EUN34" i="18"/>
  <c r="EUO34" i="18"/>
  <c r="EUP34" i="18"/>
  <c r="EUQ34" i="18"/>
  <c r="EUR34" i="18"/>
  <c r="EUS34" i="18"/>
  <c r="EUT34" i="18"/>
  <c r="EUU34" i="18"/>
  <c r="EUV34" i="18"/>
  <c r="EUW34" i="18"/>
  <c r="EUX34" i="18"/>
  <c r="EUY34" i="18"/>
  <c r="EUZ34" i="18"/>
  <c r="EVA34" i="18"/>
  <c r="EVB34" i="18"/>
  <c r="EVC34" i="18"/>
  <c r="EVD34" i="18"/>
  <c r="EVE34" i="18"/>
  <c r="EVF34" i="18"/>
  <c r="EVG34" i="18"/>
  <c r="EVH34" i="18"/>
  <c r="EVI34" i="18"/>
  <c r="EVJ34" i="18"/>
  <c r="EVK34" i="18"/>
  <c r="EVL34" i="18"/>
  <c r="EVM34" i="18"/>
  <c r="EVN34" i="18"/>
  <c r="EVO34" i="18"/>
  <c r="EVP34" i="18"/>
  <c r="EVQ34" i="18"/>
  <c r="EVR34" i="18"/>
  <c r="EVS34" i="18"/>
  <c r="EVT34" i="18"/>
  <c r="EVU34" i="18"/>
  <c r="EVV34" i="18"/>
  <c r="EVW34" i="18"/>
  <c r="EVX34" i="18"/>
  <c r="EVY34" i="18"/>
  <c r="EVZ34" i="18"/>
  <c r="EWA34" i="18"/>
  <c r="EWB34" i="18"/>
  <c r="EWC34" i="18"/>
  <c r="EWD34" i="18"/>
  <c r="EWE34" i="18"/>
  <c r="EWF34" i="18"/>
  <c r="EWG34" i="18"/>
  <c r="EWH34" i="18"/>
  <c r="EWI34" i="18"/>
  <c r="EWJ34" i="18"/>
  <c r="EWK34" i="18"/>
  <c r="EWL34" i="18"/>
  <c r="EWM34" i="18"/>
  <c r="EWN34" i="18"/>
  <c r="EWO34" i="18"/>
  <c r="EWP34" i="18"/>
  <c r="EWQ34" i="18"/>
  <c r="EWR34" i="18"/>
  <c r="EWS34" i="18"/>
  <c r="EWT34" i="18"/>
  <c r="EWU34" i="18"/>
  <c r="EWV34" i="18"/>
  <c r="EWW34" i="18"/>
  <c r="EWX34" i="18"/>
  <c r="EWY34" i="18"/>
  <c r="EWZ34" i="18"/>
  <c r="EXA34" i="18"/>
  <c r="EXB34" i="18"/>
  <c r="EXC34" i="18"/>
  <c r="EXD34" i="18"/>
  <c r="EXE34" i="18"/>
  <c r="EXF34" i="18"/>
  <c r="EXG34" i="18"/>
  <c r="EXH34" i="18"/>
  <c r="EXI34" i="18"/>
  <c r="EXJ34" i="18"/>
  <c r="EXK34" i="18"/>
  <c r="EXL34" i="18"/>
  <c r="EXM34" i="18"/>
  <c r="EXN34" i="18"/>
  <c r="EXO34" i="18"/>
  <c r="EXP34" i="18"/>
  <c r="EXQ34" i="18"/>
  <c r="EXR34" i="18"/>
  <c r="EXS34" i="18"/>
  <c r="EXT34" i="18"/>
  <c r="EXU34" i="18"/>
  <c r="EXV34" i="18"/>
  <c r="EXW34" i="18"/>
  <c r="EXX34" i="18"/>
  <c r="EXY34" i="18"/>
  <c r="EXZ34" i="18"/>
  <c r="EYA34" i="18"/>
  <c r="EYB34" i="18"/>
  <c r="EYC34" i="18"/>
  <c r="EYD34" i="18"/>
  <c r="EYE34" i="18"/>
  <c r="EYF34" i="18"/>
  <c r="EYG34" i="18"/>
  <c r="EYH34" i="18"/>
  <c r="EYI34" i="18"/>
  <c r="EYJ34" i="18"/>
  <c r="EYK34" i="18"/>
  <c r="EYL34" i="18"/>
  <c r="EYM34" i="18"/>
  <c r="EYN34" i="18"/>
  <c r="EYO34" i="18"/>
  <c r="EYP34" i="18"/>
  <c r="EYQ34" i="18"/>
  <c r="EYR34" i="18"/>
  <c r="EYS34" i="18"/>
  <c r="EYT34" i="18"/>
  <c r="EYU34" i="18"/>
  <c r="EYV34" i="18"/>
  <c r="EYW34" i="18"/>
  <c r="EYX34" i="18"/>
  <c r="EYY34" i="18"/>
  <c r="EYZ34" i="18"/>
  <c r="EZA34" i="18"/>
  <c r="EZB34" i="18"/>
  <c r="EZC34" i="18"/>
  <c r="EZD34" i="18"/>
  <c r="EZE34" i="18"/>
  <c r="EZF34" i="18"/>
  <c r="EZG34" i="18"/>
  <c r="EZH34" i="18"/>
  <c r="EZI34" i="18"/>
  <c r="EZJ34" i="18"/>
  <c r="EZK34" i="18"/>
  <c r="EZL34" i="18"/>
  <c r="EZM34" i="18"/>
  <c r="EZN34" i="18"/>
  <c r="EZO34" i="18"/>
  <c r="EZP34" i="18"/>
  <c r="EZQ34" i="18"/>
  <c r="EZR34" i="18"/>
  <c r="EZS34" i="18"/>
  <c r="EZT34" i="18"/>
  <c r="EZU34" i="18"/>
  <c r="EZV34" i="18"/>
  <c r="EZW34" i="18"/>
  <c r="EZX34" i="18"/>
  <c r="EZY34" i="18"/>
  <c r="EZZ34" i="18"/>
  <c r="FAA34" i="18"/>
  <c r="FAB34" i="18"/>
  <c r="FAC34" i="18"/>
  <c r="FAD34" i="18"/>
  <c r="FAE34" i="18"/>
  <c r="FAF34" i="18"/>
  <c r="FAG34" i="18"/>
  <c r="FAH34" i="18"/>
  <c r="FAI34" i="18"/>
  <c r="FAJ34" i="18"/>
  <c r="FAK34" i="18"/>
  <c r="FAL34" i="18"/>
  <c r="FAM34" i="18"/>
  <c r="FAN34" i="18"/>
  <c r="FAO34" i="18"/>
  <c r="FAP34" i="18"/>
  <c r="FAQ34" i="18"/>
  <c r="FAR34" i="18"/>
  <c r="FAS34" i="18"/>
  <c r="FAT34" i="18"/>
  <c r="FAU34" i="18"/>
  <c r="FAV34" i="18"/>
  <c r="FAW34" i="18"/>
  <c r="FAX34" i="18"/>
  <c r="FAY34" i="18"/>
  <c r="FAZ34" i="18"/>
  <c r="FBA34" i="18"/>
  <c r="FBB34" i="18"/>
  <c r="FBC34" i="18"/>
  <c r="FBD34" i="18"/>
  <c r="FBE34" i="18"/>
  <c r="FBF34" i="18"/>
  <c r="FBG34" i="18"/>
  <c r="FBH34" i="18"/>
  <c r="FBI34" i="18"/>
  <c r="FBJ34" i="18"/>
  <c r="FBK34" i="18"/>
  <c r="FBL34" i="18"/>
  <c r="FBM34" i="18"/>
  <c r="FBN34" i="18"/>
  <c r="FBO34" i="18"/>
  <c r="FBP34" i="18"/>
  <c r="FBQ34" i="18"/>
  <c r="FBR34" i="18"/>
  <c r="FBS34" i="18"/>
  <c r="FBT34" i="18"/>
  <c r="FBU34" i="18"/>
  <c r="FBV34" i="18"/>
  <c r="FBW34" i="18"/>
  <c r="FBX34" i="18"/>
  <c r="FBY34" i="18"/>
  <c r="FBZ34" i="18"/>
  <c r="FCA34" i="18"/>
  <c r="FCB34" i="18"/>
  <c r="FCC34" i="18"/>
  <c r="FCD34" i="18"/>
  <c r="FCE34" i="18"/>
  <c r="FCF34" i="18"/>
  <c r="FCG34" i="18"/>
  <c r="FCH34" i="18"/>
  <c r="FCI34" i="18"/>
  <c r="FCJ34" i="18"/>
  <c r="FCK34" i="18"/>
  <c r="FCL34" i="18"/>
  <c r="FCM34" i="18"/>
  <c r="FCN34" i="18"/>
  <c r="FCO34" i="18"/>
  <c r="FCP34" i="18"/>
  <c r="FCQ34" i="18"/>
  <c r="FCR34" i="18"/>
  <c r="FCS34" i="18"/>
  <c r="FCT34" i="18"/>
  <c r="FCU34" i="18"/>
  <c r="FCV34" i="18"/>
  <c r="FCW34" i="18"/>
  <c r="FCX34" i="18"/>
  <c r="FCY34" i="18"/>
  <c r="FCZ34" i="18"/>
  <c r="FDA34" i="18"/>
  <c r="FDB34" i="18"/>
  <c r="FDC34" i="18"/>
  <c r="FDD34" i="18"/>
  <c r="FDE34" i="18"/>
  <c r="FDF34" i="18"/>
  <c r="FDG34" i="18"/>
  <c r="FDH34" i="18"/>
  <c r="FDI34" i="18"/>
  <c r="FDJ34" i="18"/>
  <c r="FDK34" i="18"/>
  <c r="FDL34" i="18"/>
  <c r="FDM34" i="18"/>
  <c r="FDN34" i="18"/>
  <c r="FDO34" i="18"/>
  <c r="FDP34" i="18"/>
  <c r="FDQ34" i="18"/>
  <c r="FDR34" i="18"/>
  <c r="FDS34" i="18"/>
  <c r="FDT34" i="18"/>
  <c r="FDU34" i="18"/>
  <c r="FDV34" i="18"/>
  <c r="FDW34" i="18"/>
  <c r="FDX34" i="18"/>
  <c r="FDY34" i="18"/>
  <c r="FDZ34" i="18"/>
  <c r="FEA34" i="18"/>
  <c r="FEB34" i="18"/>
  <c r="FEC34" i="18"/>
  <c r="FED34" i="18"/>
  <c r="FEE34" i="18"/>
  <c r="FEF34" i="18"/>
  <c r="FEG34" i="18"/>
  <c r="FEH34" i="18"/>
  <c r="FEI34" i="18"/>
  <c r="FEJ34" i="18"/>
  <c r="FEK34" i="18"/>
  <c r="FEL34" i="18"/>
  <c r="FEM34" i="18"/>
  <c r="FEN34" i="18"/>
  <c r="FEO34" i="18"/>
  <c r="FEP34" i="18"/>
  <c r="FEQ34" i="18"/>
  <c r="FER34" i="18"/>
  <c r="FES34" i="18"/>
  <c r="FET34" i="18"/>
  <c r="FEU34" i="18"/>
  <c r="FEV34" i="18"/>
  <c r="FEW34" i="18"/>
  <c r="FEX34" i="18"/>
  <c r="FEY34" i="18"/>
  <c r="FEZ34" i="18"/>
  <c r="FFA34" i="18"/>
  <c r="FFB34" i="18"/>
  <c r="FFC34" i="18"/>
  <c r="FFD34" i="18"/>
  <c r="FFE34" i="18"/>
  <c r="FFF34" i="18"/>
  <c r="FFG34" i="18"/>
  <c r="FFH34" i="18"/>
  <c r="FFI34" i="18"/>
  <c r="FFJ34" i="18"/>
  <c r="FFK34" i="18"/>
  <c r="FFL34" i="18"/>
  <c r="FFM34" i="18"/>
  <c r="FFN34" i="18"/>
  <c r="FFO34" i="18"/>
  <c r="FFP34" i="18"/>
  <c r="FFQ34" i="18"/>
  <c r="FFR34" i="18"/>
  <c r="FFS34" i="18"/>
  <c r="FFT34" i="18"/>
  <c r="FFU34" i="18"/>
  <c r="FFV34" i="18"/>
  <c r="FFW34" i="18"/>
  <c r="FFX34" i="18"/>
  <c r="FFY34" i="18"/>
  <c r="FFZ34" i="18"/>
  <c r="FGA34" i="18"/>
  <c r="FGB34" i="18"/>
  <c r="FGC34" i="18"/>
  <c r="FGD34" i="18"/>
  <c r="FGE34" i="18"/>
  <c r="FGF34" i="18"/>
  <c r="FGG34" i="18"/>
  <c r="FGH34" i="18"/>
  <c r="FGI34" i="18"/>
  <c r="FGJ34" i="18"/>
  <c r="FGK34" i="18"/>
  <c r="FGL34" i="18"/>
  <c r="FGM34" i="18"/>
  <c r="FGN34" i="18"/>
  <c r="FGO34" i="18"/>
  <c r="FGP34" i="18"/>
  <c r="FGQ34" i="18"/>
  <c r="FGR34" i="18"/>
  <c r="FGS34" i="18"/>
  <c r="FGT34" i="18"/>
  <c r="FGU34" i="18"/>
  <c r="FGV34" i="18"/>
  <c r="FGW34" i="18"/>
  <c r="FGX34" i="18"/>
  <c r="FGY34" i="18"/>
  <c r="FGZ34" i="18"/>
  <c r="FHA34" i="18"/>
  <c r="FHB34" i="18"/>
  <c r="FHC34" i="18"/>
  <c r="FHD34" i="18"/>
  <c r="FHE34" i="18"/>
  <c r="FHF34" i="18"/>
  <c r="FHG34" i="18"/>
  <c r="FHH34" i="18"/>
  <c r="FHI34" i="18"/>
  <c r="FHJ34" i="18"/>
  <c r="FHK34" i="18"/>
  <c r="FHL34" i="18"/>
  <c r="FHM34" i="18"/>
  <c r="FHN34" i="18"/>
  <c r="FHO34" i="18"/>
  <c r="FHP34" i="18"/>
  <c r="FHQ34" i="18"/>
  <c r="FHR34" i="18"/>
  <c r="FHS34" i="18"/>
  <c r="FHT34" i="18"/>
  <c r="FHU34" i="18"/>
  <c r="FHV34" i="18"/>
  <c r="FHW34" i="18"/>
  <c r="FHX34" i="18"/>
  <c r="FHY34" i="18"/>
  <c r="FHZ34" i="18"/>
  <c r="FIA34" i="18"/>
  <c r="FIB34" i="18"/>
  <c r="FIC34" i="18"/>
  <c r="FID34" i="18"/>
  <c r="FIE34" i="18"/>
  <c r="FIF34" i="18"/>
  <c r="FIG34" i="18"/>
  <c r="FIH34" i="18"/>
  <c r="FII34" i="18"/>
  <c r="FIJ34" i="18"/>
  <c r="FIK34" i="18"/>
  <c r="FIL34" i="18"/>
  <c r="FIM34" i="18"/>
  <c r="FIN34" i="18"/>
  <c r="FIO34" i="18"/>
  <c r="FIP34" i="18"/>
  <c r="FIQ34" i="18"/>
  <c r="FIR34" i="18"/>
  <c r="FIS34" i="18"/>
  <c r="FIT34" i="18"/>
  <c r="FIU34" i="18"/>
  <c r="FIV34" i="18"/>
  <c r="FIW34" i="18"/>
  <c r="FIX34" i="18"/>
  <c r="FIY34" i="18"/>
  <c r="FIZ34" i="18"/>
  <c r="FJA34" i="18"/>
  <c r="FJB34" i="18"/>
  <c r="FJC34" i="18"/>
  <c r="FJD34" i="18"/>
  <c r="FJE34" i="18"/>
  <c r="FJF34" i="18"/>
  <c r="FJG34" i="18"/>
  <c r="FJH34" i="18"/>
  <c r="FJI34" i="18"/>
  <c r="FJJ34" i="18"/>
  <c r="FJK34" i="18"/>
  <c r="FJL34" i="18"/>
  <c r="FJM34" i="18"/>
  <c r="FJN34" i="18"/>
  <c r="FJO34" i="18"/>
  <c r="FJP34" i="18"/>
  <c r="FJQ34" i="18"/>
  <c r="FJR34" i="18"/>
  <c r="FJS34" i="18"/>
  <c r="FJT34" i="18"/>
  <c r="FJU34" i="18"/>
  <c r="FJV34" i="18"/>
  <c r="FJW34" i="18"/>
  <c r="FJX34" i="18"/>
  <c r="FJY34" i="18"/>
  <c r="FJZ34" i="18"/>
  <c r="FKA34" i="18"/>
  <c r="FKB34" i="18"/>
  <c r="FKC34" i="18"/>
  <c r="FKD34" i="18"/>
  <c r="FKE34" i="18"/>
  <c r="FKF34" i="18"/>
  <c r="FKG34" i="18"/>
  <c r="FKH34" i="18"/>
  <c r="FKI34" i="18"/>
  <c r="FKJ34" i="18"/>
  <c r="FKK34" i="18"/>
  <c r="FKL34" i="18"/>
  <c r="FKM34" i="18"/>
  <c r="FKN34" i="18"/>
  <c r="FKO34" i="18"/>
  <c r="FKP34" i="18"/>
  <c r="FKQ34" i="18"/>
  <c r="FKR34" i="18"/>
  <c r="FKS34" i="18"/>
  <c r="FKT34" i="18"/>
  <c r="FKU34" i="18"/>
  <c r="FKV34" i="18"/>
  <c r="FKW34" i="18"/>
  <c r="FKX34" i="18"/>
  <c r="FKY34" i="18"/>
  <c r="FKZ34" i="18"/>
  <c r="FLA34" i="18"/>
  <c r="FLB34" i="18"/>
  <c r="FLC34" i="18"/>
  <c r="FLD34" i="18"/>
  <c r="FLE34" i="18"/>
  <c r="FLF34" i="18"/>
  <c r="FLG34" i="18"/>
  <c r="FLH34" i="18"/>
  <c r="FLI34" i="18"/>
  <c r="FLJ34" i="18"/>
  <c r="FLK34" i="18"/>
  <c r="FLL34" i="18"/>
  <c r="FLM34" i="18"/>
  <c r="FLN34" i="18"/>
  <c r="FLO34" i="18"/>
  <c r="FLP34" i="18"/>
  <c r="FLQ34" i="18"/>
  <c r="FLR34" i="18"/>
  <c r="FLS34" i="18"/>
  <c r="FLT34" i="18"/>
  <c r="FLU34" i="18"/>
  <c r="FLV34" i="18"/>
  <c r="FLW34" i="18"/>
  <c r="FLX34" i="18"/>
  <c r="FLY34" i="18"/>
  <c r="FLZ34" i="18"/>
  <c r="FMA34" i="18"/>
  <c r="FMB34" i="18"/>
  <c r="FMC34" i="18"/>
  <c r="FMD34" i="18"/>
  <c r="FME34" i="18"/>
  <c r="FMF34" i="18"/>
  <c r="FMG34" i="18"/>
  <c r="FMH34" i="18"/>
  <c r="FMI34" i="18"/>
  <c r="FMJ34" i="18"/>
  <c r="FMK34" i="18"/>
  <c r="FML34" i="18"/>
  <c r="FMM34" i="18"/>
  <c r="FMN34" i="18"/>
  <c r="FMO34" i="18"/>
  <c r="FMP34" i="18"/>
  <c r="FMQ34" i="18"/>
  <c r="FMR34" i="18"/>
  <c r="FMS34" i="18"/>
  <c r="FMT34" i="18"/>
  <c r="FMU34" i="18"/>
  <c r="FMV34" i="18"/>
  <c r="FMW34" i="18"/>
  <c r="FMX34" i="18"/>
  <c r="FMY34" i="18"/>
  <c r="FMZ34" i="18"/>
  <c r="FNA34" i="18"/>
  <c r="FNB34" i="18"/>
  <c r="FNC34" i="18"/>
  <c r="FND34" i="18"/>
  <c r="FNE34" i="18"/>
  <c r="FNF34" i="18"/>
  <c r="FNG34" i="18"/>
  <c r="FNH34" i="18"/>
  <c r="FNI34" i="18"/>
  <c r="FNJ34" i="18"/>
  <c r="FNK34" i="18"/>
  <c r="FNL34" i="18"/>
  <c r="FNM34" i="18"/>
  <c r="FNN34" i="18"/>
  <c r="FNO34" i="18"/>
  <c r="FNP34" i="18"/>
  <c r="FNQ34" i="18"/>
  <c r="FNR34" i="18"/>
  <c r="FNS34" i="18"/>
  <c r="FNT34" i="18"/>
  <c r="FNU34" i="18"/>
  <c r="FNV34" i="18"/>
  <c r="FNW34" i="18"/>
  <c r="FNX34" i="18"/>
  <c r="FNY34" i="18"/>
  <c r="FNZ34" i="18"/>
  <c r="FOA34" i="18"/>
  <c r="FOB34" i="18"/>
  <c r="FOC34" i="18"/>
  <c r="FOD34" i="18"/>
  <c r="FOE34" i="18"/>
  <c r="FOF34" i="18"/>
  <c r="FOG34" i="18"/>
  <c r="FOH34" i="18"/>
  <c r="FOI34" i="18"/>
  <c r="FOJ34" i="18"/>
  <c r="FOK34" i="18"/>
  <c r="FOL34" i="18"/>
  <c r="FOM34" i="18"/>
  <c r="FON34" i="18"/>
  <c r="FOO34" i="18"/>
  <c r="FOP34" i="18"/>
  <c r="FOQ34" i="18"/>
  <c r="FOR34" i="18"/>
  <c r="FOS34" i="18"/>
  <c r="FOT34" i="18"/>
  <c r="FOU34" i="18"/>
  <c r="FOV34" i="18"/>
  <c r="FOW34" i="18"/>
  <c r="FOX34" i="18"/>
  <c r="FOY34" i="18"/>
  <c r="FOZ34" i="18"/>
  <c r="FPA34" i="18"/>
  <c r="FPB34" i="18"/>
  <c r="FPC34" i="18"/>
  <c r="FPD34" i="18"/>
  <c r="FPE34" i="18"/>
  <c r="FPF34" i="18"/>
  <c r="FPG34" i="18"/>
  <c r="FPH34" i="18"/>
  <c r="FPI34" i="18"/>
  <c r="FPJ34" i="18"/>
  <c r="FPK34" i="18"/>
  <c r="FPL34" i="18"/>
  <c r="FPM34" i="18"/>
  <c r="FPN34" i="18"/>
  <c r="FPO34" i="18"/>
  <c r="FPP34" i="18"/>
  <c r="FPQ34" i="18"/>
  <c r="FPR34" i="18"/>
  <c r="FPS34" i="18"/>
  <c r="FPT34" i="18"/>
  <c r="FPU34" i="18"/>
  <c r="FPV34" i="18"/>
  <c r="FPW34" i="18"/>
  <c r="FPX34" i="18"/>
  <c r="FPY34" i="18"/>
  <c r="FPZ34" i="18"/>
  <c r="FQA34" i="18"/>
  <c r="FQB34" i="18"/>
  <c r="FQC34" i="18"/>
  <c r="FQD34" i="18"/>
  <c r="FQE34" i="18"/>
  <c r="FQF34" i="18"/>
  <c r="FQG34" i="18"/>
  <c r="FQH34" i="18"/>
  <c r="FQI34" i="18"/>
  <c r="FQJ34" i="18"/>
  <c r="FQK34" i="18"/>
  <c r="FQL34" i="18"/>
  <c r="FQM34" i="18"/>
  <c r="FQN34" i="18"/>
  <c r="FQO34" i="18"/>
  <c r="FQP34" i="18"/>
  <c r="FQQ34" i="18"/>
  <c r="FQR34" i="18"/>
  <c r="FQS34" i="18"/>
  <c r="FQT34" i="18"/>
  <c r="FQU34" i="18"/>
  <c r="FQV34" i="18"/>
  <c r="FQW34" i="18"/>
  <c r="FQX34" i="18"/>
  <c r="FQY34" i="18"/>
  <c r="FQZ34" i="18"/>
  <c r="FRA34" i="18"/>
  <c r="FRB34" i="18"/>
  <c r="FRC34" i="18"/>
  <c r="FRD34" i="18"/>
  <c r="FRE34" i="18"/>
  <c r="FRF34" i="18"/>
  <c r="FRG34" i="18"/>
  <c r="FRH34" i="18"/>
  <c r="FRI34" i="18"/>
  <c r="FRJ34" i="18"/>
  <c r="FRK34" i="18"/>
  <c r="FRL34" i="18"/>
  <c r="FRM34" i="18"/>
  <c r="FRN34" i="18"/>
  <c r="FRO34" i="18"/>
  <c r="FRP34" i="18"/>
  <c r="FRQ34" i="18"/>
  <c r="FRR34" i="18"/>
  <c r="FRS34" i="18"/>
  <c r="FRT34" i="18"/>
  <c r="FRU34" i="18"/>
  <c r="FRV34" i="18"/>
  <c r="FRW34" i="18"/>
  <c r="FRX34" i="18"/>
  <c r="FRY34" i="18"/>
  <c r="FRZ34" i="18"/>
  <c r="FSA34" i="18"/>
  <c r="FSB34" i="18"/>
  <c r="FSC34" i="18"/>
  <c r="FSD34" i="18"/>
  <c r="FSE34" i="18"/>
  <c r="FSF34" i="18"/>
  <c r="FSG34" i="18"/>
  <c r="FSH34" i="18"/>
  <c r="FSI34" i="18"/>
  <c r="FSJ34" i="18"/>
  <c r="FSK34" i="18"/>
  <c r="FSL34" i="18"/>
  <c r="FSM34" i="18"/>
  <c r="FSN34" i="18"/>
  <c r="FSO34" i="18"/>
  <c r="FSP34" i="18"/>
  <c r="FSQ34" i="18"/>
  <c r="FSR34" i="18"/>
  <c r="FSS34" i="18"/>
  <c r="FST34" i="18"/>
  <c r="FSU34" i="18"/>
  <c r="FSV34" i="18"/>
  <c r="FSW34" i="18"/>
  <c r="FSX34" i="18"/>
  <c r="FSY34" i="18"/>
  <c r="FSZ34" i="18"/>
  <c r="FTA34" i="18"/>
  <c r="FTB34" i="18"/>
  <c r="FTC34" i="18"/>
  <c r="FTD34" i="18"/>
  <c r="FTE34" i="18"/>
  <c r="FTF34" i="18"/>
  <c r="FTG34" i="18"/>
  <c r="FTH34" i="18"/>
  <c r="FTI34" i="18"/>
  <c r="FTJ34" i="18"/>
  <c r="FTK34" i="18"/>
  <c r="FTL34" i="18"/>
  <c r="FTM34" i="18"/>
  <c r="FTN34" i="18"/>
  <c r="FTO34" i="18"/>
  <c r="FTP34" i="18"/>
  <c r="FTQ34" i="18"/>
  <c r="FTR34" i="18"/>
  <c r="FTS34" i="18"/>
  <c r="FTT34" i="18"/>
  <c r="FTU34" i="18"/>
  <c r="FTV34" i="18"/>
  <c r="FTW34" i="18"/>
  <c r="FTX34" i="18"/>
  <c r="FTY34" i="18"/>
  <c r="FTZ34" i="18"/>
  <c r="FUA34" i="18"/>
  <c r="FUB34" i="18"/>
  <c r="FUC34" i="18"/>
  <c r="FUD34" i="18"/>
  <c r="FUE34" i="18"/>
  <c r="FUF34" i="18"/>
  <c r="FUG34" i="18"/>
  <c r="FUH34" i="18"/>
  <c r="FUI34" i="18"/>
  <c r="FUJ34" i="18"/>
  <c r="FUK34" i="18"/>
  <c r="FUL34" i="18"/>
  <c r="FUM34" i="18"/>
  <c r="FUN34" i="18"/>
  <c r="FUO34" i="18"/>
  <c r="FUP34" i="18"/>
  <c r="FUQ34" i="18"/>
  <c r="FUR34" i="18"/>
  <c r="FUS34" i="18"/>
  <c r="FUT34" i="18"/>
  <c r="FUU34" i="18"/>
  <c r="FUV34" i="18"/>
  <c r="FUW34" i="18"/>
  <c r="FUX34" i="18"/>
  <c r="FUY34" i="18"/>
  <c r="FUZ34" i="18"/>
  <c r="FVA34" i="18"/>
  <c r="FVB34" i="18"/>
  <c r="FVC34" i="18"/>
  <c r="FVD34" i="18"/>
  <c r="FVE34" i="18"/>
  <c r="FVF34" i="18"/>
  <c r="FVG34" i="18"/>
  <c r="FVH34" i="18"/>
  <c r="FVI34" i="18"/>
  <c r="FVJ34" i="18"/>
  <c r="FVK34" i="18"/>
  <c r="FVL34" i="18"/>
  <c r="FVM34" i="18"/>
  <c r="FVN34" i="18"/>
  <c r="FVO34" i="18"/>
  <c r="FVP34" i="18"/>
  <c r="FVQ34" i="18"/>
  <c r="FVR34" i="18"/>
  <c r="FVS34" i="18"/>
  <c r="FVT34" i="18"/>
  <c r="FVU34" i="18"/>
  <c r="FVV34" i="18"/>
  <c r="FVW34" i="18"/>
  <c r="FVX34" i="18"/>
  <c r="FVY34" i="18"/>
  <c r="FVZ34" i="18"/>
  <c r="FWA34" i="18"/>
  <c r="FWB34" i="18"/>
  <c r="FWC34" i="18"/>
  <c r="FWD34" i="18"/>
  <c r="FWE34" i="18"/>
  <c r="FWF34" i="18"/>
  <c r="FWG34" i="18"/>
  <c r="FWH34" i="18"/>
  <c r="FWI34" i="18"/>
  <c r="FWJ34" i="18"/>
  <c r="FWK34" i="18"/>
  <c r="FWL34" i="18"/>
  <c r="FWM34" i="18"/>
  <c r="FWN34" i="18"/>
  <c r="FWO34" i="18"/>
  <c r="FWP34" i="18"/>
  <c r="FWQ34" i="18"/>
  <c r="FWR34" i="18"/>
  <c r="FWS34" i="18"/>
  <c r="FWT34" i="18"/>
  <c r="FWU34" i="18"/>
  <c r="FWV34" i="18"/>
  <c r="FWW34" i="18"/>
  <c r="FWX34" i="18"/>
  <c r="FWY34" i="18"/>
  <c r="FWZ34" i="18"/>
  <c r="FXA34" i="18"/>
  <c r="FXB34" i="18"/>
  <c r="FXC34" i="18"/>
  <c r="FXD34" i="18"/>
  <c r="FXE34" i="18"/>
  <c r="FXF34" i="18"/>
  <c r="FXG34" i="18"/>
  <c r="FXH34" i="18"/>
  <c r="FXI34" i="18"/>
  <c r="FXJ34" i="18"/>
  <c r="FXK34" i="18"/>
  <c r="FXL34" i="18"/>
  <c r="FXM34" i="18"/>
  <c r="FXN34" i="18"/>
  <c r="FXO34" i="18"/>
  <c r="FXP34" i="18"/>
  <c r="FXQ34" i="18"/>
  <c r="FXR34" i="18"/>
  <c r="FXS34" i="18"/>
  <c r="FXT34" i="18"/>
  <c r="FXU34" i="18"/>
  <c r="FXV34" i="18"/>
  <c r="FXW34" i="18"/>
  <c r="FXX34" i="18"/>
  <c r="FXY34" i="18"/>
  <c r="FXZ34" i="18"/>
  <c r="FYA34" i="18"/>
  <c r="FYB34" i="18"/>
  <c r="FYC34" i="18"/>
  <c r="FYD34" i="18"/>
  <c r="FYE34" i="18"/>
  <c r="FYF34" i="18"/>
  <c r="FYG34" i="18"/>
  <c r="FYH34" i="18"/>
  <c r="FYI34" i="18"/>
  <c r="FYJ34" i="18"/>
  <c r="FYK34" i="18"/>
  <c r="FYL34" i="18"/>
  <c r="FYM34" i="18"/>
  <c r="FYN34" i="18"/>
  <c r="FYO34" i="18"/>
  <c r="FYP34" i="18"/>
  <c r="FYQ34" i="18"/>
  <c r="FYR34" i="18"/>
  <c r="FYS34" i="18"/>
  <c r="FYT34" i="18"/>
  <c r="FYU34" i="18"/>
  <c r="FYV34" i="18"/>
  <c r="FYW34" i="18"/>
  <c r="FYX34" i="18"/>
  <c r="FYY34" i="18"/>
  <c r="FYZ34" i="18"/>
  <c r="FZA34" i="18"/>
  <c r="FZB34" i="18"/>
  <c r="FZC34" i="18"/>
  <c r="FZD34" i="18"/>
  <c r="FZE34" i="18"/>
  <c r="FZF34" i="18"/>
  <c r="FZG34" i="18"/>
  <c r="FZH34" i="18"/>
  <c r="FZI34" i="18"/>
  <c r="FZJ34" i="18"/>
  <c r="FZK34" i="18"/>
  <c r="FZL34" i="18"/>
  <c r="FZM34" i="18"/>
  <c r="FZN34" i="18"/>
  <c r="FZO34" i="18"/>
  <c r="FZP34" i="18"/>
  <c r="FZQ34" i="18"/>
  <c r="FZR34" i="18"/>
  <c r="FZS34" i="18"/>
  <c r="FZT34" i="18"/>
  <c r="FZU34" i="18"/>
  <c r="FZV34" i="18"/>
  <c r="FZW34" i="18"/>
  <c r="FZX34" i="18"/>
  <c r="FZY34" i="18"/>
  <c r="FZZ34" i="18"/>
  <c r="GAA34" i="18"/>
  <c r="GAB34" i="18"/>
  <c r="GAC34" i="18"/>
  <c r="GAD34" i="18"/>
  <c r="GAE34" i="18"/>
  <c r="GAF34" i="18"/>
  <c r="GAG34" i="18"/>
  <c r="GAH34" i="18"/>
  <c r="GAI34" i="18"/>
  <c r="GAJ34" i="18"/>
  <c r="GAK34" i="18"/>
  <c r="GAL34" i="18"/>
  <c r="GAM34" i="18"/>
  <c r="GAN34" i="18"/>
  <c r="GAO34" i="18"/>
  <c r="GAP34" i="18"/>
  <c r="GAQ34" i="18"/>
  <c r="GAR34" i="18"/>
  <c r="GAS34" i="18"/>
  <c r="GAT34" i="18"/>
  <c r="GAU34" i="18"/>
  <c r="GAV34" i="18"/>
  <c r="GAW34" i="18"/>
  <c r="GAX34" i="18"/>
  <c r="GAY34" i="18"/>
  <c r="GAZ34" i="18"/>
  <c r="GBA34" i="18"/>
  <c r="GBB34" i="18"/>
  <c r="GBC34" i="18"/>
  <c r="GBD34" i="18"/>
  <c r="GBE34" i="18"/>
  <c r="GBF34" i="18"/>
  <c r="GBG34" i="18"/>
  <c r="GBH34" i="18"/>
  <c r="GBI34" i="18"/>
  <c r="GBJ34" i="18"/>
  <c r="GBK34" i="18"/>
  <c r="GBL34" i="18"/>
  <c r="GBM34" i="18"/>
  <c r="GBN34" i="18"/>
  <c r="GBO34" i="18"/>
  <c r="GBP34" i="18"/>
  <c r="GBQ34" i="18"/>
  <c r="GBR34" i="18"/>
  <c r="GBS34" i="18"/>
  <c r="GBT34" i="18"/>
  <c r="GBU34" i="18"/>
  <c r="GBV34" i="18"/>
  <c r="GBW34" i="18"/>
  <c r="GBX34" i="18"/>
  <c r="GBY34" i="18"/>
  <c r="GBZ34" i="18"/>
  <c r="GCA34" i="18"/>
  <c r="GCB34" i="18"/>
  <c r="GCC34" i="18"/>
  <c r="GCD34" i="18"/>
  <c r="GCE34" i="18"/>
  <c r="GCF34" i="18"/>
  <c r="GCG34" i="18"/>
  <c r="GCH34" i="18"/>
  <c r="GCI34" i="18"/>
  <c r="GCJ34" i="18"/>
  <c r="GCK34" i="18"/>
  <c r="GCL34" i="18"/>
  <c r="GCM34" i="18"/>
  <c r="GCN34" i="18"/>
  <c r="GCO34" i="18"/>
  <c r="GCP34" i="18"/>
  <c r="GCQ34" i="18"/>
  <c r="GCR34" i="18"/>
  <c r="GCS34" i="18"/>
  <c r="GCT34" i="18"/>
  <c r="GCU34" i="18"/>
  <c r="GCV34" i="18"/>
  <c r="GCW34" i="18"/>
  <c r="GCX34" i="18"/>
  <c r="GCY34" i="18"/>
  <c r="GCZ34" i="18"/>
  <c r="GDA34" i="18"/>
  <c r="GDB34" i="18"/>
  <c r="GDC34" i="18"/>
  <c r="GDD34" i="18"/>
  <c r="GDE34" i="18"/>
  <c r="GDF34" i="18"/>
  <c r="GDG34" i="18"/>
  <c r="GDH34" i="18"/>
  <c r="GDI34" i="18"/>
  <c r="GDJ34" i="18"/>
  <c r="GDK34" i="18"/>
  <c r="GDL34" i="18"/>
  <c r="GDM34" i="18"/>
  <c r="GDN34" i="18"/>
  <c r="GDO34" i="18"/>
  <c r="GDP34" i="18"/>
  <c r="GDQ34" i="18"/>
  <c r="GDR34" i="18"/>
  <c r="GDS34" i="18"/>
  <c r="GDT34" i="18"/>
  <c r="GDU34" i="18"/>
  <c r="GDV34" i="18"/>
  <c r="GDW34" i="18"/>
  <c r="GDX34" i="18"/>
  <c r="GDY34" i="18"/>
  <c r="GDZ34" i="18"/>
  <c r="GEA34" i="18"/>
  <c r="GEB34" i="18"/>
  <c r="GEC34" i="18"/>
  <c r="GED34" i="18"/>
  <c r="GEE34" i="18"/>
  <c r="GEF34" i="18"/>
  <c r="GEG34" i="18"/>
  <c r="GEH34" i="18"/>
  <c r="GEI34" i="18"/>
  <c r="GEJ34" i="18"/>
  <c r="GEK34" i="18"/>
  <c r="GEL34" i="18"/>
  <c r="GEM34" i="18"/>
  <c r="GEN34" i="18"/>
  <c r="GEO34" i="18"/>
  <c r="GEP34" i="18"/>
  <c r="GEQ34" i="18"/>
  <c r="GER34" i="18"/>
  <c r="GES34" i="18"/>
  <c r="GET34" i="18"/>
  <c r="GEU34" i="18"/>
  <c r="GEV34" i="18"/>
  <c r="GEW34" i="18"/>
  <c r="GEX34" i="18"/>
  <c r="GEY34" i="18"/>
  <c r="GEZ34" i="18"/>
  <c r="GFA34" i="18"/>
  <c r="GFB34" i="18"/>
  <c r="GFC34" i="18"/>
  <c r="GFD34" i="18"/>
  <c r="GFE34" i="18"/>
  <c r="GFF34" i="18"/>
  <c r="GFG34" i="18"/>
  <c r="GFH34" i="18"/>
  <c r="GFI34" i="18"/>
  <c r="GFJ34" i="18"/>
  <c r="GFK34" i="18"/>
  <c r="GFL34" i="18"/>
  <c r="GFM34" i="18"/>
  <c r="GFN34" i="18"/>
  <c r="GFO34" i="18"/>
  <c r="GFP34" i="18"/>
  <c r="GFQ34" i="18"/>
  <c r="GFR34" i="18"/>
  <c r="GFS34" i="18"/>
  <c r="GFT34" i="18"/>
  <c r="GFU34" i="18"/>
  <c r="GFV34" i="18"/>
  <c r="GFW34" i="18"/>
  <c r="GFX34" i="18"/>
  <c r="GFY34" i="18"/>
  <c r="GFZ34" i="18"/>
  <c r="GGA34" i="18"/>
  <c r="GGB34" i="18"/>
  <c r="GGC34" i="18"/>
  <c r="GGD34" i="18"/>
  <c r="GGE34" i="18"/>
  <c r="GGF34" i="18"/>
  <c r="GGG34" i="18"/>
  <c r="GGH34" i="18"/>
  <c r="GGI34" i="18"/>
  <c r="GGJ34" i="18"/>
  <c r="GGK34" i="18"/>
  <c r="GGL34" i="18"/>
  <c r="GGM34" i="18"/>
  <c r="GGN34" i="18"/>
  <c r="GGO34" i="18"/>
  <c r="GGP34" i="18"/>
  <c r="GGQ34" i="18"/>
  <c r="GGR34" i="18"/>
  <c r="GGS34" i="18"/>
  <c r="GGT34" i="18"/>
  <c r="GGU34" i="18"/>
  <c r="GGV34" i="18"/>
  <c r="GGW34" i="18"/>
  <c r="GGX34" i="18"/>
  <c r="GGY34" i="18"/>
  <c r="GGZ34" i="18"/>
  <c r="GHA34" i="18"/>
  <c r="GHB34" i="18"/>
  <c r="GHC34" i="18"/>
  <c r="GHD34" i="18"/>
  <c r="GHE34" i="18"/>
  <c r="GHF34" i="18"/>
  <c r="GHG34" i="18"/>
  <c r="GHH34" i="18"/>
  <c r="GHI34" i="18"/>
  <c r="GHJ34" i="18"/>
  <c r="GHK34" i="18"/>
  <c r="GHL34" i="18"/>
  <c r="GHM34" i="18"/>
  <c r="GHN34" i="18"/>
  <c r="GHO34" i="18"/>
  <c r="GHP34" i="18"/>
  <c r="GHQ34" i="18"/>
  <c r="GHR34" i="18"/>
  <c r="GHS34" i="18"/>
  <c r="GHT34" i="18"/>
  <c r="GHU34" i="18"/>
  <c r="GHV34" i="18"/>
  <c r="GHW34" i="18"/>
  <c r="GHX34" i="18"/>
  <c r="GHY34" i="18"/>
  <c r="GHZ34" i="18"/>
  <c r="GIA34" i="18"/>
  <c r="GIB34" i="18"/>
  <c r="GIC34" i="18"/>
  <c r="GID34" i="18"/>
  <c r="GIE34" i="18"/>
  <c r="GIF34" i="18"/>
  <c r="GIG34" i="18"/>
  <c r="GIH34" i="18"/>
  <c r="GII34" i="18"/>
  <c r="GIJ34" i="18"/>
  <c r="GIK34" i="18"/>
  <c r="GIL34" i="18"/>
  <c r="GIM34" i="18"/>
  <c r="GIN34" i="18"/>
  <c r="GIO34" i="18"/>
  <c r="GIP34" i="18"/>
  <c r="GIQ34" i="18"/>
  <c r="GIR34" i="18"/>
  <c r="GIS34" i="18"/>
  <c r="GIT34" i="18"/>
  <c r="GIU34" i="18"/>
  <c r="GIV34" i="18"/>
  <c r="GIW34" i="18"/>
  <c r="GIX34" i="18"/>
  <c r="GIY34" i="18"/>
  <c r="GIZ34" i="18"/>
  <c r="GJA34" i="18"/>
  <c r="GJB34" i="18"/>
  <c r="GJC34" i="18"/>
  <c r="GJD34" i="18"/>
  <c r="GJE34" i="18"/>
  <c r="GJF34" i="18"/>
  <c r="GJG34" i="18"/>
  <c r="GJH34" i="18"/>
  <c r="GJI34" i="18"/>
  <c r="GJJ34" i="18"/>
  <c r="GJK34" i="18"/>
  <c r="GJL34" i="18"/>
  <c r="GJM34" i="18"/>
  <c r="GJN34" i="18"/>
  <c r="GJO34" i="18"/>
  <c r="GJP34" i="18"/>
  <c r="GJQ34" i="18"/>
  <c r="GJR34" i="18"/>
  <c r="GJS34" i="18"/>
  <c r="GJT34" i="18"/>
  <c r="GJU34" i="18"/>
  <c r="GJV34" i="18"/>
  <c r="GJW34" i="18"/>
  <c r="GJX34" i="18"/>
  <c r="GJY34" i="18"/>
  <c r="GJZ34" i="18"/>
  <c r="GKA34" i="18"/>
  <c r="GKB34" i="18"/>
  <c r="GKC34" i="18"/>
  <c r="GKD34" i="18"/>
  <c r="GKE34" i="18"/>
  <c r="GKF34" i="18"/>
  <c r="GKG34" i="18"/>
  <c r="GKH34" i="18"/>
  <c r="GKI34" i="18"/>
  <c r="GKJ34" i="18"/>
  <c r="GKK34" i="18"/>
  <c r="GKL34" i="18"/>
  <c r="GKM34" i="18"/>
  <c r="GKN34" i="18"/>
  <c r="GKO34" i="18"/>
  <c r="GKP34" i="18"/>
  <c r="GKQ34" i="18"/>
  <c r="GKR34" i="18"/>
  <c r="GKS34" i="18"/>
  <c r="GKT34" i="18"/>
  <c r="GKU34" i="18"/>
  <c r="GKV34" i="18"/>
  <c r="GKW34" i="18"/>
  <c r="GKX34" i="18"/>
  <c r="GKY34" i="18"/>
  <c r="GKZ34" i="18"/>
  <c r="GLA34" i="18"/>
  <c r="GLB34" i="18"/>
  <c r="GLC34" i="18"/>
  <c r="GLD34" i="18"/>
  <c r="GLE34" i="18"/>
  <c r="GLF34" i="18"/>
  <c r="GLG34" i="18"/>
  <c r="GLH34" i="18"/>
  <c r="GLI34" i="18"/>
  <c r="GLJ34" i="18"/>
  <c r="GLK34" i="18"/>
  <c r="GLL34" i="18"/>
  <c r="GLM34" i="18"/>
  <c r="GLN34" i="18"/>
  <c r="GLO34" i="18"/>
  <c r="GLP34" i="18"/>
  <c r="GLQ34" i="18"/>
  <c r="GLR34" i="18"/>
  <c r="GLS34" i="18"/>
  <c r="GLT34" i="18"/>
  <c r="GLU34" i="18"/>
  <c r="GLV34" i="18"/>
  <c r="GLW34" i="18"/>
  <c r="GLX34" i="18"/>
  <c r="GLY34" i="18"/>
  <c r="GLZ34" i="18"/>
  <c r="GMA34" i="18"/>
  <c r="GMB34" i="18"/>
  <c r="GMC34" i="18"/>
  <c r="GMD34" i="18"/>
  <c r="GME34" i="18"/>
  <c r="GMF34" i="18"/>
  <c r="GMG34" i="18"/>
  <c r="GMH34" i="18"/>
  <c r="GMI34" i="18"/>
  <c r="GMJ34" i="18"/>
  <c r="GMK34" i="18"/>
  <c r="GML34" i="18"/>
  <c r="GMM34" i="18"/>
  <c r="GMN34" i="18"/>
  <c r="GMO34" i="18"/>
  <c r="GMP34" i="18"/>
  <c r="GMQ34" i="18"/>
  <c r="GMR34" i="18"/>
  <c r="GMS34" i="18"/>
  <c r="GMT34" i="18"/>
  <c r="GMU34" i="18"/>
  <c r="GMV34" i="18"/>
  <c r="GMW34" i="18"/>
  <c r="GMX34" i="18"/>
  <c r="GMY34" i="18"/>
  <c r="GMZ34" i="18"/>
  <c r="GNA34" i="18"/>
  <c r="GNB34" i="18"/>
  <c r="GNC34" i="18"/>
  <c r="GND34" i="18"/>
  <c r="GNE34" i="18"/>
  <c r="GNF34" i="18"/>
  <c r="GNG34" i="18"/>
  <c r="GNH34" i="18"/>
  <c r="GNI34" i="18"/>
  <c r="GNJ34" i="18"/>
  <c r="GNK34" i="18"/>
  <c r="GNL34" i="18"/>
  <c r="GNM34" i="18"/>
  <c r="GNN34" i="18"/>
  <c r="GNO34" i="18"/>
  <c r="GNP34" i="18"/>
  <c r="GNQ34" i="18"/>
  <c r="GNR34" i="18"/>
  <c r="GNS34" i="18"/>
  <c r="GNT34" i="18"/>
  <c r="GNU34" i="18"/>
  <c r="GNV34" i="18"/>
  <c r="GNW34" i="18"/>
  <c r="GNX34" i="18"/>
  <c r="GNY34" i="18"/>
  <c r="GNZ34" i="18"/>
  <c r="GOA34" i="18"/>
  <c r="GOB34" i="18"/>
  <c r="GOC34" i="18"/>
  <c r="GOD34" i="18"/>
  <c r="GOE34" i="18"/>
  <c r="GOF34" i="18"/>
  <c r="GOG34" i="18"/>
  <c r="GOH34" i="18"/>
  <c r="GOI34" i="18"/>
  <c r="GOJ34" i="18"/>
  <c r="GOK34" i="18"/>
  <c r="GOL34" i="18"/>
  <c r="GOM34" i="18"/>
  <c r="GON34" i="18"/>
  <c r="GOO34" i="18"/>
  <c r="GOP34" i="18"/>
  <c r="GOQ34" i="18"/>
  <c r="GOR34" i="18"/>
  <c r="GOS34" i="18"/>
  <c r="GOT34" i="18"/>
  <c r="GOU34" i="18"/>
  <c r="GOV34" i="18"/>
  <c r="GOW34" i="18"/>
  <c r="GOX34" i="18"/>
  <c r="GOY34" i="18"/>
  <c r="GOZ34" i="18"/>
  <c r="GPA34" i="18"/>
  <c r="GPB34" i="18"/>
  <c r="GPC34" i="18"/>
  <c r="GPD34" i="18"/>
  <c r="GPE34" i="18"/>
  <c r="GPF34" i="18"/>
  <c r="GPG34" i="18"/>
  <c r="GPH34" i="18"/>
  <c r="GPI34" i="18"/>
  <c r="GPJ34" i="18"/>
  <c r="GPK34" i="18"/>
  <c r="GPL34" i="18"/>
  <c r="GPM34" i="18"/>
  <c r="GPN34" i="18"/>
  <c r="GPO34" i="18"/>
  <c r="GPP34" i="18"/>
  <c r="GPQ34" i="18"/>
  <c r="GPR34" i="18"/>
  <c r="GPS34" i="18"/>
  <c r="GPT34" i="18"/>
  <c r="GPU34" i="18"/>
  <c r="GPV34" i="18"/>
  <c r="GPW34" i="18"/>
  <c r="GPX34" i="18"/>
  <c r="GPY34" i="18"/>
  <c r="GPZ34" i="18"/>
  <c r="GQA34" i="18"/>
  <c r="GQB34" i="18"/>
  <c r="GQC34" i="18"/>
  <c r="GQD34" i="18"/>
  <c r="GQE34" i="18"/>
  <c r="GQF34" i="18"/>
  <c r="GQG34" i="18"/>
  <c r="GQH34" i="18"/>
  <c r="GQI34" i="18"/>
  <c r="GQJ34" i="18"/>
  <c r="GQK34" i="18"/>
  <c r="GQL34" i="18"/>
  <c r="GQM34" i="18"/>
  <c r="GQN34" i="18"/>
  <c r="GQO34" i="18"/>
  <c r="GQP34" i="18"/>
  <c r="GQQ34" i="18"/>
  <c r="GQR34" i="18"/>
  <c r="GQS34" i="18"/>
  <c r="GQT34" i="18"/>
  <c r="GQU34" i="18"/>
  <c r="GQV34" i="18"/>
  <c r="GQW34" i="18"/>
  <c r="GQX34" i="18"/>
  <c r="GQY34" i="18"/>
  <c r="GQZ34" i="18"/>
  <c r="GRA34" i="18"/>
  <c r="GRB34" i="18"/>
  <c r="GRC34" i="18"/>
  <c r="GRD34" i="18"/>
  <c r="GRE34" i="18"/>
  <c r="GRF34" i="18"/>
  <c r="GRG34" i="18"/>
  <c r="GRH34" i="18"/>
  <c r="GRI34" i="18"/>
  <c r="GRJ34" i="18"/>
  <c r="GRK34" i="18"/>
  <c r="GRL34" i="18"/>
  <c r="GRM34" i="18"/>
  <c r="GRN34" i="18"/>
  <c r="GRO34" i="18"/>
  <c r="GRP34" i="18"/>
  <c r="GRQ34" i="18"/>
  <c r="GRR34" i="18"/>
  <c r="GRS34" i="18"/>
  <c r="GRT34" i="18"/>
  <c r="GRU34" i="18"/>
  <c r="GRV34" i="18"/>
  <c r="GRW34" i="18"/>
  <c r="GRX34" i="18"/>
  <c r="GRY34" i="18"/>
  <c r="GRZ34" i="18"/>
  <c r="GSA34" i="18"/>
  <c r="GSB34" i="18"/>
  <c r="GSC34" i="18"/>
  <c r="GSD34" i="18"/>
  <c r="GSE34" i="18"/>
  <c r="GSF34" i="18"/>
  <c r="GSG34" i="18"/>
  <c r="GSH34" i="18"/>
  <c r="GSI34" i="18"/>
  <c r="GSJ34" i="18"/>
  <c r="GSK34" i="18"/>
  <c r="GSL34" i="18"/>
  <c r="GSM34" i="18"/>
  <c r="GSN34" i="18"/>
  <c r="GSO34" i="18"/>
  <c r="GSP34" i="18"/>
  <c r="GSQ34" i="18"/>
  <c r="GSR34" i="18"/>
  <c r="GSS34" i="18"/>
  <c r="GST34" i="18"/>
  <c r="GSU34" i="18"/>
  <c r="GSV34" i="18"/>
  <c r="GSW34" i="18"/>
  <c r="GSX34" i="18"/>
  <c r="GSY34" i="18"/>
  <c r="GSZ34" i="18"/>
  <c r="GTA34" i="18"/>
  <c r="GTB34" i="18"/>
  <c r="GTC34" i="18"/>
  <c r="GTD34" i="18"/>
  <c r="GTE34" i="18"/>
  <c r="GTF34" i="18"/>
  <c r="GTG34" i="18"/>
  <c r="GTH34" i="18"/>
  <c r="GTI34" i="18"/>
  <c r="GTJ34" i="18"/>
  <c r="GTK34" i="18"/>
  <c r="GTL34" i="18"/>
  <c r="GTM34" i="18"/>
  <c r="GTN34" i="18"/>
  <c r="GTO34" i="18"/>
  <c r="GTP34" i="18"/>
  <c r="GTQ34" i="18"/>
  <c r="GTR34" i="18"/>
  <c r="GTS34" i="18"/>
  <c r="GTT34" i="18"/>
  <c r="GTU34" i="18"/>
  <c r="GTV34" i="18"/>
  <c r="GTW34" i="18"/>
  <c r="GTX34" i="18"/>
  <c r="GTY34" i="18"/>
  <c r="GTZ34" i="18"/>
  <c r="GUA34" i="18"/>
  <c r="GUB34" i="18"/>
  <c r="GUC34" i="18"/>
  <c r="GUD34" i="18"/>
  <c r="GUE34" i="18"/>
  <c r="GUF34" i="18"/>
  <c r="GUG34" i="18"/>
  <c r="GUH34" i="18"/>
  <c r="GUI34" i="18"/>
  <c r="GUJ34" i="18"/>
  <c r="GUK34" i="18"/>
  <c r="GUL34" i="18"/>
  <c r="GUM34" i="18"/>
  <c r="GUN34" i="18"/>
  <c r="GUO34" i="18"/>
  <c r="GUP34" i="18"/>
  <c r="GUQ34" i="18"/>
  <c r="GUR34" i="18"/>
  <c r="GUS34" i="18"/>
  <c r="GUT34" i="18"/>
  <c r="GUU34" i="18"/>
  <c r="GUV34" i="18"/>
  <c r="GUW34" i="18"/>
  <c r="GUX34" i="18"/>
  <c r="GUY34" i="18"/>
  <c r="GUZ34" i="18"/>
  <c r="GVA34" i="18"/>
  <c r="GVB34" i="18"/>
  <c r="GVC34" i="18"/>
  <c r="GVD34" i="18"/>
  <c r="GVE34" i="18"/>
  <c r="GVF34" i="18"/>
  <c r="GVG34" i="18"/>
  <c r="GVH34" i="18"/>
  <c r="GVI34" i="18"/>
  <c r="GVJ34" i="18"/>
  <c r="GVK34" i="18"/>
  <c r="GVL34" i="18"/>
  <c r="GVM34" i="18"/>
  <c r="GVN34" i="18"/>
  <c r="GVO34" i="18"/>
  <c r="GVP34" i="18"/>
  <c r="GVQ34" i="18"/>
  <c r="GVR34" i="18"/>
  <c r="GVS34" i="18"/>
  <c r="GVT34" i="18"/>
  <c r="GVU34" i="18"/>
  <c r="GVV34" i="18"/>
  <c r="GVW34" i="18"/>
  <c r="GVX34" i="18"/>
  <c r="GVY34" i="18"/>
  <c r="GVZ34" i="18"/>
  <c r="GWA34" i="18"/>
  <c r="GWB34" i="18"/>
  <c r="GWC34" i="18"/>
  <c r="GWD34" i="18"/>
  <c r="GWE34" i="18"/>
  <c r="GWF34" i="18"/>
  <c r="GWG34" i="18"/>
  <c r="GWH34" i="18"/>
  <c r="GWI34" i="18"/>
  <c r="GWJ34" i="18"/>
  <c r="GWK34" i="18"/>
  <c r="GWL34" i="18"/>
  <c r="GWM34" i="18"/>
  <c r="GWN34" i="18"/>
  <c r="GWO34" i="18"/>
  <c r="GWP34" i="18"/>
  <c r="GWQ34" i="18"/>
  <c r="GWR34" i="18"/>
  <c r="GWS34" i="18"/>
  <c r="GWT34" i="18"/>
  <c r="GWU34" i="18"/>
  <c r="GWV34" i="18"/>
  <c r="GWW34" i="18"/>
  <c r="GWX34" i="18"/>
  <c r="GWY34" i="18"/>
  <c r="GWZ34" i="18"/>
  <c r="GXA34" i="18"/>
  <c r="GXB34" i="18"/>
  <c r="GXC34" i="18"/>
  <c r="GXD34" i="18"/>
  <c r="GXE34" i="18"/>
  <c r="GXF34" i="18"/>
  <c r="GXG34" i="18"/>
  <c r="GXH34" i="18"/>
  <c r="GXI34" i="18"/>
  <c r="GXJ34" i="18"/>
  <c r="GXK34" i="18"/>
  <c r="GXL34" i="18"/>
  <c r="GXM34" i="18"/>
  <c r="GXN34" i="18"/>
  <c r="GXO34" i="18"/>
  <c r="GXP34" i="18"/>
  <c r="GXQ34" i="18"/>
  <c r="GXR34" i="18"/>
  <c r="GXS34" i="18"/>
  <c r="GXT34" i="18"/>
  <c r="GXU34" i="18"/>
  <c r="GXV34" i="18"/>
  <c r="GXW34" i="18"/>
  <c r="GXX34" i="18"/>
  <c r="GXY34" i="18"/>
  <c r="GXZ34" i="18"/>
  <c r="GYA34" i="18"/>
  <c r="GYB34" i="18"/>
  <c r="GYC34" i="18"/>
  <c r="GYD34" i="18"/>
  <c r="GYE34" i="18"/>
  <c r="GYF34" i="18"/>
  <c r="GYG34" i="18"/>
  <c r="GYH34" i="18"/>
  <c r="GYI34" i="18"/>
  <c r="GYJ34" i="18"/>
  <c r="GYK34" i="18"/>
  <c r="GYL34" i="18"/>
  <c r="GYM34" i="18"/>
  <c r="GYN34" i="18"/>
  <c r="GYO34" i="18"/>
  <c r="GYP34" i="18"/>
  <c r="GYQ34" i="18"/>
  <c r="GYR34" i="18"/>
  <c r="GYS34" i="18"/>
  <c r="GYT34" i="18"/>
  <c r="GYU34" i="18"/>
  <c r="GYV34" i="18"/>
  <c r="GYW34" i="18"/>
  <c r="GYX34" i="18"/>
  <c r="GYY34" i="18"/>
  <c r="GYZ34" i="18"/>
  <c r="GZA34" i="18"/>
  <c r="GZB34" i="18"/>
  <c r="GZC34" i="18"/>
  <c r="GZD34" i="18"/>
  <c r="GZE34" i="18"/>
  <c r="GZF34" i="18"/>
  <c r="GZG34" i="18"/>
  <c r="GZH34" i="18"/>
  <c r="GZI34" i="18"/>
  <c r="GZJ34" i="18"/>
  <c r="GZK34" i="18"/>
  <c r="GZL34" i="18"/>
  <c r="GZM34" i="18"/>
  <c r="GZN34" i="18"/>
  <c r="GZO34" i="18"/>
  <c r="GZP34" i="18"/>
  <c r="GZQ34" i="18"/>
  <c r="GZR34" i="18"/>
  <c r="GZS34" i="18"/>
  <c r="GZT34" i="18"/>
  <c r="GZU34" i="18"/>
  <c r="GZV34" i="18"/>
  <c r="GZW34" i="18"/>
  <c r="GZX34" i="18"/>
  <c r="GZY34" i="18"/>
  <c r="GZZ34" i="18"/>
  <c r="HAA34" i="18"/>
  <c r="HAB34" i="18"/>
  <c r="HAC34" i="18"/>
  <c r="HAD34" i="18"/>
  <c r="HAE34" i="18"/>
  <c r="HAF34" i="18"/>
  <c r="HAG34" i="18"/>
  <c r="HAH34" i="18"/>
  <c r="HAI34" i="18"/>
  <c r="HAJ34" i="18"/>
  <c r="HAK34" i="18"/>
  <c r="HAL34" i="18"/>
  <c r="HAM34" i="18"/>
  <c r="HAN34" i="18"/>
  <c r="HAO34" i="18"/>
  <c r="HAP34" i="18"/>
  <c r="HAQ34" i="18"/>
  <c r="HAR34" i="18"/>
  <c r="HAS34" i="18"/>
  <c r="HAT34" i="18"/>
  <c r="HAU34" i="18"/>
  <c r="HAV34" i="18"/>
  <c r="HAW34" i="18"/>
  <c r="HAX34" i="18"/>
  <c r="HAY34" i="18"/>
  <c r="HAZ34" i="18"/>
  <c r="HBA34" i="18"/>
  <c r="HBB34" i="18"/>
  <c r="HBC34" i="18"/>
  <c r="HBD34" i="18"/>
  <c r="HBE34" i="18"/>
  <c r="HBF34" i="18"/>
  <c r="HBG34" i="18"/>
  <c r="HBH34" i="18"/>
  <c r="HBI34" i="18"/>
  <c r="HBJ34" i="18"/>
  <c r="HBK34" i="18"/>
  <c r="HBL34" i="18"/>
  <c r="HBM34" i="18"/>
  <c r="HBN34" i="18"/>
  <c r="HBO34" i="18"/>
  <c r="HBP34" i="18"/>
  <c r="HBQ34" i="18"/>
  <c r="HBR34" i="18"/>
  <c r="HBS34" i="18"/>
  <c r="HBT34" i="18"/>
  <c r="HBU34" i="18"/>
  <c r="HBV34" i="18"/>
  <c r="HBW34" i="18"/>
  <c r="HBX34" i="18"/>
  <c r="HBY34" i="18"/>
  <c r="HBZ34" i="18"/>
  <c r="HCA34" i="18"/>
  <c r="HCB34" i="18"/>
  <c r="HCC34" i="18"/>
  <c r="HCD34" i="18"/>
  <c r="HCE34" i="18"/>
  <c r="HCF34" i="18"/>
  <c r="HCG34" i="18"/>
  <c r="HCH34" i="18"/>
  <c r="HCI34" i="18"/>
  <c r="HCJ34" i="18"/>
  <c r="HCK34" i="18"/>
  <c r="HCL34" i="18"/>
  <c r="HCM34" i="18"/>
  <c r="HCN34" i="18"/>
  <c r="HCO34" i="18"/>
  <c r="HCP34" i="18"/>
  <c r="HCQ34" i="18"/>
  <c r="HCR34" i="18"/>
  <c r="HCS34" i="18"/>
  <c r="HCT34" i="18"/>
  <c r="HCU34" i="18"/>
  <c r="HCV34" i="18"/>
  <c r="HCW34" i="18"/>
  <c r="HCX34" i="18"/>
  <c r="HCY34" i="18"/>
  <c r="HCZ34" i="18"/>
  <c r="HDA34" i="18"/>
  <c r="HDB34" i="18"/>
  <c r="HDC34" i="18"/>
  <c r="HDD34" i="18"/>
  <c r="HDE34" i="18"/>
  <c r="HDF34" i="18"/>
  <c r="HDG34" i="18"/>
  <c r="HDH34" i="18"/>
  <c r="HDI34" i="18"/>
  <c r="HDJ34" i="18"/>
  <c r="HDK34" i="18"/>
  <c r="HDL34" i="18"/>
  <c r="HDM34" i="18"/>
  <c r="HDN34" i="18"/>
  <c r="HDO34" i="18"/>
  <c r="HDP34" i="18"/>
  <c r="HDQ34" i="18"/>
  <c r="HDR34" i="18"/>
  <c r="HDS34" i="18"/>
  <c r="HDT34" i="18"/>
  <c r="HDU34" i="18"/>
  <c r="HDV34" i="18"/>
  <c r="HDW34" i="18"/>
  <c r="HDX34" i="18"/>
  <c r="HDY34" i="18"/>
  <c r="HDZ34" i="18"/>
  <c r="HEA34" i="18"/>
  <c r="HEB34" i="18"/>
  <c r="HEC34" i="18"/>
  <c r="HED34" i="18"/>
  <c r="HEE34" i="18"/>
  <c r="HEF34" i="18"/>
  <c r="HEG34" i="18"/>
  <c r="HEH34" i="18"/>
  <c r="HEI34" i="18"/>
  <c r="HEJ34" i="18"/>
  <c r="HEK34" i="18"/>
  <c r="HEL34" i="18"/>
  <c r="HEM34" i="18"/>
  <c r="HEN34" i="18"/>
  <c r="HEO34" i="18"/>
  <c r="HEP34" i="18"/>
  <c r="HEQ34" i="18"/>
  <c r="HER34" i="18"/>
  <c r="HES34" i="18"/>
  <c r="HET34" i="18"/>
  <c r="HEU34" i="18"/>
  <c r="HEV34" i="18"/>
  <c r="HEW34" i="18"/>
  <c r="HEX34" i="18"/>
  <c r="HEY34" i="18"/>
  <c r="HEZ34" i="18"/>
  <c r="HFA34" i="18"/>
  <c r="HFB34" i="18"/>
  <c r="HFC34" i="18"/>
  <c r="HFD34" i="18"/>
  <c r="HFE34" i="18"/>
  <c r="HFF34" i="18"/>
  <c r="HFG34" i="18"/>
  <c r="HFH34" i="18"/>
  <c r="HFI34" i="18"/>
  <c r="HFJ34" i="18"/>
  <c r="HFK34" i="18"/>
  <c r="HFL34" i="18"/>
  <c r="HFM34" i="18"/>
  <c r="HFN34" i="18"/>
  <c r="HFO34" i="18"/>
  <c r="HFP34" i="18"/>
  <c r="HFQ34" i="18"/>
  <c r="HFR34" i="18"/>
  <c r="HFS34" i="18"/>
  <c r="HFT34" i="18"/>
  <c r="HFU34" i="18"/>
  <c r="HFV34" i="18"/>
  <c r="HFW34" i="18"/>
  <c r="HFX34" i="18"/>
  <c r="HFY34" i="18"/>
  <c r="HFZ34" i="18"/>
  <c r="HGA34" i="18"/>
  <c r="HGB34" i="18"/>
  <c r="HGC34" i="18"/>
  <c r="HGD34" i="18"/>
  <c r="HGE34" i="18"/>
  <c r="HGF34" i="18"/>
  <c r="HGG34" i="18"/>
  <c r="HGH34" i="18"/>
  <c r="HGI34" i="18"/>
  <c r="HGJ34" i="18"/>
  <c r="HGK34" i="18"/>
  <c r="HGL34" i="18"/>
  <c r="HGM34" i="18"/>
  <c r="HGN34" i="18"/>
  <c r="HGO34" i="18"/>
  <c r="HGP34" i="18"/>
  <c r="HGQ34" i="18"/>
  <c r="HGR34" i="18"/>
  <c r="HGS34" i="18"/>
  <c r="HGT34" i="18"/>
  <c r="HGU34" i="18"/>
  <c r="HGV34" i="18"/>
  <c r="HGW34" i="18"/>
  <c r="HGX34" i="18"/>
  <c r="HGY34" i="18"/>
  <c r="HGZ34" i="18"/>
  <c r="HHA34" i="18"/>
  <c r="HHB34" i="18"/>
  <c r="HHC34" i="18"/>
  <c r="HHD34" i="18"/>
  <c r="HHE34" i="18"/>
  <c r="HHF34" i="18"/>
  <c r="HHG34" i="18"/>
  <c r="HHH34" i="18"/>
  <c r="HHI34" i="18"/>
  <c r="HHJ34" i="18"/>
  <c r="HHK34" i="18"/>
  <c r="HHL34" i="18"/>
  <c r="HHM34" i="18"/>
  <c r="HHN34" i="18"/>
  <c r="HHO34" i="18"/>
  <c r="HHP34" i="18"/>
  <c r="HHQ34" i="18"/>
  <c r="HHR34" i="18"/>
  <c r="HHS34" i="18"/>
  <c r="HHT34" i="18"/>
  <c r="HHU34" i="18"/>
  <c r="HHV34" i="18"/>
  <c r="HHW34" i="18"/>
  <c r="HHX34" i="18"/>
  <c r="HHY34" i="18"/>
  <c r="HHZ34" i="18"/>
  <c r="HIA34" i="18"/>
  <c r="HIB34" i="18"/>
  <c r="HIC34" i="18"/>
  <c r="HID34" i="18"/>
  <c r="HIE34" i="18"/>
  <c r="HIF34" i="18"/>
  <c r="HIG34" i="18"/>
  <c r="HIH34" i="18"/>
  <c r="HII34" i="18"/>
  <c r="HIJ34" i="18"/>
  <c r="HIK34" i="18"/>
  <c r="HIL34" i="18"/>
  <c r="HIM34" i="18"/>
  <c r="HIN34" i="18"/>
  <c r="HIO34" i="18"/>
  <c r="HIP34" i="18"/>
  <c r="HIQ34" i="18"/>
  <c r="HIR34" i="18"/>
  <c r="HIS34" i="18"/>
  <c r="HIT34" i="18"/>
  <c r="HIU34" i="18"/>
  <c r="HIV34" i="18"/>
  <c r="HIW34" i="18"/>
  <c r="HIX34" i="18"/>
  <c r="HIY34" i="18"/>
  <c r="HIZ34" i="18"/>
  <c r="HJA34" i="18"/>
  <c r="HJB34" i="18"/>
  <c r="HJC34" i="18"/>
  <c r="HJD34" i="18"/>
  <c r="HJE34" i="18"/>
  <c r="HJF34" i="18"/>
  <c r="HJG34" i="18"/>
  <c r="HJH34" i="18"/>
  <c r="HJI34" i="18"/>
  <c r="HJJ34" i="18"/>
  <c r="HJK34" i="18"/>
  <c r="HJL34" i="18"/>
  <c r="HJM34" i="18"/>
  <c r="HJN34" i="18"/>
  <c r="HJO34" i="18"/>
  <c r="HJP34" i="18"/>
  <c r="HJQ34" i="18"/>
  <c r="HJR34" i="18"/>
  <c r="HJS34" i="18"/>
  <c r="HJT34" i="18"/>
  <c r="HJU34" i="18"/>
  <c r="HJV34" i="18"/>
  <c r="HJW34" i="18"/>
  <c r="HJX34" i="18"/>
  <c r="HJY34" i="18"/>
  <c r="HJZ34" i="18"/>
  <c r="HKA34" i="18"/>
  <c r="HKB34" i="18"/>
  <c r="HKC34" i="18"/>
  <c r="HKD34" i="18"/>
  <c r="HKE34" i="18"/>
  <c r="HKF34" i="18"/>
  <c r="HKG34" i="18"/>
  <c r="HKH34" i="18"/>
  <c r="HKI34" i="18"/>
  <c r="HKJ34" i="18"/>
  <c r="HKK34" i="18"/>
  <c r="HKL34" i="18"/>
  <c r="HKM34" i="18"/>
  <c r="HKN34" i="18"/>
  <c r="HKO34" i="18"/>
  <c r="HKP34" i="18"/>
  <c r="HKQ34" i="18"/>
  <c r="HKR34" i="18"/>
  <c r="HKS34" i="18"/>
  <c r="HKT34" i="18"/>
  <c r="HKU34" i="18"/>
  <c r="HKV34" i="18"/>
  <c r="HKW34" i="18"/>
  <c r="HKX34" i="18"/>
  <c r="HKY34" i="18"/>
  <c r="HKZ34" i="18"/>
  <c r="HLA34" i="18"/>
  <c r="HLB34" i="18"/>
  <c r="HLC34" i="18"/>
  <c r="HLD34" i="18"/>
  <c r="HLE34" i="18"/>
  <c r="HLF34" i="18"/>
  <c r="HLG34" i="18"/>
  <c r="HLH34" i="18"/>
  <c r="HLI34" i="18"/>
  <c r="HLJ34" i="18"/>
  <c r="HLK34" i="18"/>
  <c r="HLL34" i="18"/>
  <c r="HLM34" i="18"/>
  <c r="HLN34" i="18"/>
  <c r="HLO34" i="18"/>
  <c r="HLP34" i="18"/>
  <c r="HLQ34" i="18"/>
  <c r="HLR34" i="18"/>
  <c r="HLS34" i="18"/>
  <c r="HLT34" i="18"/>
  <c r="HLU34" i="18"/>
  <c r="HLV34" i="18"/>
  <c r="HLW34" i="18"/>
  <c r="HLX34" i="18"/>
  <c r="HLY34" i="18"/>
  <c r="HLZ34" i="18"/>
  <c r="HMA34" i="18"/>
  <c r="HMB34" i="18"/>
  <c r="HMC34" i="18"/>
  <c r="HMD34" i="18"/>
  <c r="HME34" i="18"/>
  <c r="HMF34" i="18"/>
  <c r="HMG34" i="18"/>
  <c r="HMH34" i="18"/>
  <c r="HMI34" i="18"/>
  <c r="HMJ34" i="18"/>
  <c r="HMK34" i="18"/>
  <c r="HML34" i="18"/>
  <c r="HMM34" i="18"/>
  <c r="HMN34" i="18"/>
  <c r="HMO34" i="18"/>
  <c r="HMP34" i="18"/>
  <c r="HMQ34" i="18"/>
  <c r="HMR34" i="18"/>
  <c r="HMS34" i="18"/>
  <c r="HMT34" i="18"/>
  <c r="HMU34" i="18"/>
  <c r="HMV34" i="18"/>
  <c r="HMW34" i="18"/>
  <c r="HMX34" i="18"/>
  <c r="HMY34" i="18"/>
  <c r="HMZ34" i="18"/>
  <c r="HNA34" i="18"/>
  <c r="HNB34" i="18"/>
  <c r="HNC34" i="18"/>
  <c r="HND34" i="18"/>
  <c r="HNE34" i="18"/>
  <c r="HNF34" i="18"/>
  <c r="HNG34" i="18"/>
  <c r="HNH34" i="18"/>
  <c r="HNI34" i="18"/>
  <c r="HNJ34" i="18"/>
  <c r="HNK34" i="18"/>
  <c r="HNL34" i="18"/>
  <c r="HNM34" i="18"/>
  <c r="HNN34" i="18"/>
  <c r="HNO34" i="18"/>
  <c r="HNP34" i="18"/>
  <c r="HNQ34" i="18"/>
  <c r="HNR34" i="18"/>
  <c r="HNS34" i="18"/>
  <c r="HNT34" i="18"/>
  <c r="HNU34" i="18"/>
  <c r="HNV34" i="18"/>
  <c r="HNW34" i="18"/>
  <c r="HNX34" i="18"/>
  <c r="HNY34" i="18"/>
  <c r="HNZ34" i="18"/>
  <c r="HOA34" i="18"/>
  <c r="HOB34" i="18"/>
  <c r="HOC34" i="18"/>
  <c r="HOD34" i="18"/>
  <c r="HOE34" i="18"/>
  <c r="HOF34" i="18"/>
  <c r="HOG34" i="18"/>
  <c r="HOH34" i="18"/>
  <c r="HOI34" i="18"/>
  <c r="HOJ34" i="18"/>
  <c r="HOK34" i="18"/>
  <c r="HOL34" i="18"/>
  <c r="HOM34" i="18"/>
  <c r="HON34" i="18"/>
  <c r="HOO34" i="18"/>
  <c r="HOP34" i="18"/>
  <c r="HOQ34" i="18"/>
  <c r="HOR34" i="18"/>
  <c r="HOS34" i="18"/>
  <c r="HOT34" i="18"/>
  <c r="HOU34" i="18"/>
  <c r="HOV34" i="18"/>
  <c r="HOW34" i="18"/>
  <c r="HOX34" i="18"/>
  <c r="HOY34" i="18"/>
  <c r="HOZ34" i="18"/>
  <c r="HPA34" i="18"/>
  <c r="HPB34" i="18"/>
  <c r="HPC34" i="18"/>
  <c r="HPD34" i="18"/>
  <c r="HPE34" i="18"/>
  <c r="HPF34" i="18"/>
  <c r="HPG34" i="18"/>
  <c r="HPH34" i="18"/>
  <c r="HPI34" i="18"/>
  <c r="HPJ34" i="18"/>
  <c r="HPK34" i="18"/>
  <c r="HPL34" i="18"/>
  <c r="HPM34" i="18"/>
  <c r="HPN34" i="18"/>
  <c r="HPO34" i="18"/>
  <c r="HPP34" i="18"/>
  <c r="HPQ34" i="18"/>
  <c r="HPR34" i="18"/>
  <c r="HPS34" i="18"/>
  <c r="HPT34" i="18"/>
  <c r="HPU34" i="18"/>
  <c r="HPV34" i="18"/>
  <c r="HPW34" i="18"/>
  <c r="HPX34" i="18"/>
  <c r="HPY34" i="18"/>
  <c r="HPZ34" i="18"/>
  <c r="HQA34" i="18"/>
  <c r="HQB34" i="18"/>
  <c r="HQC34" i="18"/>
  <c r="HQD34" i="18"/>
  <c r="HQE34" i="18"/>
  <c r="HQF34" i="18"/>
  <c r="HQG34" i="18"/>
  <c r="HQH34" i="18"/>
  <c r="HQI34" i="18"/>
  <c r="HQJ34" i="18"/>
  <c r="HQK34" i="18"/>
  <c r="HQL34" i="18"/>
  <c r="HQM34" i="18"/>
  <c r="HQN34" i="18"/>
  <c r="HQO34" i="18"/>
  <c r="HQP34" i="18"/>
  <c r="HQQ34" i="18"/>
  <c r="HQR34" i="18"/>
  <c r="HQS34" i="18"/>
  <c r="HQT34" i="18"/>
  <c r="HQU34" i="18"/>
  <c r="HQV34" i="18"/>
  <c r="HQW34" i="18"/>
  <c r="HQX34" i="18"/>
  <c r="HQY34" i="18"/>
  <c r="HQZ34" i="18"/>
  <c r="HRA34" i="18"/>
  <c r="HRB34" i="18"/>
  <c r="HRC34" i="18"/>
  <c r="HRD34" i="18"/>
  <c r="HRE34" i="18"/>
  <c r="HRF34" i="18"/>
  <c r="HRG34" i="18"/>
  <c r="HRH34" i="18"/>
  <c r="HRI34" i="18"/>
  <c r="HRJ34" i="18"/>
  <c r="HRK34" i="18"/>
  <c r="HRL34" i="18"/>
  <c r="HRM34" i="18"/>
  <c r="HRN34" i="18"/>
  <c r="HRO34" i="18"/>
  <c r="HRP34" i="18"/>
  <c r="HRQ34" i="18"/>
  <c r="HRR34" i="18"/>
  <c r="HRS34" i="18"/>
  <c r="HRT34" i="18"/>
  <c r="HRU34" i="18"/>
  <c r="HRV34" i="18"/>
  <c r="HRW34" i="18"/>
  <c r="HRX34" i="18"/>
  <c r="HRY34" i="18"/>
  <c r="HRZ34" i="18"/>
  <c r="HSA34" i="18"/>
  <c r="HSB34" i="18"/>
  <c r="HSC34" i="18"/>
  <c r="HSD34" i="18"/>
  <c r="HSE34" i="18"/>
  <c r="HSF34" i="18"/>
  <c r="HSG34" i="18"/>
  <c r="HSH34" i="18"/>
  <c r="HSI34" i="18"/>
  <c r="HSJ34" i="18"/>
  <c r="HSK34" i="18"/>
  <c r="HSL34" i="18"/>
  <c r="HSM34" i="18"/>
  <c r="HSN34" i="18"/>
  <c r="HSO34" i="18"/>
  <c r="HSP34" i="18"/>
  <c r="HSQ34" i="18"/>
  <c r="HSR34" i="18"/>
  <c r="HSS34" i="18"/>
  <c r="HST34" i="18"/>
  <c r="HSU34" i="18"/>
  <c r="HSV34" i="18"/>
  <c r="HSW34" i="18"/>
  <c r="HSX34" i="18"/>
  <c r="HSY34" i="18"/>
  <c r="HSZ34" i="18"/>
  <c r="HTA34" i="18"/>
  <c r="HTB34" i="18"/>
  <c r="HTC34" i="18"/>
  <c r="HTD34" i="18"/>
  <c r="HTE34" i="18"/>
  <c r="HTF34" i="18"/>
  <c r="HTG34" i="18"/>
  <c r="HTH34" i="18"/>
  <c r="HTI34" i="18"/>
  <c r="HTJ34" i="18"/>
  <c r="HTK34" i="18"/>
  <c r="HTL34" i="18"/>
  <c r="HTM34" i="18"/>
  <c r="HTN34" i="18"/>
  <c r="HTO34" i="18"/>
  <c r="HTP34" i="18"/>
  <c r="HTQ34" i="18"/>
  <c r="HTR34" i="18"/>
  <c r="HTS34" i="18"/>
  <c r="HTT34" i="18"/>
  <c r="HTU34" i="18"/>
  <c r="HTV34" i="18"/>
  <c r="HTW34" i="18"/>
  <c r="HTX34" i="18"/>
  <c r="HTY34" i="18"/>
  <c r="HTZ34" i="18"/>
  <c r="HUA34" i="18"/>
  <c r="HUB34" i="18"/>
  <c r="HUC34" i="18"/>
  <c r="HUD34" i="18"/>
  <c r="HUE34" i="18"/>
  <c r="HUF34" i="18"/>
  <c r="HUG34" i="18"/>
  <c r="HUH34" i="18"/>
  <c r="HUI34" i="18"/>
  <c r="HUJ34" i="18"/>
  <c r="HUK34" i="18"/>
  <c r="HUL34" i="18"/>
  <c r="HUM34" i="18"/>
  <c r="HUN34" i="18"/>
  <c r="HUO34" i="18"/>
  <c r="HUP34" i="18"/>
  <c r="HUQ34" i="18"/>
  <c r="HUR34" i="18"/>
  <c r="HUS34" i="18"/>
  <c r="HUT34" i="18"/>
  <c r="HUU34" i="18"/>
  <c r="HUV34" i="18"/>
  <c r="HUW34" i="18"/>
  <c r="HUX34" i="18"/>
  <c r="HUY34" i="18"/>
  <c r="HUZ34" i="18"/>
  <c r="HVA34" i="18"/>
  <c r="HVB34" i="18"/>
  <c r="HVC34" i="18"/>
  <c r="HVD34" i="18"/>
  <c r="HVE34" i="18"/>
  <c r="HVF34" i="18"/>
  <c r="HVG34" i="18"/>
  <c r="HVH34" i="18"/>
  <c r="HVI34" i="18"/>
  <c r="HVJ34" i="18"/>
  <c r="HVK34" i="18"/>
  <c r="HVL34" i="18"/>
  <c r="HVM34" i="18"/>
  <c r="HVN34" i="18"/>
  <c r="HVO34" i="18"/>
  <c r="HVP34" i="18"/>
  <c r="HVQ34" i="18"/>
  <c r="HVR34" i="18"/>
  <c r="HVS34" i="18"/>
  <c r="HVT34" i="18"/>
  <c r="HVU34" i="18"/>
  <c r="HVV34" i="18"/>
  <c r="HVW34" i="18"/>
  <c r="HVX34" i="18"/>
  <c r="HVY34" i="18"/>
  <c r="HVZ34" i="18"/>
  <c r="HWA34" i="18"/>
  <c r="HWB34" i="18"/>
  <c r="HWC34" i="18"/>
  <c r="HWD34" i="18"/>
  <c r="HWE34" i="18"/>
  <c r="HWF34" i="18"/>
  <c r="HWG34" i="18"/>
  <c r="HWH34" i="18"/>
  <c r="HWI34" i="18"/>
  <c r="HWJ34" i="18"/>
  <c r="HWK34" i="18"/>
  <c r="HWL34" i="18"/>
  <c r="HWM34" i="18"/>
  <c r="HWN34" i="18"/>
  <c r="HWO34" i="18"/>
  <c r="HWP34" i="18"/>
  <c r="HWQ34" i="18"/>
  <c r="HWR34" i="18"/>
  <c r="HWS34" i="18"/>
  <c r="HWT34" i="18"/>
  <c r="HWU34" i="18"/>
  <c r="HWV34" i="18"/>
  <c r="HWW34" i="18"/>
  <c r="HWX34" i="18"/>
  <c r="HWY34" i="18"/>
  <c r="HWZ34" i="18"/>
  <c r="HXA34" i="18"/>
  <c r="HXB34" i="18"/>
  <c r="HXC34" i="18"/>
  <c r="HXD34" i="18"/>
  <c r="HXE34" i="18"/>
  <c r="HXF34" i="18"/>
  <c r="HXG34" i="18"/>
  <c r="HXH34" i="18"/>
  <c r="HXI34" i="18"/>
  <c r="HXJ34" i="18"/>
  <c r="HXK34" i="18"/>
  <c r="HXL34" i="18"/>
  <c r="HXM34" i="18"/>
  <c r="HXN34" i="18"/>
  <c r="HXO34" i="18"/>
  <c r="HXP34" i="18"/>
  <c r="HXQ34" i="18"/>
  <c r="HXR34" i="18"/>
  <c r="HXS34" i="18"/>
  <c r="HXT34" i="18"/>
  <c r="HXU34" i="18"/>
  <c r="HXV34" i="18"/>
  <c r="HXW34" i="18"/>
  <c r="HXX34" i="18"/>
  <c r="HXY34" i="18"/>
  <c r="HXZ34" i="18"/>
  <c r="HYA34" i="18"/>
  <c r="HYB34" i="18"/>
  <c r="HYC34" i="18"/>
  <c r="HYD34" i="18"/>
  <c r="HYE34" i="18"/>
  <c r="HYF34" i="18"/>
  <c r="HYG34" i="18"/>
  <c r="HYH34" i="18"/>
  <c r="HYI34" i="18"/>
  <c r="HYJ34" i="18"/>
  <c r="HYK34" i="18"/>
  <c r="HYL34" i="18"/>
  <c r="HYM34" i="18"/>
  <c r="HYN34" i="18"/>
  <c r="HYO34" i="18"/>
  <c r="HYP34" i="18"/>
  <c r="HYQ34" i="18"/>
  <c r="HYR34" i="18"/>
  <c r="HYS34" i="18"/>
  <c r="HYT34" i="18"/>
  <c r="HYU34" i="18"/>
  <c r="HYV34" i="18"/>
  <c r="HYW34" i="18"/>
  <c r="HYX34" i="18"/>
  <c r="HYY34" i="18"/>
  <c r="HYZ34" i="18"/>
  <c r="HZA34" i="18"/>
  <c r="HZB34" i="18"/>
  <c r="HZC34" i="18"/>
  <c r="HZD34" i="18"/>
  <c r="HZE34" i="18"/>
  <c r="HZF34" i="18"/>
  <c r="HZG34" i="18"/>
  <c r="HZH34" i="18"/>
  <c r="HZI34" i="18"/>
  <c r="HZJ34" i="18"/>
  <c r="HZK34" i="18"/>
  <c r="HZL34" i="18"/>
  <c r="HZM34" i="18"/>
  <c r="HZN34" i="18"/>
  <c r="HZO34" i="18"/>
  <c r="HZP34" i="18"/>
  <c r="HZQ34" i="18"/>
  <c r="HZR34" i="18"/>
  <c r="HZS34" i="18"/>
  <c r="HZT34" i="18"/>
  <c r="HZU34" i="18"/>
  <c r="HZV34" i="18"/>
  <c r="HZW34" i="18"/>
  <c r="HZX34" i="18"/>
  <c r="HZY34" i="18"/>
  <c r="HZZ34" i="18"/>
  <c r="IAA34" i="18"/>
  <c r="IAB34" i="18"/>
  <c r="IAC34" i="18"/>
  <c r="IAD34" i="18"/>
  <c r="IAE34" i="18"/>
  <c r="IAF34" i="18"/>
  <c r="IAG34" i="18"/>
  <c r="IAH34" i="18"/>
  <c r="IAI34" i="18"/>
  <c r="IAJ34" i="18"/>
  <c r="IAK34" i="18"/>
  <c r="IAL34" i="18"/>
  <c r="IAM34" i="18"/>
  <c r="IAN34" i="18"/>
  <c r="IAO34" i="18"/>
  <c r="IAP34" i="18"/>
  <c r="IAQ34" i="18"/>
  <c r="IAR34" i="18"/>
  <c r="IAS34" i="18"/>
  <c r="IAT34" i="18"/>
  <c r="IAU34" i="18"/>
  <c r="IAV34" i="18"/>
  <c r="IAW34" i="18"/>
  <c r="IAX34" i="18"/>
  <c r="IAY34" i="18"/>
  <c r="IAZ34" i="18"/>
  <c r="IBA34" i="18"/>
  <c r="IBB34" i="18"/>
  <c r="IBC34" i="18"/>
  <c r="IBD34" i="18"/>
  <c r="IBE34" i="18"/>
  <c r="IBF34" i="18"/>
  <c r="IBG34" i="18"/>
  <c r="IBH34" i="18"/>
  <c r="IBI34" i="18"/>
  <c r="IBJ34" i="18"/>
  <c r="IBK34" i="18"/>
  <c r="IBL34" i="18"/>
  <c r="IBM34" i="18"/>
  <c r="IBN34" i="18"/>
  <c r="IBO34" i="18"/>
  <c r="IBP34" i="18"/>
  <c r="IBQ34" i="18"/>
  <c r="IBR34" i="18"/>
  <c r="IBS34" i="18"/>
  <c r="IBT34" i="18"/>
  <c r="IBU34" i="18"/>
  <c r="IBV34" i="18"/>
  <c r="IBW34" i="18"/>
  <c r="IBX34" i="18"/>
  <c r="IBY34" i="18"/>
  <c r="IBZ34" i="18"/>
  <c r="ICA34" i="18"/>
  <c r="ICB34" i="18"/>
  <c r="ICC34" i="18"/>
  <c r="ICD34" i="18"/>
  <c r="ICE34" i="18"/>
  <c r="ICF34" i="18"/>
  <c r="ICG34" i="18"/>
  <c r="ICH34" i="18"/>
  <c r="ICI34" i="18"/>
  <c r="ICJ34" i="18"/>
  <c r="ICK34" i="18"/>
  <c r="ICL34" i="18"/>
  <c r="ICM34" i="18"/>
  <c r="ICN34" i="18"/>
  <c r="ICO34" i="18"/>
  <c r="ICP34" i="18"/>
  <c r="ICQ34" i="18"/>
  <c r="ICR34" i="18"/>
  <c r="ICS34" i="18"/>
  <c r="ICT34" i="18"/>
  <c r="ICU34" i="18"/>
  <c r="ICV34" i="18"/>
  <c r="ICW34" i="18"/>
  <c r="ICX34" i="18"/>
  <c r="ICY34" i="18"/>
  <c r="ICZ34" i="18"/>
  <c r="IDA34" i="18"/>
  <c r="IDB34" i="18"/>
  <c r="IDC34" i="18"/>
  <c r="IDD34" i="18"/>
  <c r="IDE34" i="18"/>
  <c r="IDF34" i="18"/>
  <c r="IDG34" i="18"/>
  <c r="IDH34" i="18"/>
  <c r="IDI34" i="18"/>
  <c r="IDJ34" i="18"/>
  <c r="IDK34" i="18"/>
  <c r="IDL34" i="18"/>
  <c r="IDM34" i="18"/>
  <c r="IDN34" i="18"/>
  <c r="IDO34" i="18"/>
  <c r="IDP34" i="18"/>
  <c r="IDQ34" i="18"/>
  <c r="IDR34" i="18"/>
  <c r="IDS34" i="18"/>
  <c r="IDT34" i="18"/>
  <c r="IDU34" i="18"/>
  <c r="IDV34" i="18"/>
  <c r="IDW34" i="18"/>
  <c r="IDX34" i="18"/>
  <c r="IDY34" i="18"/>
  <c r="IDZ34" i="18"/>
  <c r="IEA34" i="18"/>
  <c r="IEB34" i="18"/>
  <c r="IEC34" i="18"/>
  <c r="IED34" i="18"/>
  <c r="IEE34" i="18"/>
  <c r="IEF34" i="18"/>
  <c r="IEG34" i="18"/>
  <c r="IEH34" i="18"/>
  <c r="IEI34" i="18"/>
  <c r="IEJ34" i="18"/>
  <c r="IEK34" i="18"/>
  <c r="IEL34" i="18"/>
  <c r="IEM34" i="18"/>
  <c r="IEN34" i="18"/>
  <c r="IEO34" i="18"/>
  <c r="IEP34" i="18"/>
  <c r="IEQ34" i="18"/>
  <c r="IER34" i="18"/>
  <c r="IES34" i="18"/>
  <c r="IET34" i="18"/>
  <c r="IEU34" i="18"/>
  <c r="IEV34" i="18"/>
  <c r="IEW34" i="18"/>
  <c r="IEX34" i="18"/>
  <c r="IEY34" i="18"/>
  <c r="IEZ34" i="18"/>
  <c r="IFA34" i="18"/>
  <c r="IFB34" i="18"/>
  <c r="IFC34" i="18"/>
  <c r="IFD34" i="18"/>
  <c r="IFE34" i="18"/>
  <c r="IFF34" i="18"/>
  <c r="IFG34" i="18"/>
  <c r="IFH34" i="18"/>
  <c r="IFI34" i="18"/>
  <c r="IFJ34" i="18"/>
  <c r="IFK34" i="18"/>
  <c r="IFL34" i="18"/>
  <c r="IFM34" i="18"/>
  <c r="IFN34" i="18"/>
  <c r="IFO34" i="18"/>
  <c r="IFP34" i="18"/>
  <c r="IFQ34" i="18"/>
  <c r="IFR34" i="18"/>
  <c r="IFS34" i="18"/>
  <c r="IFT34" i="18"/>
  <c r="IFU34" i="18"/>
  <c r="IFV34" i="18"/>
  <c r="IFW34" i="18"/>
  <c r="IFX34" i="18"/>
  <c r="IFY34" i="18"/>
  <c r="IFZ34" i="18"/>
  <c r="IGA34" i="18"/>
  <c r="IGB34" i="18"/>
  <c r="IGC34" i="18"/>
  <c r="IGD34" i="18"/>
  <c r="IGE34" i="18"/>
  <c r="IGF34" i="18"/>
  <c r="IGG34" i="18"/>
  <c r="IGH34" i="18"/>
  <c r="IGI34" i="18"/>
  <c r="IGJ34" i="18"/>
  <c r="IGK34" i="18"/>
  <c r="IGL34" i="18"/>
  <c r="IGM34" i="18"/>
  <c r="IGN34" i="18"/>
  <c r="IGO34" i="18"/>
  <c r="IGP34" i="18"/>
  <c r="IGQ34" i="18"/>
  <c r="IGR34" i="18"/>
  <c r="IGS34" i="18"/>
  <c r="IGT34" i="18"/>
  <c r="IGU34" i="18"/>
  <c r="IGV34" i="18"/>
  <c r="IGW34" i="18"/>
  <c r="IGX34" i="18"/>
  <c r="IGY34" i="18"/>
  <c r="IGZ34" i="18"/>
  <c r="IHA34" i="18"/>
  <c r="IHB34" i="18"/>
  <c r="IHC34" i="18"/>
  <c r="IHD34" i="18"/>
  <c r="IHE34" i="18"/>
  <c r="IHF34" i="18"/>
  <c r="IHG34" i="18"/>
  <c r="IHH34" i="18"/>
  <c r="IHI34" i="18"/>
  <c r="IHJ34" i="18"/>
  <c r="IHK34" i="18"/>
  <c r="IHL34" i="18"/>
  <c r="IHM34" i="18"/>
  <c r="IHN34" i="18"/>
  <c r="IHO34" i="18"/>
  <c r="IHP34" i="18"/>
  <c r="IHQ34" i="18"/>
  <c r="IHR34" i="18"/>
  <c r="IHS34" i="18"/>
  <c r="IHT34" i="18"/>
  <c r="IHU34" i="18"/>
  <c r="IHV34" i="18"/>
  <c r="IHW34" i="18"/>
  <c r="IHX34" i="18"/>
  <c r="IHY34" i="18"/>
  <c r="IHZ34" i="18"/>
  <c r="IIA34" i="18"/>
  <c r="IIB34" i="18"/>
  <c r="IIC34" i="18"/>
  <c r="IID34" i="18"/>
  <c r="IIE34" i="18"/>
  <c r="IIF34" i="18"/>
  <c r="IIG34" i="18"/>
  <c r="IIH34" i="18"/>
  <c r="III34" i="18"/>
  <c r="IIJ34" i="18"/>
  <c r="IIK34" i="18"/>
  <c r="IIL34" i="18"/>
  <c r="IIM34" i="18"/>
  <c r="IIN34" i="18"/>
  <c r="IIO34" i="18"/>
  <c r="IIP34" i="18"/>
  <c r="IIQ34" i="18"/>
  <c r="IIR34" i="18"/>
  <c r="IIS34" i="18"/>
  <c r="IIT34" i="18"/>
  <c r="IIU34" i="18"/>
  <c r="IIV34" i="18"/>
  <c r="IIW34" i="18"/>
  <c r="IIX34" i="18"/>
  <c r="IIY34" i="18"/>
  <c r="IIZ34" i="18"/>
  <c r="IJA34" i="18"/>
  <c r="IJB34" i="18"/>
  <c r="IJC34" i="18"/>
  <c r="IJD34" i="18"/>
  <c r="IJE34" i="18"/>
  <c r="IJF34" i="18"/>
  <c r="IJG34" i="18"/>
  <c r="IJH34" i="18"/>
  <c r="IJI34" i="18"/>
  <c r="IJJ34" i="18"/>
  <c r="IJK34" i="18"/>
  <c r="IJL34" i="18"/>
  <c r="IJM34" i="18"/>
  <c r="IJN34" i="18"/>
  <c r="IJO34" i="18"/>
  <c r="IJP34" i="18"/>
  <c r="IJQ34" i="18"/>
  <c r="IJR34" i="18"/>
  <c r="IJS34" i="18"/>
  <c r="IJT34" i="18"/>
  <c r="IJU34" i="18"/>
  <c r="IJV34" i="18"/>
  <c r="IJW34" i="18"/>
  <c r="IJX34" i="18"/>
  <c r="IJY34" i="18"/>
  <c r="IJZ34" i="18"/>
  <c r="IKA34" i="18"/>
  <c r="IKB34" i="18"/>
  <c r="IKC34" i="18"/>
  <c r="IKD34" i="18"/>
  <c r="IKE34" i="18"/>
  <c r="IKF34" i="18"/>
  <c r="IKG34" i="18"/>
  <c r="IKH34" i="18"/>
  <c r="IKI34" i="18"/>
  <c r="IKJ34" i="18"/>
  <c r="IKK34" i="18"/>
  <c r="IKL34" i="18"/>
  <c r="IKM34" i="18"/>
  <c r="IKN34" i="18"/>
  <c r="IKO34" i="18"/>
  <c r="IKP34" i="18"/>
  <c r="IKQ34" i="18"/>
  <c r="IKR34" i="18"/>
  <c r="IKS34" i="18"/>
  <c r="IKT34" i="18"/>
  <c r="IKU34" i="18"/>
  <c r="IKV34" i="18"/>
  <c r="IKW34" i="18"/>
  <c r="IKX34" i="18"/>
  <c r="IKY34" i="18"/>
  <c r="IKZ34" i="18"/>
  <c r="ILA34" i="18"/>
  <c r="ILB34" i="18"/>
  <c r="ILC34" i="18"/>
  <c r="ILD34" i="18"/>
  <c r="ILE34" i="18"/>
  <c r="ILF34" i="18"/>
  <c r="ILG34" i="18"/>
  <c r="ILH34" i="18"/>
  <c r="ILI34" i="18"/>
  <c r="ILJ34" i="18"/>
  <c r="ILK34" i="18"/>
  <c r="ILL34" i="18"/>
  <c r="ILM34" i="18"/>
  <c r="ILN34" i="18"/>
  <c r="ILO34" i="18"/>
  <c r="ILP34" i="18"/>
  <c r="ILQ34" i="18"/>
  <c r="ILR34" i="18"/>
  <c r="ILS34" i="18"/>
  <c r="ILT34" i="18"/>
  <c r="ILU34" i="18"/>
  <c r="ILV34" i="18"/>
  <c r="ILW34" i="18"/>
  <c r="ILX34" i="18"/>
  <c r="ILY34" i="18"/>
  <c r="ILZ34" i="18"/>
  <c r="IMA34" i="18"/>
  <c r="IMB34" i="18"/>
  <c r="IMC34" i="18"/>
  <c r="IMD34" i="18"/>
  <c r="IME34" i="18"/>
  <c r="IMF34" i="18"/>
  <c r="IMG34" i="18"/>
  <c r="IMH34" i="18"/>
  <c r="IMI34" i="18"/>
  <c r="IMJ34" i="18"/>
  <c r="IMK34" i="18"/>
  <c r="IML34" i="18"/>
  <c r="IMM34" i="18"/>
  <c r="IMN34" i="18"/>
  <c r="IMO34" i="18"/>
  <c r="IMP34" i="18"/>
  <c r="IMQ34" i="18"/>
  <c r="IMR34" i="18"/>
  <c r="IMS34" i="18"/>
  <c r="IMT34" i="18"/>
  <c r="IMU34" i="18"/>
  <c r="IMV34" i="18"/>
  <c r="IMW34" i="18"/>
  <c r="IMX34" i="18"/>
  <c r="IMY34" i="18"/>
  <c r="IMZ34" i="18"/>
  <c r="INA34" i="18"/>
  <c r="INB34" i="18"/>
  <c r="INC34" i="18"/>
  <c r="IND34" i="18"/>
  <c r="INE34" i="18"/>
  <c r="INF34" i="18"/>
  <c r="ING34" i="18"/>
  <c r="INH34" i="18"/>
  <c r="INI34" i="18"/>
  <c r="INJ34" i="18"/>
  <c r="INK34" i="18"/>
  <c r="INL34" i="18"/>
  <c r="INM34" i="18"/>
  <c r="INN34" i="18"/>
  <c r="INO34" i="18"/>
  <c r="INP34" i="18"/>
  <c r="INQ34" i="18"/>
  <c r="INR34" i="18"/>
  <c r="INS34" i="18"/>
  <c r="INT34" i="18"/>
  <c r="INU34" i="18"/>
  <c r="INV34" i="18"/>
  <c r="INW34" i="18"/>
  <c r="INX34" i="18"/>
  <c r="INY34" i="18"/>
  <c r="INZ34" i="18"/>
  <c r="IOA34" i="18"/>
  <c r="IOB34" i="18"/>
  <c r="IOC34" i="18"/>
  <c r="IOD34" i="18"/>
  <c r="IOE34" i="18"/>
  <c r="IOF34" i="18"/>
  <c r="IOG34" i="18"/>
  <c r="IOH34" i="18"/>
  <c r="IOI34" i="18"/>
  <c r="IOJ34" i="18"/>
  <c r="IOK34" i="18"/>
  <c r="IOL34" i="18"/>
  <c r="IOM34" i="18"/>
  <c r="ION34" i="18"/>
  <c r="IOO34" i="18"/>
  <c r="IOP34" i="18"/>
  <c r="IOQ34" i="18"/>
  <c r="IOR34" i="18"/>
  <c r="IOS34" i="18"/>
  <c r="IOT34" i="18"/>
  <c r="IOU34" i="18"/>
  <c r="IOV34" i="18"/>
  <c r="IOW34" i="18"/>
  <c r="IOX34" i="18"/>
  <c r="IOY34" i="18"/>
  <c r="IOZ34" i="18"/>
  <c r="IPA34" i="18"/>
  <c r="IPB34" i="18"/>
  <c r="IPC34" i="18"/>
  <c r="IPD34" i="18"/>
  <c r="IPE34" i="18"/>
  <c r="IPF34" i="18"/>
  <c r="IPG34" i="18"/>
  <c r="IPH34" i="18"/>
  <c r="IPI34" i="18"/>
  <c r="IPJ34" i="18"/>
  <c r="IPK34" i="18"/>
  <c r="IPL34" i="18"/>
  <c r="IPM34" i="18"/>
  <c r="IPN34" i="18"/>
  <c r="IPO34" i="18"/>
  <c r="IPP34" i="18"/>
  <c r="IPQ34" i="18"/>
  <c r="IPR34" i="18"/>
  <c r="IPS34" i="18"/>
  <c r="IPT34" i="18"/>
  <c r="IPU34" i="18"/>
  <c r="IPV34" i="18"/>
  <c r="IPW34" i="18"/>
  <c r="IPX34" i="18"/>
  <c r="IPY34" i="18"/>
  <c r="IPZ34" i="18"/>
  <c r="IQA34" i="18"/>
  <c r="IQB34" i="18"/>
  <c r="IQC34" i="18"/>
  <c r="IQD34" i="18"/>
  <c r="IQE34" i="18"/>
  <c r="IQF34" i="18"/>
  <c r="IQG34" i="18"/>
  <c r="IQH34" i="18"/>
  <c r="IQI34" i="18"/>
  <c r="IQJ34" i="18"/>
  <c r="IQK34" i="18"/>
  <c r="IQL34" i="18"/>
  <c r="IQM34" i="18"/>
  <c r="IQN34" i="18"/>
  <c r="IQO34" i="18"/>
  <c r="IQP34" i="18"/>
  <c r="IQQ34" i="18"/>
  <c r="IQR34" i="18"/>
  <c r="IQS34" i="18"/>
  <c r="IQT34" i="18"/>
  <c r="IQU34" i="18"/>
  <c r="IQV34" i="18"/>
  <c r="IQW34" i="18"/>
  <c r="IQX34" i="18"/>
  <c r="IQY34" i="18"/>
  <c r="IQZ34" i="18"/>
  <c r="IRA34" i="18"/>
  <c r="IRB34" i="18"/>
  <c r="IRC34" i="18"/>
  <c r="IRD34" i="18"/>
  <c r="IRE34" i="18"/>
  <c r="IRF34" i="18"/>
  <c r="IRG34" i="18"/>
  <c r="IRH34" i="18"/>
  <c r="IRI34" i="18"/>
  <c r="IRJ34" i="18"/>
  <c r="IRK34" i="18"/>
  <c r="IRL34" i="18"/>
  <c r="IRM34" i="18"/>
  <c r="IRN34" i="18"/>
  <c r="IRO34" i="18"/>
  <c r="IRP34" i="18"/>
  <c r="IRQ34" i="18"/>
  <c r="IRR34" i="18"/>
  <c r="IRS34" i="18"/>
  <c r="IRT34" i="18"/>
  <c r="IRU34" i="18"/>
  <c r="IRV34" i="18"/>
  <c r="IRW34" i="18"/>
  <c r="IRX34" i="18"/>
  <c r="IRY34" i="18"/>
  <c r="IRZ34" i="18"/>
  <c r="ISA34" i="18"/>
  <c r="ISB34" i="18"/>
  <c r="ISC34" i="18"/>
  <c r="ISD34" i="18"/>
  <c r="ISE34" i="18"/>
  <c r="ISF34" i="18"/>
  <c r="ISG34" i="18"/>
  <c r="ISH34" i="18"/>
  <c r="ISI34" i="18"/>
  <c r="ISJ34" i="18"/>
  <c r="ISK34" i="18"/>
  <c r="ISL34" i="18"/>
  <c r="ISM34" i="18"/>
  <c r="ISN34" i="18"/>
  <c r="ISO34" i="18"/>
  <c r="ISP34" i="18"/>
  <c r="ISQ34" i="18"/>
  <c r="ISR34" i="18"/>
  <c r="ISS34" i="18"/>
  <c r="IST34" i="18"/>
  <c r="ISU34" i="18"/>
  <c r="ISV34" i="18"/>
  <c r="ISW34" i="18"/>
  <c r="ISX34" i="18"/>
  <c r="ISY34" i="18"/>
  <c r="ISZ34" i="18"/>
  <c r="ITA34" i="18"/>
  <c r="ITB34" i="18"/>
  <c r="ITC34" i="18"/>
  <c r="ITD34" i="18"/>
  <c r="ITE34" i="18"/>
  <c r="ITF34" i="18"/>
  <c r="ITG34" i="18"/>
  <c r="ITH34" i="18"/>
  <c r="ITI34" i="18"/>
  <c r="ITJ34" i="18"/>
  <c r="ITK34" i="18"/>
  <c r="ITL34" i="18"/>
  <c r="ITM34" i="18"/>
  <c r="ITN34" i="18"/>
  <c r="ITO34" i="18"/>
  <c r="ITP34" i="18"/>
  <c r="ITQ34" i="18"/>
  <c r="ITR34" i="18"/>
  <c r="ITS34" i="18"/>
  <c r="ITT34" i="18"/>
  <c r="ITU34" i="18"/>
  <c r="ITV34" i="18"/>
  <c r="ITW34" i="18"/>
  <c r="ITX34" i="18"/>
  <c r="ITY34" i="18"/>
  <c r="ITZ34" i="18"/>
  <c r="IUA34" i="18"/>
  <c r="IUB34" i="18"/>
  <c r="IUC34" i="18"/>
  <c r="IUD34" i="18"/>
  <c r="IUE34" i="18"/>
  <c r="IUF34" i="18"/>
  <c r="IUG34" i="18"/>
  <c r="IUH34" i="18"/>
  <c r="IUI34" i="18"/>
  <c r="IUJ34" i="18"/>
  <c r="IUK34" i="18"/>
  <c r="IUL34" i="18"/>
  <c r="IUM34" i="18"/>
  <c r="IUN34" i="18"/>
  <c r="IUO34" i="18"/>
  <c r="IUP34" i="18"/>
  <c r="IUQ34" i="18"/>
  <c r="IUR34" i="18"/>
  <c r="IUS34" i="18"/>
  <c r="IUT34" i="18"/>
  <c r="IUU34" i="18"/>
  <c r="IUV34" i="18"/>
  <c r="IUW34" i="18"/>
  <c r="IUX34" i="18"/>
  <c r="IUY34" i="18"/>
  <c r="IUZ34" i="18"/>
  <c r="IVA34" i="18"/>
  <c r="IVB34" i="18"/>
  <c r="IVC34" i="18"/>
  <c r="IVD34" i="18"/>
  <c r="IVE34" i="18"/>
  <c r="IVF34" i="18"/>
  <c r="IVG34" i="18"/>
  <c r="IVH34" i="18"/>
  <c r="IVI34" i="18"/>
  <c r="IVJ34" i="18"/>
  <c r="IVK34" i="18"/>
  <c r="IVL34" i="18"/>
  <c r="IVM34" i="18"/>
  <c r="IVN34" i="18"/>
  <c r="IVO34" i="18"/>
  <c r="IVP34" i="18"/>
  <c r="IVQ34" i="18"/>
  <c r="IVR34" i="18"/>
  <c r="IVS34" i="18"/>
  <c r="IVT34" i="18"/>
  <c r="IVU34" i="18"/>
  <c r="IVV34" i="18"/>
  <c r="IVW34" i="18"/>
  <c r="IVX34" i="18"/>
  <c r="IVY34" i="18"/>
  <c r="IVZ34" i="18"/>
  <c r="IWA34" i="18"/>
  <c r="IWB34" i="18"/>
  <c r="IWC34" i="18"/>
  <c r="IWD34" i="18"/>
  <c r="IWE34" i="18"/>
  <c r="IWF34" i="18"/>
  <c r="IWG34" i="18"/>
  <c r="IWH34" i="18"/>
  <c r="IWI34" i="18"/>
  <c r="IWJ34" i="18"/>
  <c r="IWK34" i="18"/>
  <c r="IWL34" i="18"/>
  <c r="IWM34" i="18"/>
  <c r="IWN34" i="18"/>
  <c r="IWO34" i="18"/>
  <c r="IWP34" i="18"/>
  <c r="IWQ34" i="18"/>
  <c r="IWR34" i="18"/>
  <c r="IWS34" i="18"/>
  <c r="IWT34" i="18"/>
  <c r="IWU34" i="18"/>
  <c r="IWV34" i="18"/>
  <c r="IWW34" i="18"/>
  <c r="IWX34" i="18"/>
  <c r="IWY34" i="18"/>
  <c r="IWZ34" i="18"/>
  <c r="IXA34" i="18"/>
  <c r="IXB34" i="18"/>
  <c r="IXC34" i="18"/>
  <c r="IXD34" i="18"/>
  <c r="IXE34" i="18"/>
  <c r="IXF34" i="18"/>
  <c r="IXG34" i="18"/>
  <c r="IXH34" i="18"/>
  <c r="IXI34" i="18"/>
  <c r="IXJ34" i="18"/>
  <c r="IXK34" i="18"/>
  <c r="IXL34" i="18"/>
  <c r="IXM34" i="18"/>
  <c r="IXN34" i="18"/>
  <c r="IXO34" i="18"/>
  <c r="IXP34" i="18"/>
  <c r="IXQ34" i="18"/>
  <c r="IXR34" i="18"/>
  <c r="IXS34" i="18"/>
  <c r="IXT34" i="18"/>
  <c r="IXU34" i="18"/>
  <c r="IXV34" i="18"/>
  <c r="IXW34" i="18"/>
  <c r="IXX34" i="18"/>
  <c r="IXY34" i="18"/>
  <c r="IXZ34" i="18"/>
  <c r="IYA34" i="18"/>
  <c r="IYB34" i="18"/>
  <c r="IYC34" i="18"/>
  <c r="IYD34" i="18"/>
  <c r="IYE34" i="18"/>
  <c r="IYF34" i="18"/>
  <c r="IYG34" i="18"/>
  <c r="IYH34" i="18"/>
  <c r="IYI34" i="18"/>
  <c r="IYJ34" i="18"/>
  <c r="IYK34" i="18"/>
  <c r="IYL34" i="18"/>
  <c r="IYM34" i="18"/>
  <c r="IYN34" i="18"/>
  <c r="IYO34" i="18"/>
  <c r="IYP34" i="18"/>
  <c r="IYQ34" i="18"/>
  <c r="IYR34" i="18"/>
  <c r="IYS34" i="18"/>
  <c r="IYT34" i="18"/>
  <c r="IYU34" i="18"/>
  <c r="IYV34" i="18"/>
  <c r="IYW34" i="18"/>
  <c r="IYX34" i="18"/>
  <c r="IYY34" i="18"/>
  <c r="IYZ34" i="18"/>
  <c r="IZA34" i="18"/>
  <c r="IZB34" i="18"/>
  <c r="IZC34" i="18"/>
  <c r="IZD34" i="18"/>
  <c r="IZE34" i="18"/>
  <c r="IZF34" i="18"/>
  <c r="IZG34" i="18"/>
  <c r="IZH34" i="18"/>
  <c r="IZI34" i="18"/>
  <c r="IZJ34" i="18"/>
  <c r="IZK34" i="18"/>
  <c r="IZL34" i="18"/>
  <c r="IZM34" i="18"/>
  <c r="IZN34" i="18"/>
  <c r="IZO34" i="18"/>
  <c r="IZP34" i="18"/>
  <c r="IZQ34" i="18"/>
  <c r="IZR34" i="18"/>
  <c r="IZS34" i="18"/>
  <c r="IZT34" i="18"/>
  <c r="IZU34" i="18"/>
  <c r="IZV34" i="18"/>
  <c r="IZW34" i="18"/>
  <c r="IZX34" i="18"/>
  <c r="IZY34" i="18"/>
  <c r="IZZ34" i="18"/>
  <c r="JAA34" i="18"/>
  <c r="JAB34" i="18"/>
  <c r="JAC34" i="18"/>
  <c r="JAD34" i="18"/>
  <c r="JAE34" i="18"/>
  <c r="JAF34" i="18"/>
  <c r="JAG34" i="18"/>
  <c r="JAH34" i="18"/>
  <c r="JAI34" i="18"/>
  <c r="JAJ34" i="18"/>
  <c r="JAK34" i="18"/>
  <c r="JAL34" i="18"/>
  <c r="JAM34" i="18"/>
  <c r="JAN34" i="18"/>
  <c r="JAO34" i="18"/>
  <c r="JAP34" i="18"/>
  <c r="JAQ34" i="18"/>
  <c r="JAR34" i="18"/>
  <c r="JAS34" i="18"/>
  <c r="JAT34" i="18"/>
  <c r="JAU34" i="18"/>
  <c r="JAV34" i="18"/>
  <c r="JAW34" i="18"/>
  <c r="JAX34" i="18"/>
  <c r="JAY34" i="18"/>
  <c r="JAZ34" i="18"/>
  <c r="JBA34" i="18"/>
  <c r="JBB34" i="18"/>
  <c r="JBC34" i="18"/>
  <c r="JBD34" i="18"/>
  <c r="JBE34" i="18"/>
  <c r="JBF34" i="18"/>
  <c r="JBG34" i="18"/>
  <c r="JBH34" i="18"/>
  <c r="JBI34" i="18"/>
  <c r="JBJ34" i="18"/>
  <c r="JBK34" i="18"/>
  <c r="JBL34" i="18"/>
  <c r="JBM34" i="18"/>
  <c r="JBN34" i="18"/>
  <c r="JBO34" i="18"/>
  <c r="JBP34" i="18"/>
  <c r="JBQ34" i="18"/>
  <c r="JBR34" i="18"/>
  <c r="JBS34" i="18"/>
  <c r="JBT34" i="18"/>
  <c r="JBU34" i="18"/>
  <c r="JBV34" i="18"/>
  <c r="JBW34" i="18"/>
  <c r="JBX34" i="18"/>
  <c r="JBY34" i="18"/>
  <c r="JBZ34" i="18"/>
  <c r="JCA34" i="18"/>
  <c r="JCB34" i="18"/>
  <c r="JCC34" i="18"/>
  <c r="JCD34" i="18"/>
  <c r="JCE34" i="18"/>
  <c r="JCF34" i="18"/>
  <c r="JCG34" i="18"/>
  <c r="JCH34" i="18"/>
  <c r="JCI34" i="18"/>
  <c r="JCJ34" i="18"/>
  <c r="JCK34" i="18"/>
  <c r="JCL34" i="18"/>
  <c r="JCM34" i="18"/>
  <c r="JCN34" i="18"/>
  <c r="JCO34" i="18"/>
  <c r="JCP34" i="18"/>
  <c r="JCQ34" i="18"/>
  <c r="JCR34" i="18"/>
  <c r="JCS34" i="18"/>
  <c r="JCT34" i="18"/>
  <c r="JCU34" i="18"/>
  <c r="JCV34" i="18"/>
  <c r="JCW34" i="18"/>
  <c r="JCX34" i="18"/>
  <c r="JCY34" i="18"/>
  <c r="JCZ34" i="18"/>
  <c r="JDA34" i="18"/>
  <c r="JDB34" i="18"/>
  <c r="JDC34" i="18"/>
  <c r="JDD34" i="18"/>
  <c r="JDE34" i="18"/>
  <c r="JDF34" i="18"/>
  <c r="JDG34" i="18"/>
  <c r="JDH34" i="18"/>
  <c r="JDI34" i="18"/>
  <c r="JDJ34" i="18"/>
  <c r="JDK34" i="18"/>
  <c r="JDL34" i="18"/>
  <c r="JDM34" i="18"/>
  <c r="JDN34" i="18"/>
  <c r="JDO34" i="18"/>
  <c r="JDP34" i="18"/>
  <c r="JDQ34" i="18"/>
  <c r="JDR34" i="18"/>
  <c r="JDS34" i="18"/>
  <c r="JDT34" i="18"/>
  <c r="JDU34" i="18"/>
  <c r="JDV34" i="18"/>
  <c r="JDW34" i="18"/>
  <c r="JDX34" i="18"/>
  <c r="JDY34" i="18"/>
  <c r="JDZ34" i="18"/>
  <c r="JEA34" i="18"/>
  <c r="JEB34" i="18"/>
  <c r="JEC34" i="18"/>
  <c r="JED34" i="18"/>
  <c r="JEE34" i="18"/>
  <c r="JEF34" i="18"/>
  <c r="JEG34" i="18"/>
  <c r="JEH34" i="18"/>
  <c r="JEI34" i="18"/>
  <c r="JEJ34" i="18"/>
  <c r="JEK34" i="18"/>
  <c r="JEL34" i="18"/>
  <c r="JEM34" i="18"/>
  <c r="JEN34" i="18"/>
  <c r="JEO34" i="18"/>
  <c r="JEP34" i="18"/>
  <c r="JEQ34" i="18"/>
  <c r="JER34" i="18"/>
  <c r="JES34" i="18"/>
  <c r="JET34" i="18"/>
  <c r="JEU34" i="18"/>
  <c r="JEV34" i="18"/>
  <c r="JEW34" i="18"/>
  <c r="JEX34" i="18"/>
  <c r="JEY34" i="18"/>
  <c r="JEZ34" i="18"/>
  <c r="JFA34" i="18"/>
  <c r="JFB34" i="18"/>
  <c r="JFC34" i="18"/>
  <c r="JFD34" i="18"/>
  <c r="JFE34" i="18"/>
  <c r="JFF34" i="18"/>
  <c r="JFG34" i="18"/>
  <c r="JFH34" i="18"/>
  <c r="JFI34" i="18"/>
  <c r="JFJ34" i="18"/>
  <c r="JFK34" i="18"/>
  <c r="JFL34" i="18"/>
  <c r="JFM34" i="18"/>
  <c r="JFN34" i="18"/>
  <c r="JFO34" i="18"/>
  <c r="JFP34" i="18"/>
  <c r="JFQ34" i="18"/>
  <c r="JFR34" i="18"/>
  <c r="JFS34" i="18"/>
  <c r="JFT34" i="18"/>
  <c r="JFU34" i="18"/>
  <c r="JFV34" i="18"/>
  <c r="JFW34" i="18"/>
  <c r="JFX34" i="18"/>
  <c r="JFY34" i="18"/>
  <c r="JFZ34" i="18"/>
  <c r="JGA34" i="18"/>
  <c r="JGB34" i="18"/>
  <c r="JGC34" i="18"/>
  <c r="JGD34" i="18"/>
  <c r="JGE34" i="18"/>
  <c r="JGF34" i="18"/>
  <c r="JGG34" i="18"/>
  <c r="JGH34" i="18"/>
  <c r="JGI34" i="18"/>
  <c r="JGJ34" i="18"/>
  <c r="JGK34" i="18"/>
  <c r="JGL34" i="18"/>
  <c r="JGM34" i="18"/>
  <c r="JGN34" i="18"/>
  <c r="JGO34" i="18"/>
  <c r="JGP34" i="18"/>
  <c r="JGQ34" i="18"/>
  <c r="JGR34" i="18"/>
  <c r="JGS34" i="18"/>
  <c r="JGT34" i="18"/>
  <c r="JGU34" i="18"/>
  <c r="JGV34" i="18"/>
  <c r="JGW34" i="18"/>
  <c r="JGX34" i="18"/>
  <c r="JGY34" i="18"/>
  <c r="JGZ34" i="18"/>
  <c r="JHA34" i="18"/>
  <c r="JHB34" i="18"/>
  <c r="JHC34" i="18"/>
  <c r="JHD34" i="18"/>
  <c r="JHE34" i="18"/>
  <c r="JHF34" i="18"/>
  <c r="JHG34" i="18"/>
  <c r="JHH34" i="18"/>
  <c r="JHI34" i="18"/>
  <c r="JHJ34" i="18"/>
  <c r="JHK34" i="18"/>
  <c r="JHL34" i="18"/>
  <c r="JHM34" i="18"/>
  <c r="JHN34" i="18"/>
  <c r="JHO34" i="18"/>
  <c r="JHP34" i="18"/>
  <c r="JHQ34" i="18"/>
  <c r="JHR34" i="18"/>
  <c r="JHS34" i="18"/>
  <c r="JHT34" i="18"/>
  <c r="JHU34" i="18"/>
  <c r="JHV34" i="18"/>
  <c r="JHW34" i="18"/>
  <c r="JHX34" i="18"/>
  <c r="JHY34" i="18"/>
  <c r="JHZ34" i="18"/>
  <c r="JIA34" i="18"/>
  <c r="JIB34" i="18"/>
  <c r="JIC34" i="18"/>
  <c r="JID34" i="18"/>
  <c r="JIE34" i="18"/>
  <c r="JIF34" i="18"/>
  <c r="JIG34" i="18"/>
  <c r="JIH34" i="18"/>
  <c r="JII34" i="18"/>
  <c r="JIJ34" i="18"/>
  <c r="JIK34" i="18"/>
  <c r="JIL34" i="18"/>
  <c r="JIM34" i="18"/>
  <c r="JIN34" i="18"/>
  <c r="JIO34" i="18"/>
  <c r="JIP34" i="18"/>
  <c r="JIQ34" i="18"/>
  <c r="JIR34" i="18"/>
  <c r="JIS34" i="18"/>
  <c r="JIT34" i="18"/>
  <c r="JIU34" i="18"/>
  <c r="JIV34" i="18"/>
  <c r="JIW34" i="18"/>
  <c r="JIX34" i="18"/>
  <c r="JIY34" i="18"/>
  <c r="JIZ34" i="18"/>
  <c r="JJA34" i="18"/>
  <c r="JJB34" i="18"/>
  <c r="JJC34" i="18"/>
  <c r="JJD34" i="18"/>
  <c r="JJE34" i="18"/>
  <c r="JJF34" i="18"/>
  <c r="JJG34" i="18"/>
  <c r="JJH34" i="18"/>
  <c r="JJI34" i="18"/>
  <c r="JJJ34" i="18"/>
  <c r="JJK34" i="18"/>
  <c r="JJL34" i="18"/>
  <c r="JJM34" i="18"/>
  <c r="JJN34" i="18"/>
  <c r="JJO34" i="18"/>
  <c r="JJP34" i="18"/>
  <c r="JJQ34" i="18"/>
  <c r="JJR34" i="18"/>
  <c r="JJS34" i="18"/>
  <c r="JJT34" i="18"/>
  <c r="JJU34" i="18"/>
  <c r="JJV34" i="18"/>
  <c r="JJW34" i="18"/>
  <c r="JJX34" i="18"/>
  <c r="JJY34" i="18"/>
  <c r="JJZ34" i="18"/>
  <c r="JKA34" i="18"/>
  <c r="JKB34" i="18"/>
  <c r="JKC34" i="18"/>
  <c r="JKD34" i="18"/>
  <c r="JKE34" i="18"/>
  <c r="JKF34" i="18"/>
  <c r="JKG34" i="18"/>
  <c r="JKH34" i="18"/>
  <c r="JKI34" i="18"/>
  <c r="JKJ34" i="18"/>
  <c r="JKK34" i="18"/>
  <c r="JKL34" i="18"/>
  <c r="JKM34" i="18"/>
  <c r="JKN34" i="18"/>
  <c r="JKO34" i="18"/>
  <c r="JKP34" i="18"/>
  <c r="JKQ34" i="18"/>
  <c r="JKR34" i="18"/>
  <c r="JKS34" i="18"/>
  <c r="JKT34" i="18"/>
  <c r="JKU34" i="18"/>
  <c r="JKV34" i="18"/>
  <c r="JKW34" i="18"/>
  <c r="JKX34" i="18"/>
  <c r="JKY34" i="18"/>
  <c r="JKZ34" i="18"/>
  <c r="JLA34" i="18"/>
  <c r="JLB34" i="18"/>
  <c r="JLC34" i="18"/>
  <c r="JLD34" i="18"/>
  <c r="JLE34" i="18"/>
  <c r="JLF34" i="18"/>
  <c r="JLG34" i="18"/>
  <c r="JLH34" i="18"/>
  <c r="JLI34" i="18"/>
  <c r="JLJ34" i="18"/>
  <c r="JLK34" i="18"/>
  <c r="JLL34" i="18"/>
  <c r="JLM34" i="18"/>
  <c r="JLN34" i="18"/>
  <c r="JLO34" i="18"/>
  <c r="JLP34" i="18"/>
  <c r="JLQ34" i="18"/>
  <c r="JLR34" i="18"/>
  <c r="JLS34" i="18"/>
  <c r="JLT34" i="18"/>
  <c r="JLU34" i="18"/>
  <c r="JLV34" i="18"/>
  <c r="JLW34" i="18"/>
  <c r="JLX34" i="18"/>
  <c r="JLY34" i="18"/>
  <c r="JLZ34" i="18"/>
  <c r="JMA34" i="18"/>
  <c r="JMB34" i="18"/>
  <c r="JMC34" i="18"/>
  <c r="JMD34" i="18"/>
  <c r="JME34" i="18"/>
  <c r="JMF34" i="18"/>
  <c r="JMG34" i="18"/>
  <c r="JMH34" i="18"/>
  <c r="JMI34" i="18"/>
  <c r="JMJ34" i="18"/>
  <c r="JMK34" i="18"/>
  <c r="JML34" i="18"/>
  <c r="JMM34" i="18"/>
  <c r="JMN34" i="18"/>
  <c r="JMO34" i="18"/>
  <c r="JMP34" i="18"/>
  <c r="JMQ34" i="18"/>
  <c r="JMR34" i="18"/>
  <c r="JMS34" i="18"/>
  <c r="JMT34" i="18"/>
  <c r="JMU34" i="18"/>
  <c r="JMV34" i="18"/>
  <c r="JMW34" i="18"/>
  <c r="JMX34" i="18"/>
  <c r="JMY34" i="18"/>
  <c r="JMZ34" i="18"/>
  <c r="JNA34" i="18"/>
  <c r="JNB34" i="18"/>
  <c r="JNC34" i="18"/>
  <c r="JND34" i="18"/>
  <c r="JNE34" i="18"/>
  <c r="JNF34" i="18"/>
  <c r="JNG34" i="18"/>
  <c r="JNH34" i="18"/>
  <c r="JNI34" i="18"/>
  <c r="JNJ34" i="18"/>
  <c r="JNK34" i="18"/>
  <c r="JNL34" i="18"/>
  <c r="JNM34" i="18"/>
  <c r="JNN34" i="18"/>
  <c r="JNO34" i="18"/>
  <c r="JNP34" i="18"/>
  <c r="JNQ34" i="18"/>
  <c r="JNR34" i="18"/>
  <c r="JNS34" i="18"/>
  <c r="JNT34" i="18"/>
  <c r="JNU34" i="18"/>
  <c r="JNV34" i="18"/>
  <c r="JNW34" i="18"/>
  <c r="JNX34" i="18"/>
  <c r="JNY34" i="18"/>
  <c r="JNZ34" i="18"/>
  <c r="JOA34" i="18"/>
  <c r="JOB34" i="18"/>
  <c r="JOC34" i="18"/>
  <c r="JOD34" i="18"/>
  <c r="JOE34" i="18"/>
  <c r="JOF34" i="18"/>
  <c r="JOG34" i="18"/>
  <c r="JOH34" i="18"/>
  <c r="JOI34" i="18"/>
  <c r="JOJ34" i="18"/>
  <c r="JOK34" i="18"/>
  <c r="JOL34" i="18"/>
  <c r="JOM34" i="18"/>
  <c r="JON34" i="18"/>
  <c r="JOO34" i="18"/>
  <c r="JOP34" i="18"/>
  <c r="JOQ34" i="18"/>
  <c r="JOR34" i="18"/>
  <c r="JOS34" i="18"/>
  <c r="JOT34" i="18"/>
  <c r="JOU34" i="18"/>
  <c r="JOV34" i="18"/>
  <c r="JOW34" i="18"/>
  <c r="JOX34" i="18"/>
  <c r="JOY34" i="18"/>
  <c r="JOZ34" i="18"/>
  <c r="JPA34" i="18"/>
  <c r="JPB34" i="18"/>
  <c r="JPC34" i="18"/>
  <c r="JPD34" i="18"/>
  <c r="JPE34" i="18"/>
  <c r="JPF34" i="18"/>
  <c r="JPG34" i="18"/>
  <c r="JPH34" i="18"/>
  <c r="JPI34" i="18"/>
  <c r="JPJ34" i="18"/>
  <c r="JPK34" i="18"/>
  <c r="JPL34" i="18"/>
  <c r="JPM34" i="18"/>
  <c r="JPN34" i="18"/>
  <c r="JPO34" i="18"/>
  <c r="JPP34" i="18"/>
  <c r="JPQ34" i="18"/>
  <c r="JPR34" i="18"/>
  <c r="JPS34" i="18"/>
  <c r="JPT34" i="18"/>
  <c r="JPU34" i="18"/>
  <c r="JPV34" i="18"/>
  <c r="JPW34" i="18"/>
  <c r="JPX34" i="18"/>
  <c r="JPY34" i="18"/>
  <c r="JPZ34" i="18"/>
  <c r="JQA34" i="18"/>
  <c r="JQB34" i="18"/>
  <c r="JQC34" i="18"/>
  <c r="JQD34" i="18"/>
  <c r="JQE34" i="18"/>
  <c r="JQF34" i="18"/>
  <c r="JQG34" i="18"/>
  <c r="JQH34" i="18"/>
  <c r="JQI34" i="18"/>
  <c r="JQJ34" i="18"/>
  <c r="JQK34" i="18"/>
  <c r="JQL34" i="18"/>
  <c r="JQM34" i="18"/>
  <c r="JQN34" i="18"/>
  <c r="JQO34" i="18"/>
  <c r="JQP34" i="18"/>
  <c r="JQQ34" i="18"/>
  <c r="JQR34" i="18"/>
  <c r="JQS34" i="18"/>
  <c r="JQT34" i="18"/>
  <c r="JQU34" i="18"/>
  <c r="JQV34" i="18"/>
  <c r="JQW34" i="18"/>
  <c r="JQX34" i="18"/>
  <c r="JQY34" i="18"/>
  <c r="JQZ34" i="18"/>
  <c r="JRA34" i="18"/>
  <c r="JRB34" i="18"/>
  <c r="JRC34" i="18"/>
  <c r="JRD34" i="18"/>
  <c r="JRE34" i="18"/>
  <c r="JRF34" i="18"/>
  <c r="JRG34" i="18"/>
  <c r="JRH34" i="18"/>
  <c r="JRI34" i="18"/>
  <c r="JRJ34" i="18"/>
  <c r="JRK34" i="18"/>
  <c r="JRL34" i="18"/>
  <c r="JRM34" i="18"/>
  <c r="JRN34" i="18"/>
  <c r="JRO34" i="18"/>
  <c r="JRP34" i="18"/>
  <c r="JRQ34" i="18"/>
  <c r="JRR34" i="18"/>
  <c r="JRS34" i="18"/>
  <c r="JRT34" i="18"/>
  <c r="JRU34" i="18"/>
  <c r="JRV34" i="18"/>
  <c r="JRW34" i="18"/>
  <c r="JRX34" i="18"/>
  <c r="JRY34" i="18"/>
  <c r="JRZ34" i="18"/>
  <c r="JSA34" i="18"/>
  <c r="JSB34" i="18"/>
  <c r="JSC34" i="18"/>
  <c r="JSD34" i="18"/>
  <c r="JSE34" i="18"/>
  <c r="JSF34" i="18"/>
  <c r="JSG34" i="18"/>
  <c r="JSH34" i="18"/>
  <c r="JSI34" i="18"/>
  <c r="JSJ34" i="18"/>
  <c r="JSK34" i="18"/>
  <c r="JSL34" i="18"/>
  <c r="JSM34" i="18"/>
  <c r="JSN34" i="18"/>
  <c r="JSO34" i="18"/>
  <c r="JSP34" i="18"/>
  <c r="JSQ34" i="18"/>
  <c r="JSR34" i="18"/>
  <c r="JSS34" i="18"/>
  <c r="JST34" i="18"/>
  <c r="JSU34" i="18"/>
  <c r="JSV34" i="18"/>
  <c r="JSW34" i="18"/>
  <c r="JSX34" i="18"/>
  <c r="JSY34" i="18"/>
  <c r="JSZ34" i="18"/>
  <c r="JTA34" i="18"/>
  <c r="JTB34" i="18"/>
  <c r="JTC34" i="18"/>
  <c r="JTD34" i="18"/>
  <c r="JTE34" i="18"/>
  <c r="JTF34" i="18"/>
  <c r="JTG34" i="18"/>
  <c r="JTH34" i="18"/>
  <c r="JTI34" i="18"/>
  <c r="JTJ34" i="18"/>
  <c r="JTK34" i="18"/>
  <c r="JTL34" i="18"/>
  <c r="JTM34" i="18"/>
  <c r="JTN34" i="18"/>
  <c r="JTO34" i="18"/>
  <c r="JTP34" i="18"/>
  <c r="JTQ34" i="18"/>
  <c r="JTR34" i="18"/>
  <c r="JTS34" i="18"/>
  <c r="JTT34" i="18"/>
  <c r="JTU34" i="18"/>
  <c r="JTV34" i="18"/>
  <c r="JTW34" i="18"/>
  <c r="JTX34" i="18"/>
  <c r="JTY34" i="18"/>
  <c r="JTZ34" i="18"/>
  <c r="JUA34" i="18"/>
  <c r="JUB34" i="18"/>
  <c r="JUC34" i="18"/>
  <c r="JUD34" i="18"/>
  <c r="JUE34" i="18"/>
  <c r="JUF34" i="18"/>
  <c r="JUG34" i="18"/>
  <c r="JUH34" i="18"/>
  <c r="JUI34" i="18"/>
  <c r="JUJ34" i="18"/>
  <c r="JUK34" i="18"/>
  <c r="JUL34" i="18"/>
  <c r="JUM34" i="18"/>
  <c r="JUN34" i="18"/>
  <c r="JUO34" i="18"/>
  <c r="JUP34" i="18"/>
  <c r="JUQ34" i="18"/>
  <c r="JUR34" i="18"/>
  <c r="JUS34" i="18"/>
  <c r="JUT34" i="18"/>
  <c r="JUU34" i="18"/>
  <c r="JUV34" i="18"/>
  <c r="JUW34" i="18"/>
  <c r="JUX34" i="18"/>
  <c r="JUY34" i="18"/>
  <c r="JUZ34" i="18"/>
  <c r="JVA34" i="18"/>
  <c r="JVB34" i="18"/>
  <c r="JVC34" i="18"/>
  <c r="JVD34" i="18"/>
  <c r="JVE34" i="18"/>
  <c r="JVF34" i="18"/>
  <c r="JVG34" i="18"/>
  <c r="JVH34" i="18"/>
  <c r="JVI34" i="18"/>
  <c r="JVJ34" i="18"/>
  <c r="JVK34" i="18"/>
  <c r="JVL34" i="18"/>
  <c r="JVM34" i="18"/>
  <c r="JVN34" i="18"/>
  <c r="JVO34" i="18"/>
  <c r="JVP34" i="18"/>
  <c r="JVQ34" i="18"/>
  <c r="JVR34" i="18"/>
  <c r="JVS34" i="18"/>
  <c r="JVT34" i="18"/>
  <c r="JVU34" i="18"/>
  <c r="JVV34" i="18"/>
  <c r="JVW34" i="18"/>
  <c r="JVX34" i="18"/>
  <c r="JVY34" i="18"/>
  <c r="JVZ34" i="18"/>
  <c r="JWA34" i="18"/>
  <c r="JWB34" i="18"/>
  <c r="JWC34" i="18"/>
  <c r="JWD34" i="18"/>
  <c r="JWE34" i="18"/>
  <c r="JWF34" i="18"/>
  <c r="JWG34" i="18"/>
  <c r="JWH34" i="18"/>
  <c r="JWI34" i="18"/>
  <c r="JWJ34" i="18"/>
  <c r="JWK34" i="18"/>
  <c r="JWL34" i="18"/>
  <c r="JWM34" i="18"/>
  <c r="JWN34" i="18"/>
  <c r="JWO34" i="18"/>
  <c r="JWP34" i="18"/>
  <c r="JWQ34" i="18"/>
  <c r="JWR34" i="18"/>
  <c r="JWS34" i="18"/>
  <c r="JWT34" i="18"/>
  <c r="JWU34" i="18"/>
  <c r="JWV34" i="18"/>
  <c r="JWW34" i="18"/>
  <c r="JWX34" i="18"/>
  <c r="JWY34" i="18"/>
  <c r="JWZ34" i="18"/>
  <c r="JXA34" i="18"/>
  <c r="JXB34" i="18"/>
  <c r="JXC34" i="18"/>
  <c r="JXD34" i="18"/>
  <c r="JXE34" i="18"/>
  <c r="JXF34" i="18"/>
  <c r="JXG34" i="18"/>
  <c r="JXH34" i="18"/>
  <c r="JXI34" i="18"/>
  <c r="JXJ34" i="18"/>
  <c r="JXK34" i="18"/>
  <c r="JXL34" i="18"/>
  <c r="JXM34" i="18"/>
  <c r="JXN34" i="18"/>
  <c r="JXO34" i="18"/>
  <c r="JXP34" i="18"/>
  <c r="JXQ34" i="18"/>
  <c r="JXR34" i="18"/>
  <c r="JXS34" i="18"/>
  <c r="JXT34" i="18"/>
  <c r="JXU34" i="18"/>
  <c r="JXV34" i="18"/>
  <c r="JXW34" i="18"/>
  <c r="JXX34" i="18"/>
  <c r="JXY34" i="18"/>
  <c r="JXZ34" i="18"/>
  <c r="JYA34" i="18"/>
  <c r="JYB34" i="18"/>
  <c r="JYC34" i="18"/>
  <c r="JYD34" i="18"/>
  <c r="JYE34" i="18"/>
  <c r="JYF34" i="18"/>
  <c r="JYG34" i="18"/>
  <c r="JYH34" i="18"/>
  <c r="JYI34" i="18"/>
  <c r="JYJ34" i="18"/>
  <c r="JYK34" i="18"/>
  <c r="JYL34" i="18"/>
  <c r="JYM34" i="18"/>
  <c r="JYN34" i="18"/>
  <c r="JYO34" i="18"/>
  <c r="JYP34" i="18"/>
  <c r="JYQ34" i="18"/>
  <c r="JYR34" i="18"/>
  <c r="JYS34" i="18"/>
  <c r="JYT34" i="18"/>
  <c r="JYU34" i="18"/>
  <c r="JYV34" i="18"/>
  <c r="JYW34" i="18"/>
  <c r="JYX34" i="18"/>
  <c r="JYY34" i="18"/>
  <c r="JYZ34" i="18"/>
  <c r="JZA34" i="18"/>
  <c r="JZB34" i="18"/>
  <c r="JZC34" i="18"/>
  <c r="JZD34" i="18"/>
  <c r="JZE34" i="18"/>
  <c r="JZF34" i="18"/>
  <c r="JZG34" i="18"/>
  <c r="JZH34" i="18"/>
  <c r="JZI34" i="18"/>
  <c r="JZJ34" i="18"/>
  <c r="JZK34" i="18"/>
  <c r="JZL34" i="18"/>
  <c r="JZM34" i="18"/>
  <c r="JZN34" i="18"/>
  <c r="JZO34" i="18"/>
  <c r="JZP34" i="18"/>
  <c r="JZQ34" i="18"/>
  <c r="JZR34" i="18"/>
  <c r="JZS34" i="18"/>
  <c r="JZT34" i="18"/>
  <c r="JZU34" i="18"/>
  <c r="JZV34" i="18"/>
  <c r="JZW34" i="18"/>
  <c r="JZX34" i="18"/>
  <c r="JZY34" i="18"/>
  <c r="JZZ34" i="18"/>
  <c r="KAA34" i="18"/>
  <c r="KAB34" i="18"/>
  <c r="KAC34" i="18"/>
  <c r="KAD34" i="18"/>
  <c r="KAE34" i="18"/>
  <c r="KAF34" i="18"/>
  <c r="KAG34" i="18"/>
  <c r="KAH34" i="18"/>
  <c r="KAI34" i="18"/>
  <c r="KAJ34" i="18"/>
  <c r="KAK34" i="18"/>
  <c r="KAL34" i="18"/>
  <c r="KAM34" i="18"/>
  <c r="KAN34" i="18"/>
  <c r="KAO34" i="18"/>
  <c r="KAP34" i="18"/>
  <c r="KAQ34" i="18"/>
  <c r="KAR34" i="18"/>
  <c r="KAS34" i="18"/>
  <c r="KAT34" i="18"/>
  <c r="KAU34" i="18"/>
  <c r="KAV34" i="18"/>
  <c r="KAW34" i="18"/>
  <c r="KAX34" i="18"/>
  <c r="KAY34" i="18"/>
  <c r="KAZ34" i="18"/>
  <c r="KBA34" i="18"/>
  <c r="KBB34" i="18"/>
  <c r="KBC34" i="18"/>
  <c r="KBD34" i="18"/>
  <c r="KBE34" i="18"/>
  <c r="KBF34" i="18"/>
  <c r="KBG34" i="18"/>
  <c r="KBH34" i="18"/>
  <c r="KBI34" i="18"/>
  <c r="KBJ34" i="18"/>
  <c r="KBK34" i="18"/>
  <c r="KBL34" i="18"/>
  <c r="KBM34" i="18"/>
  <c r="KBN34" i="18"/>
  <c r="KBO34" i="18"/>
  <c r="KBP34" i="18"/>
  <c r="KBQ34" i="18"/>
  <c r="KBR34" i="18"/>
  <c r="KBS34" i="18"/>
  <c r="KBT34" i="18"/>
  <c r="KBU34" i="18"/>
  <c r="KBV34" i="18"/>
  <c r="KBW34" i="18"/>
  <c r="KBX34" i="18"/>
  <c r="KBY34" i="18"/>
  <c r="KBZ34" i="18"/>
  <c r="KCA34" i="18"/>
  <c r="KCB34" i="18"/>
  <c r="KCC34" i="18"/>
  <c r="KCD34" i="18"/>
  <c r="KCE34" i="18"/>
  <c r="KCF34" i="18"/>
  <c r="KCG34" i="18"/>
  <c r="KCH34" i="18"/>
  <c r="KCI34" i="18"/>
  <c r="KCJ34" i="18"/>
  <c r="KCK34" i="18"/>
  <c r="KCL34" i="18"/>
  <c r="KCM34" i="18"/>
  <c r="KCN34" i="18"/>
  <c r="KCO34" i="18"/>
  <c r="KCP34" i="18"/>
  <c r="KCQ34" i="18"/>
  <c r="KCR34" i="18"/>
  <c r="KCS34" i="18"/>
  <c r="KCT34" i="18"/>
  <c r="KCU34" i="18"/>
  <c r="KCV34" i="18"/>
  <c r="KCW34" i="18"/>
  <c r="KCX34" i="18"/>
  <c r="KCY34" i="18"/>
  <c r="KCZ34" i="18"/>
  <c r="KDA34" i="18"/>
  <c r="KDB34" i="18"/>
  <c r="KDC34" i="18"/>
  <c r="KDD34" i="18"/>
  <c r="KDE34" i="18"/>
  <c r="KDF34" i="18"/>
  <c r="KDG34" i="18"/>
  <c r="KDH34" i="18"/>
  <c r="KDI34" i="18"/>
  <c r="KDJ34" i="18"/>
  <c r="KDK34" i="18"/>
  <c r="KDL34" i="18"/>
  <c r="KDM34" i="18"/>
  <c r="KDN34" i="18"/>
  <c r="KDO34" i="18"/>
  <c r="KDP34" i="18"/>
  <c r="KDQ34" i="18"/>
  <c r="KDR34" i="18"/>
  <c r="KDS34" i="18"/>
  <c r="KDT34" i="18"/>
  <c r="KDU34" i="18"/>
  <c r="KDV34" i="18"/>
  <c r="KDW34" i="18"/>
  <c r="KDX34" i="18"/>
  <c r="KDY34" i="18"/>
  <c r="KDZ34" i="18"/>
  <c r="KEA34" i="18"/>
  <c r="KEB34" i="18"/>
  <c r="KEC34" i="18"/>
  <c r="KED34" i="18"/>
  <c r="KEE34" i="18"/>
  <c r="KEF34" i="18"/>
  <c r="KEG34" i="18"/>
  <c r="KEH34" i="18"/>
  <c r="KEI34" i="18"/>
  <c r="KEJ34" i="18"/>
  <c r="KEK34" i="18"/>
  <c r="KEL34" i="18"/>
  <c r="KEM34" i="18"/>
  <c r="KEN34" i="18"/>
  <c r="KEO34" i="18"/>
  <c r="KEP34" i="18"/>
  <c r="KEQ34" i="18"/>
  <c r="KER34" i="18"/>
  <c r="KES34" i="18"/>
  <c r="KET34" i="18"/>
  <c r="KEU34" i="18"/>
  <c r="KEV34" i="18"/>
  <c r="KEW34" i="18"/>
  <c r="KEX34" i="18"/>
  <c r="KEY34" i="18"/>
  <c r="KEZ34" i="18"/>
  <c r="KFA34" i="18"/>
  <c r="KFB34" i="18"/>
  <c r="KFC34" i="18"/>
  <c r="KFD34" i="18"/>
  <c r="KFE34" i="18"/>
  <c r="KFF34" i="18"/>
  <c r="KFG34" i="18"/>
  <c r="KFH34" i="18"/>
  <c r="KFI34" i="18"/>
  <c r="KFJ34" i="18"/>
  <c r="KFK34" i="18"/>
  <c r="KFL34" i="18"/>
  <c r="KFM34" i="18"/>
  <c r="KFN34" i="18"/>
  <c r="KFO34" i="18"/>
  <c r="KFP34" i="18"/>
  <c r="KFQ34" i="18"/>
  <c r="KFR34" i="18"/>
  <c r="KFS34" i="18"/>
  <c r="KFT34" i="18"/>
  <c r="KFU34" i="18"/>
  <c r="KFV34" i="18"/>
  <c r="KFW34" i="18"/>
  <c r="KFX34" i="18"/>
  <c r="KFY34" i="18"/>
  <c r="KFZ34" i="18"/>
  <c r="KGA34" i="18"/>
  <c r="KGB34" i="18"/>
  <c r="KGC34" i="18"/>
  <c r="KGD34" i="18"/>
  <c r="KGE34" i="18"/>
  <c r="KGF34" i="18"/>
  <c r="KGG34" i="18"/>
  <c r="KGH34" i="18"/>
  <c r="KGI34" i="18"/>
  <c r="KGJ34" i="18"/>
  <c r="KGK34" i="18"/>
  <c r="KGL34" i="18"/>
  <c r="KGM34" i="18"/>
  <c r="KGN34" i="18"/>
  <c r="KGO34" i="18"/>
  <c r="KGP34" i="18"/>
  <c r="KGQ34" i="18"/>
  <c r="KGR34" i="18"/>
  <c r="KGS34" i="18"/>
  <c r="KGT34" i="18"/>
  <c r="KGU34" i="18"/>
  <c r="KGV34" i="18"/>
  <c r="KGW34" i="18"/>
  <c r="KGX34" i="18"/>
  <c r="KGY34" i="18"/>
  <c r="KGZ34" i="18"/>
  <c r="KHA34" i="18"/>
  <c r="KHB34" i="18"/>
  <c r="KHC34" i="18"/>
  <c r="KHD34" i="18"/>
  <c r="KHE34" i="18"/>
  <c r="KHF34" i="18"/>
  <c r="KHG34" i="18"/>
  <c r="KHH34" i="18"/>
  <c r="KHI34" i="18"/>
  <c r="KHJ34" i="18"/>
  <c r="KHK34" i="18"/>
  <c r="KHL34" i="18"/>
  <c r="KHM34" i="18"/>
  <c r="KHN34" i="18"/>
  <c r="KHO34" i="18"/>
  <c r="KHP34" i="18"/>
  <c r="KHQ34" i="18"/>
  <c r="KHR34" i="18"/>
  <c r="KHS34" i="18"/>
  <c r="KHT34" i="18"/>
  <c r="KHU34" i="18"/>
  <c r="KHV34" i="18"/>
  <c r="KHW34" i="18"/>
  <c r="KHX34" i="18"/>
  <c r="KHY34" i="18"/>
  <c r="KHZ34" i="18"/>
  <c r="KIA34" i="18"/>
  <c r="KIB34" i="18"/>
  <c r="KIC34" i="18"/>
  <c r="KID34" i="18"/>
  <c r="KIE34" i="18"/>
  <c r="KIF34" i="18"/>
  <c r="KIG34" i="18"/>
  <c r="KIH34" i="18"/>
  <c r="KII34" i="18"/>
  <c r="KIJ34" i="18"/>
  <c r="KIK34" i="18"/>
  <c r="KIL34" i="18"/>
  <c r="KIM34" i="18"/>
  <c r="KIN34" i="18"/>
  <c r="KIO34" i="18"/>
  <c r="KIP34" i="18"/>
  <c r="KIQ34" i="18"/>
  <c r="KIR34" i="18"/>
  <c r="KIS34" i="18"/>
  <c r="KIT34" i="18"/>
  <c r="KIU34" i="18"/>
  <c r="KIV34" i="18"/>
  <c r="KIW34" i="18"/>
  <c r="KIX34" i="18"/>
  <c r="KIY34" i="18"/>
  <c r="KIZ34" i="18"/>
  <c r="KJA34" i="18"/>
  <c r="KJB34" i="18"/>
  <c r="KJC34" i="18"/>
  <c r="KJD34" i="18"/>
  <c r="KJE34" i="18"/>
  <c r="KJF34" i="18"/>
  <c r="KJG34" i="18"/>
  <c r="KJH34" i="18"/>
  <c r="KJI34" i="18"/>
  <c r="KJJ34" i="18"/>
  <c r="KJK34" i="18"/>
  <c r="KJL34" i="18"/>
  <c r="KJM34" i="18"/>
  <c r="KJN34" i="18"/>
  <c r="KJO34" i="18"/>
  <c r="KJP34" i="18"/>
  <c r="KJQ34" i="18"/>
  <c r="KJR34" i="18"/>
  <c r="KJS34" i="18"/>
  <c r="KJT34" i="18"/>
  <c r="KJU34" i="18"/>
  <c r="KJV34" i="18"/>
  <c r="KJW34" i="18"/>
  <c r="KJX34" i="18"/>
  <c r="KJY34" i="18"/>
  <c r="KJZ34" i="18"/>
  <c r="KKA34" i="18"/>
  <c r="KKB34" i="18"/>
  <c r="KKC34" i="18"/>
  <c r="KKD34" i="18"/>
  <c r="KKE34" i="18"/>
  <c r="KKF34" i="18"/>
  <c r="KKG34" i="18"/>
  <c r="KKH34" i="18"/>
  <c r="KKI34" i="18"/>
  <c r="KKJ34" i="18"/>
  <c r="KKK34" i="18"/>
  <c r="KKL34" i="18"/>
  <c r="KKM34" i="18"/>
  <c r="KKN34" i="18"/>
  <c r="KKO34" i="18"/>
  <c r="KKP34" i="18"/>
  <c r="KKQ34" i="18"/>
  <c r="KKR34" i="18"/>
  <c r="KKS34" i="18"/>
  <c r="KKT34" i="18"/>
  <c r="KKU34" i="18"/>
  <c r="KKV34" i="18"/>
  <c r="KKW34" i="18"/>
  <c r="KKX34" i="18"/>
  <c r="KKY34" i="18"/>
  <c r="KKZ34" i="18"/>
  <c r="KLA34" i="18"/>
  <c r="KLB34" i="18"/>
  <c r="KLC34" i="18"/>
  <c r="KLD34" i="18"/>
  <c r="KLE34" i="18"/>
  <c r="KLF34" i="18"/>
  <c r="KLG34" i="18"/>
  <c r="KLH34" i="18"/>
  <c r="KLI34" i="18"/>
  <c r="KLJ34" i="18"/>
  <c r="KLK34" i="18"/>
  <c r="KLL34" i="18"/>
  <c r="KLM34" i="18"/>
  <c r="KLN34" i="18"/>
  <c r="KLO34" i="18"/>
  <c r="KLP34" i="18"/>
  <c r="KLQ34" i="18"/>
  <c r="KLR34" i="18"/>
  <c r="KLS34" i="18"/>
  <c r="KLT34" i="18"/>
  <c r="KLU34" i="18"/>
  <c r="KLV34" i="18"/>
  <c r="KLW34" i="18"/>
  <c r="KLX34" i="18"/>
  <c r="KLY34" i="18"/>
  <c r="KLZ34" i="18"/>
  <c r="KMA34" i="18"/>
  <c r="KMB34" i="18"/>
  <c r="KMC34" i="18"/>
  <c r="KMD34" i="18"/>
  <c r="KME34" i="18"/>
  <c r="KMF34" i="18"/>
  <c r="KMG34" i="18"/>
  <c r="KMH34" i="18"/>
  <c r="KMI34" i="18"/>
  <c r="KMJ34" i="18"/>
  <c r="KMK34" i="18"/>
  <c r="KML34" i="18"/>
  <c r="KMM34" i="18"/>
  <c r="KMN34" i="18"/>
  <c r="KMO34" i="18"/>
  <c r="KMP34" i="18"/>
  <c r="KMQ34" i="18"/>
  <c r="KMR34" i="18"/>
  <c r="KMS34" i="18"/>
  <c r="KMT34" i="18"/>
  <c r="KMU34" i="18"/>
  <c r="KMV34" i="18"/>
  <c r="KMW34" i="18"/>
  <c r="KMX34" i="18"/>
  <c r="KMY34" i="18"/>
  <c r="KMZ34" i="18"/>
  <c r="KNA34" i="18"/>
  <c r="KNB34" i="18"/>
  <c r="KNC34" i="18"/>
  <c r="KND34" i="18"/>
  <c r="KNE34" i="18"/>
  <c r="KNF34" i="18"/>
  <c r="KNG34" i="18"/>
  <c r="KNH34" i="18"/>
  <c r="KNI34" i="18"/>
  <c r="KNJ34" i="18"/>
  <c r="KNK34" i="18"/>
  <c r="KNL34" i="18"/>
  <c r="KNM34" i="18"/>
  <c r="KNN34" i="18"/>
  <c r="KNO34" i="18"/>
  <c r="KNP34" i="18"/>
  <c r="KNQ34" i="18"/>
  <c r="KNR34" i="18"/>
  <c r="KNS34" i="18"/>
  <c r="KNT34" i="18"/>
  <c r="KNU34" i="18"/>
  <c r="KNV34" i="18"/>
  <c r="KNW34" i="18"/>
  <c r="KNX34" i="18"/>
  <c r="KNY34" i="18"/>
  <c r="KNZ34" i="18"/>
  <c r="KOA34" i="18"/>
  <c r="KOB34" i="18"/>
  <c r="KOC34" i="18"/>
  <c r="KOD34" i="18"/>
  <c r="KOE34" i="18"/>
  <c r="KOF34" i="18"/>
  <c r="KOG34" i="18"/>
  <c r="KOH34" i="18"/>
  <c r="KOI34" i="18"/>
  <c r="KOJ34" i="18"/>
  <c r="KOK34" i="18"/>
  <c r="KOL34" i="18"/>
  <c r="KOM34" i="18"/>
  <c r="KON34" i="18"/>
  <c r="KOO34" i="18"/>
  <c r="KOP34" i="18"/>
  <c r="KOQ34" i="18"/>
  <c r="KOR34" i="18"/>
  <c r="KOS34" i="18"/>
  <c r="KOT34" i="18"/>
  <c r="KOU34" i="18"/>
  <c r="KOV34" i="18"/>
  <c r="KOW34" i="18"/>
  <c r="KOX34" i="18"/>
  <c r="KOY34" i="18"/>
  <c r="KOZ34" i="18"/>
  <c r="KPA34" i="18"/>
  <c r="KPB34" i="18"/>
  <c r="KPC34" i="18"/>
  <c r="KPD34" i="18"/>
  <c r="KPE34" i="18"/>
  <c r="KPF34" i="18"/>
  <c r="KPG34" i="18"/>
  <c r="KPH34" i="18"/>
  <c r="KPI34" i="18"/>
  <c r="KPJ34" i="18"/>
  <c r="KPK34" i="18"/>
  <c r="KPL34" i="18"/>
  <c r="KPM34" i="18"/>
  <c r="KPN34" i="18"/>
  <c r="KPO34" i="18"/>
  <c r="KPP34" i="18"/>
  <c r="KPQ34" i="18"/>
  <c r="KPR34" i="18"/>
  <c r="KPS34" i="18"/>
  <c r="KPT34" i="18"/>
  <c r="KPU34" i="18"/>
  <c r="KPV34" i="18"/>
  <c r="KPW34" i="18"/>
  <c r="KPX34" i="18"/>
  <c r="KPY34" i="18"/>
  <c r="KPZ34" i="18"/>
  <c r="KQA34" i="18"/>
  <c r="KQB34" i="18"/>
  <c r="KQC34" i="18"/>
  <c r="KQD34" i="18"/>
  <c r="KQE34" i="18"/>
  <c r="KQF34" i="18"/>
  <c r="KQG34" i="18"/>
  <c r="KQH34" i="18"/>
  <c r="KQI34" i="18"/>
  <c r="KQJ34" i="18"/>
  <c r="KQK34" i="18"/>
  <c r="KQL34" i="18"/>
  <c r="KQM34" i="18"/>
  <c r="KQN34" i="18"/>
  <c r="KQO34" i="18"/>
  <c r="KQP34" i="18"/>
  <c r="KQQ34" i="18"/>
  <c r="KQR34" i="18"/>
  <c r="KQS34" i="18"/>
  <c r="KQT34" i="18"/>
  <c r="KQU34" i="18"/>
  <c r="KQV34" i="18"/>
  <c r="KQW34" i="18"/>
  <c r="KQX34" i="18"/>
  <c r="KQY34" i="18"/>
  <c r="KQZ34" i="18"/>
  <c r="KRA34" i="18"/>
  <c r="KRB34" i="18"/>
  <c r="KRC34" i="18"/>
  <c r="KRD34" i="18"/>
  <c r="KRE34" i="18"/>
  <c r="KRF34" i="18"/>
  <c r="KRG34" i="18"/>
  <c r="KRH34" i="18"/>
  <c r="KRI34" i="18"/>
  <c r="KRJ34" i="18"/>
  <c r="KRK34" i="18"/>
  <c r="KRL34" i="18"/>
  <c r="KRM34" i="18"/>
  <c r="KRN34" i="18"/>
  <c r="KRO34" i="18"/>
  <c r="KRP34" i="18"/>
  <c r="KRQ34" i="18"/>
  <c r="KRR34" i="18"/>
  <c r="KRS34" i="18"/>
  <c r="KRT34" i="18"/>
  <c r="KRU34" i="18"/>
  <c r="KRV34" i="18"/>
  <c r="KRW34" i="18"/>
  <c r="KRX34" i="18"/>
  <c r="KRY34" i="18"/>
  <c r="KRZ34" i="18"/>
  <c r="KSA34" i="18"/>
  <c r="KSB34" i="18"/>
  <c r="KSC34" i="18"/>
  <c r="KSD34" i="18"/>
  <c r="KSE34" i="18"/>
  <c r="KSF34" i="18"/>
  <c r="KSG34" i="18"/>
  <c r="KSH34" i="18"/>
  <c r="KSI34" i="18"/>
  <c r="KSJ34" i="18"/>
  <c r="KSK34" i="18"/>
  <c r="KSL34" i="18"/>
  <c r="KSM34" i="18"/>
  <c r="KSN34" i="18"/>
  <c r="KSO34" i="18"/>
  <c r="KSP34" i="18"/>
  <c r="KSQ34" i="18"/>
  <c r="KSR34" i="18"/>
  <c r="KSS34" i="18"/>
  <c r="KST34" i="18"/>
  <c r="KSU34" i="18"/>
  <c r="KSV34" i="18"/>
  <c r="KSW34" i="18"/>
  <c r="KSX34" i="18"/>
  <c r="KSY34" i="18"/>
  <c r="KSZ34" i="18"/>
  <c r="KTA34" i="18"/>
  <c r="KTB34" i="18"/>
  <c r="KTC34" i="18"/>
  <c r="KTD34" i="18"/>
  <c r="KTE34" i="18"/>
  <c r="KTF34" i="18"/>
  <c r="KTG34" i="18"/>
  <c r="KTH34" i="18"/>
  <c r="KTI34" i="18"/>
  <c r="KTJ34" i="18"/>
  <c r="KTK34" i="18"/>
  <c r="KTL34" i="18"/>
  <c r="KTM34" i="18"/>
  <c r="KTN34" i="18"/>
  <c r="KTO34" i="18"/>
  <c r="KTP34" i="18"/>
  <c r="KTQ34" i="18"/>
  <c r="KTR34" i="18"/>
  <c r="KTS34" i="18"/>
  <c r="KTT34" i="18"/>
  <c r="KTU34" i="18"/>
  <c r="KTV34" i="18"/>
  <c r="KTW34" i="18"/>
  <c r="KTX34" i="18"/>
  <c r="KTY34" i="18"/>
  <c r="KTZ34" i="18"/>
  <c r="KUA34" i="18"/>
  <c r="KUB34" i="18"/>
  <c r="KUC34" i="18"/>
  <c r="KUD34" i="18"/>
  <c r="KUE34" i="18"/>
  <c r="KUF34" i="18"/>
  <c r="KUG34" i="18"/>
  <c r="KUH34" i="18"/>
  <c r="KUI34" i="18"/>
  <c r="KUJ34" i="18"/>
  <c r="KUK34" i="18"/>
  <c r="KUL34" i="18"/>
  <c r="KUM34" i="18"/>
  <c r="KUN34" i="18"/>
  <c r="KUO34" i="18"/>
  <c r="KUP34" i="18"/>
  <c r="KUQ34" i="18"/>
  <c r="KUR34" i="18"/>
  <c r="KUS34" i="18"/>
  <c r="KUT34" i="18"/>
  <c r="KUU34" i="18"/>
  <c r="KUV34" i="18"/>
  <c r="KUW34" i="18"/>
  <c r="KUX34" i="18"/>
  <c r="KUY34" i="18"/>
  <c r="KUZ34" i="18"/>
  <c r="KVA34" i="18"/>
  <c r="KVB34" i="18"/>
  <c r="KVC34" i="18"/>
  <c r="KVD34" i="18"/>
  <c r="KVE34" i="18"/>
  <c r="KVF34" i="18"/>
  <c r="KVG34" i="18"/>
  <c r="KVH34" i="18"/>
  <c r="KVI34" i="18"/>
  <c r="KVJ34" i="18"/>
  <c r="KVK34" i="18"/>
  <c r="KVL34" i="18"/>
  <c r="KVM34" i="18"/>
  <c r="KVN34" i="18"/>
  <c r="KVO34" i="18"/>
  <c r="KVP34" i="18"/>
  <c r="KVQ34" i="18"/>
  <c r="KVR34" i="18"/>
  <c r="KVS34" i="18"/>
  <c r="KVT34" i="18"/>
  <c r="KVU34" i="18"/>
  <c r="KVV34" i="18"/>
  <c r="KVW34" i="18"/>
  <c r="KVX34" i="18"/>
  <c r="KVY34" i="18"/>
  <c r="KVZ34" i="18"/>
  <c r="KWA34" i="18"/>
  <c r="KWB34" i="18"/>
  <c r="KWC34" i="18"/>
  <c r="KWD34" i="18"/>
  <c r="KWE34" i="18"/>
  <c r="KWF34" i="18"/>
  <c r="KWG34" i="18"/>
  <c r="KWH34" i="18"/>
  <c r="KWI34" i="18"/>
  <c r="KWJ34" i="18"/>
  <c r="KWK34" i="18"/>
  <c r="KWL34" i="18"/>
  <c r="KWM34" i="18"/>
  <c r="KWN34" i="18"/>
  <c r="KWO34" i="18"/>
  <c r="KWP34" i="18"/>
  <c r="KWQ34" i="18"/>
  <c r="KWR34" i="18"/>
  <c r="KWS34" i="18"/>
  <c r="KWT34" i="18"/>
  <c r="KWU34" i="18"/>
  <c r="KWV34" i="18"/>
  <c r="KWW34" i="18"/>
  <c r="KWX34" i="18"/>
  <c r="KWY34" i="18"/>
  <c r="KWZ34" i="18"/>
  <c r="KXA34" i="18"/>
  <c r="KXB34" i="18"/>
  <c r="KXC34" i="18"/>
  <c r="KXD34" i="18"/>
  <c r="KXE34" i="18"/>
  <c r="KXF34" i="18"/>
  <c r="KXG34" i="18"/>
  <c r="KXH34" i="18"/>
  <c r="KXI34" i="18"/>
  <c r="KXJ34" i="18"/>
  <c r="KXK34" i="18"/>
  <c r="KXL34" i="18"/>
  <c r="KXM34" i="18"/>
  <c r="KXN34" i="18"/>
  <c r="KXO34" i="18"/>
  <c r="KXP34" i="18"/>
  <c r="KXQ34" i="18"/>
  <c r="KXR34" i="18"/>
  <c r="KXS34" i="18"/>
  <c r="KXT34" i="18"/>
  <c r="KXU34" i="18"/>
  <c r="KXV34" i="18"/>
  <c r="KXW34" i="18"/>
  <c r="KXX34" i="18"/>
  <c r="KXY34" i="18"/>
  <c r="KXZ34" i="18"/>
  <c r="KYA34" i="18"/>
  <c r="KYB34" i="18"/>
  <c r="KYC34" i="18"/>
  <c r="KYD34" i="18"/>
  <c r="KYE34" i="18"/>
  <c r="KYF34" i="18"/>
  <c r="KYG34" i="18"/>
  <c r="KYH34" i="18"/>
  <c r="KYI34" i="18"/>
  <c r="KYJ34" i="18"/>
  <c r="KYK34" i="18"/>
  <c r="KYL34" i="18"/>
  <c r="KYM34" i="18"/>
  <c r="KYN34" i="18"/>
  <c r="KYO34" i="18"/>
  <c r="KYP34" i="18"/>
  <c r="KYQ34" i="18"/>
  <c r="KYR34" i="18"/>
  <c r="KYS34" i="18"/>
  <c r="KYT34" i="18"/>
  <c r="KYU34" i="18"/>
  <c r="KYV34" i="18"/>
  <c r="KYW34" i="18"/>
  <c r="KYX34" i="18"/>
  <c r="KYY34" i="18"/>
  <c r="KYZ34" i="18"/>
  <c r="KZA34" i="18"/>
  <c r="KZB34" i="18"/>
  <c r="KZC34" i="18"/>
  <c r="KZD34" i="18"/>
  <c r="KZE34" i="18"/>
  <c r="KZF34" i="18"/>
  <c r="KZG34" i="18"/>
  <c r="KZH34" i="18"/>
  <c r="KZI34" i="18"/>
  <c r="KZJ34" i="18"/>
  <c r="KZK34" i="18"/>
  <c r="KZL34" i="18"/>
  <c r="KZM34" i="18"/>
  <c r="KZN34" i="18"/>
  <c r="KZO34" i="18"/>
  <c r="KZP34" i="18"/>
  <c r="KZQ34" i="18"/>
  <c r="KZR34" i="18"/>
  <c r="KZS34" i="18"/>
  <c r="KZT34" i="18"/>
  <c r="KZU34" i="18"/>
  <c r="KZV34" i="18"/>
  <c r="KZW34" i="18"/>
  <c r="KZX34" i="18"/>
  <c r="KZY34" i="18"/>
  <c r="KZZ34" i="18"/>
  <c r="LAA34" i="18"/>
  <c r="LAB34" i="18"/>
  <c r="LAC34" i="18"/>
  <c r="LAD34" i="18"/>
  <c r="LAE34" i="18"/>
  <c r="LAF34" i="18"/>
  <c r="LAG34" i="18"/>
  <c r="LAH34" i="18"/>
  <c r="LAI34" i="18"/>
  <c r="LAJ34" i="18"/>
  <c r="LAK34" i="18"/>
  <c r="LAL34" i="18"/>
  <c r="LAM34" i="18"/>
  <c r="LAN34" i="18"/>
  <c r="LAO34" i="18"/>
  <c r="LAP34" i="18"/>
  <c r="LAQ34" i="18"/>
  <c r="LAR34" i="18"/>
  <c r="LAS34" i="18"/>
  <c r="LAT34" i="18"/>
  <c r="LAU34" i="18"/>
  <c r="LAV34" i="18"/>
  <c r="LAW34" i="18"/>
  <c r="LAX34" i="18"/>
  <c r="LAY34" i="18"/>
  <c r="LAZ34" i="18"/>
  <c r="LBA34" i="18"/>
  <c r="LBB34" i="18"/>
  <c r="LBC34" i="18"/>
  <c r="LBD34" i="18"/>
  <c r="LBE34" i="18"/>
  <c r="LBF34" i="18"/>
  <c r="LBG34" i="18"/>
  <c r="LBH34" i="18"/>
  <c r="LBI34" i="18"/>
  <c r="LBJ34" i="18"/>
  <c r="LBK34" i="18"/>
  <c r="LBL34" i="18"/>
  <c r="LBM34" i="18"/>
  <c r="LBN34" i="18"/>
  <c r="LBO34" i="18"/>
  <c r="LBP34" i="18"/>
  <c r="LBQ34" i="18"/>
  <c r="LBR34" i="18"/>
  <c r="LBS34" i="18"/>
  <c r="LBT34" i="18"/>
  <c r="LBU34" i="18"/>
  <c r="LBV34" i="18"/>
  <c r="LBW34" i="18"/>
  <c r="LBX34" i="18"/>
  <c r="LBY34" i="18"/>
  <c r="LBZ34" i="18"/>
  <c r="LCA34" i="18"/>
  <c r="LCB34" i="18"/>
  <c r="LCC34" i="18"/>
  <c r="LCD34" i="18"/>
  <c r="LCE34" i="18"/>
  <c r="LCF34" i="18"/>
  <c r="LCG34" i="18"/>
  <c r="LCH34" i="18"/>
  <c r="LCI34" i="18"/>
  <c r="LCJ34" i="18"/>
  <c r="LCK34" i="18"/>
  <c r="LCL34" i="18"/>
  <c r="LCM34" i="18"/>
  <c r="LCN34" i="18"/>
  <c r="LCO34" i="18"/>
  <c r="LCP34" i="18"/>
  <c r="LCQ34" i="18"/>
  <c r="LCR34" i="18"/>
  <c r="LCS34" i="18"/>
  <c r="LCT34" i="18"/>
  <c r="LCU34" i="18"/>
  <c r="LCV34" i="18"/>
  <c r="LCW34" i="18"/>
  <c r="LCX34" i="18"/>
  <c r="LCY34" i="18"/>
  <c r="LCZ34" i="18"/>
  <c r="LDA34" i="18"/>
  <c r="LDB34" i="18"/>
  <c r="LDC34" i="18"/>
  <c r="LDD34" i="18"/>
  <c r="LDE34" i="18"/>
  <c r="LDF34" i="18"/>
  <c r="LDG34" i="18"/>
  <c r="LDH34" i="18"/>
  <c r="LDI34" i="18"/>
  <c r="LDJ34" i="18"/>
  <c r="LDK34" i="18"/>
  <c r="LDL34" i="18"/>
  <c r="LDM34" i="18"/>
  <c r="LDN34" i="18"/>
  <c r="LDO34" i="18"/>
  <c r="LDP34" i="18"/>
  <c r="LDQ34" i="18"/>
  <c r="LDR34" i="18"/>
  <c r="LDS34" i="18"/>
  <c r="LDT34" i="18"/>
  <c r="LDU34" i="18"/>
  <c r="LDV34" i="18"/>
  <c r="LDW34" i="18"/>
  <c r="LDX34" i="18"/>
  <c r="LDY34" i="18"/>
  <c r="LDZ34" i="18"/>
  <c r="LEA34" i="18"/>
  <c r="LEB34" i="18"/>
  <c r="LEC34" i="18"/>
  <c r="LED34" i="18"/>
  <c r="LEE34" i="18"/>
  <c r="LEF34" i="18"/>
  <c r="LEG34" i="18"/>
  <c r="LEH34" i="18"/>
  <c r="LEI34" i="18"/>
  <c r="LEJ34" i="18"/>
  <c r="LEK34" i="18"/>
  <c r="LEL34" i="18"/>
  <c r="LEM34" i="18"/>
  <c r="LEN34" i="18"/>
  <c r="LEO34" i="18"/>
  <c r="LEP34" i="18"/>
  <c r="LEQ34" i="18"/>
  <c r="LER34" i="18"/>
  <c r="LES34" i="18"/>
  <c r="LET34" i="18"/>
  <c r="LEU34" i="18"/>
  <c r="LEV34" i="18"/>
  <c r="LEW34" i="18"/>
  <c r="LEX34" i="18"/>
  <c r="LEY34" i="18"/>
  <c r="LEZ34" i="18"/>
  <c r="LFA34" i="18"/>
  <c r="LFB34" i="18"/>
  <c r="LFC34" i="18"/>
  <c r="LFD34" i="18"/>
  <c r="LFE34" i="18"/>
  <c r="LFF34" i="18"/>
  <c r="LFG34" i="18"/>
  <c r="LFH34" i="18"/>
  <c r="LFI34" i="18"/>
  <c r="LFJ34" i="18"/>
  <c r="LFK34" i="18"/>
  <c r="LFL34" i="18"/>
  <c r="LFM34" i="18"/>
  <c r="LFN34" i="18"/>
  <c r="LFO34" i="18"/>
  <c r="LFP34" i="18"/>
  <c r="LFQ34" i="18"/>
  <c r="LFR34" i="18"/>
  <c r="LFS34" i="18"/>
  <c r="LFT34" i="18"/>
  <c r="LFU34" i="18"/>
  <c r="LFV34" i="18"/>
  <c r="LFW34" i="18"/>
  <c r="LFX34" i="18"/>
  <c r="LFY34" i="18"/>
  <c r="LFZ34" i="18"/>
  <c r="LGA34" i="18"/>
  <c r="LGB34" i="18"/>
  <c r="LGC34" i="18"/>
  <c r="LGD34" i="18"/>
  <c r="LGE34" i="18"/>
  <c r="LGF34" i="18"/>
  <c r="LGG34" i="18"/>
  <c r="LGH34" i="18"/>
  <c r="LGI34" i="18"/>
  <c r="LGJ34" i="18"/>
  <c r="LGK34" i="18"/>
  <c r="LGL34" i="18"/>
  <c r="LGM34" i="18"/>
  <c r="LGN34" i="18"/>
  <c r="LGO34" i="18"/>
  <c r="LGP34" i="18"/>
  <c r="LGQ34" i="18"/>
  <c r="LGR34" i="18"/>
  <c r="LGS34" i="18"/>
  <c r="LGT34" i="18"/>
  <c r="LGU34" i="18"/>
  <c r="LGV34" i="18"/>
  <c r="LGW34" i="18"/>
  <c r="LGX34" i="18"/>
  <c r="LGY34" i="18"/>
  <c r="LGZ34" i="18"/>
  <c r="LHA34" i="18"/>
  <c r="LHB34" i="18"/>
  <c r="LHC34" i="18"/>
  <c r="LHD34" i="18"/>
  <c r="LHE34" i="18"/>
  <c r="LHF34" i="18"/>
  <c r="LHG34" i="18"/>
  <c r="LHH34" i="18"/>
  <c r="LHI34" i="18"/>
  <c r="LHJ34" i="18"/>
  <c r="LHK34" i="18"/>
  <c r="LHL34" i="18"/>
  <c r="LHM34" i="18"/>
  <c r="LHN34" i="18"/>
  <c r="LHO34" i="18"/>
  <c r="LHP34" i="18"/>
  <c r="LHQ34" i="18"/>
  <c r="LHR34" i="18"/>
  <c r="LHS34" i="18"/>
  <c r="LHT34" i="18"/>
  <c r="LHU34" i="18"/>
  <c r="LHV34" i="18"/>
  <c r="LHW34" i="18"/>
  <c r="LHX34" i="18"/>
  <c r="LHY34" i="18"/>
  <c r="LHZ34" i="18"/>
  <c r="LIA34" i="18"/>
  <c r="LIB34" i="18"/>
  <c r="LIC34" i="18"/>
  <c r="LID34" i="18"/>
  <c r="LIE34" i="18"/>
  <c r="LIF34" i="18"/>
  <c r="LIG34" i="18"/>
  <c r="LIH34" i="18"/>
  <c r="LII34" i="18"/>
  <c r="LIJ34" i="18"/>
  <c r="LIK34" i="18"/>
  <c r="LIL34" i="18"/>
  <c r="LIM34" i="18"/>
  <c r="LIN34" i="18"/>
  <c r="LIO34" i="18"/>
  <c r="LIP34" i="18"/>
  <c r="LIQ34" i="18"/>
  <c r="LIR34" i="18"/>
  <c r="LIS34" i="18"/>
  <c r="LIT34" i="18"/>
  <c r="LIU34" i="18"/>
  <c r="LIV34" i="18"/>
  <c r="LIW34" i="18"/>
  <c r="LIX34" i="18"/>
  <c r="LIY34" i="18"/>
  <c r="LIZ34" i="18"/>
  <c r="LJA34" i="18"/>
  <c r="LJB34" i="18"/>
  <c r="LJC34" i="18"/>
  <c r="LJD34" i="18"/>
  <c r="LJE34" i="18"/>
  <c r="LJF34" i="18"/>
  <c r="LJG34" i="18"/>
  <c r="LJH34" i="18"/>
  <c r="LJI34" i="18"/>
  <c r="LJJ34" i="18"/>
  <c r="LJK34" i="18"/>
  <c r="LJL34" i="18"/>
  <c r="LJM34" i="18"/>
  <c r="LJN34" i="18"/>
  <c r="LJO34" i="18"/>
  <c r="LJP34" i="18"/>
  <c r="LJQ34" i="18"/>
  <c r="LJR34" i="18"/>
  <c r="LJS34" i="18"/>
  <c r="LJT34" i="18"/>
  <c r="LJU34" i="18"/>
  <c r="LJV34" i="18"/>
  <c r="LJW34" i="18"/>
  <c r="LJX34" i="18"/>
  <c r="LJY34" i="18"/>
  <c r="LJZ34" i="18"/>
  <c r="LKA34" i="18"/>
  <c r="LKB34" i="18"/>
  <c r="LKC34" i="18"/>
  <c r="LKD34" i="18"/>
  <c r="LKE34" i="18"/>
  <c r="LKF34" i="18"/>
  <c r="LKG34" i="18"/>
  <c r="LKH34" i="18"/>
  <c r="LKI34" i="18"/>
  <c r="LKJ34" i="18"/>
  <c r="LKK34" i="18"/>
  <c r="LKL34" i="18"/>
  <c r="LKM34" i="18"/>
  <c r="LKN34" i="18"/>
  <c r="LKO34" i="18"/>
  <c r="LKP34" i="18"/>
  <c r="LKQ34" i="18"/>
  <c r="LKR34" i="18"/>
  <c r="LKS34" i="18"/>
  <c r="LKT34" i="18"/>
  <c r="LKU34" i="18"/>
  <c r="LKV34" i="18"/>
  <c r="LKW34" i="18"/>
  <c r="LKX34" i="18"/>
  <c r="LKY34" i="18"/>
  <c r="LKZ34" i="18"/>
  <c r="LLA34" i="18"/>
  <c r="LLB34" i="18"/>
  <c r="LLC34" i="18"/>
  <c r="LLD34" i="18"/>
  <c r="LLE34" i="18"/>
  <c r="LLF34" i="18"/>
  <c r="LLG34" i="18"/>
  <c r="LLH34" i="18"/>
  <c r="LLI34" i="18"/>
  <c r="LLJ34" i="18"/>
  <c r="LLK34" i="18"/>
  <c r="LLL34" i="18"/>
  <c r="LLM34" i="18"/>
  <c r="LLN34" i="18"/>
  <c r="LLO34" i="18"/>
  <c r="LLP34" i="18"/>
  <c r="LLQ34" i="18"/>
  <c r="LLR34" i="18"/>
  <c r="LLS34" i="18"/>
  <c r="LLT34" i="18"/>
  <c r="LLU34" i="18"/>
  <c r="LLV34" i="18"/>
  <c r="LLW34" i="18"/>
  <c r="LLX34" i="18"/>
  <c r="LLY34" i="18"/>
  <c r="LLZ34" i="18"/>
  <c r="LMA34" i="18"/>
  <c r="LMB34" i="18"/>
  <c r="LMC34" i="18"/>
  <c r="LMD34" i="18"/>
  <c r="LME34" i="18"/>
  <c r="LMF34" i="18"/>
  <c r="LMG34" i="18"/>
  <c r="LMH34" i="18"/>
  <c r="LMI34" i="18"/>
  <c r="LMJ34" i="18"/>
  <c r="LMK34" i="18"/>
  <c r="LML34" i="18"/>
  <c r="LMM34" i="18"/>
  <c r="LMN34" i="18"/>
  <c r="LMO34" i="18"/>
  <c r="LMP34" i="18"/>
  <c r="LMQ34" i="18"/>
  <c r="LMR34" i="18"/>
  <c r="LMS34" i="18"/>
  <c r="LMT34" i="18"/>
  <c r="LMU34" i="18"/>
  <c r="LMV34" i="18"/>
  <c r="LMW34" i="18"/>
  <c r="LMX34" i="18"/>
  <c r="LMY34" i="18"/>
  <c r="LMZ34" i="18"/>
  <c r="LNA34" i="18"/>
  <c r="LNB34" i="18"/>
  <c r="LNC34" i="18"/>
  <c r="LND34" i="18"/>
  <c r="LNE34" i="18"/>
  <c r="LNF34" i="18"/>
  <c r="LNG34" i="18"/>
  <c r="LNH34" i="18"/>
  <c r="LNI34" i="18"/>
  <c r="LNJ34" i="18"/>
  <c r="LNK34" i="18"/>
  <c r="LNL34" i="18"/>
  <c r="LNM34" i="18"/>
  <c r="LNN34" i="18"/>
  <c r="LNO34" i="18"/>
  <c r="LNP34" i="18"/>
  <c r="LNQ34" i="18"/>
  <c r="LNR34" i="18"/>
  <c r="LNS34" i="18"/>
  <c r="LNT34" i="18"/>
  <c r="LNU34" i="18"/>
  <c r="LNV34" i="18"/>
  <c r="LNW34" i="18"/>
  <c r="LNX34" i="18"/>
  <c r="LNY34" i="18"/>
  <c r="LNZ34" i="18"/>
  <c r="LOA34" i="18"/>
  <c r="LOB34" i="18"/>
  <c r="LOC34" i="18"/>
  <c r="LOD34" i="18"/>
  <c r="LOE34" i="18"/>
  <c r="LOF34" i="18"/>
  <c r="LOG34" i="18"/>
  <c r="LOH34" i="18"/>
  <c r="LOI34" i="18"/>
  <c r="LOJ34" i="18"/>
  <c r="LOK34" i="18"/>
  <c r="LOL34" i="18"/>
  <c r="LOM34" i="18"/>
  <c r="LON34" i="18"/>
  <c r="LOO34" i="18"/>
  <c r="LOP34" i="18"/>
  <c r="LOQ34" i="18"/>
  <c r="LOR34" i="18"/>
  <c r="LOS34" i="18"/>
  <c r="LOT34" i="18"/>
  <c r="LOU34" i="18"/>
  <c r="LOV34" i="18"/>
  <c r="LOW34" i="18"/>
  <c r="LOX34" i="18"/>
  <c r="LOY34" i="18"/>
  <c r="LOZ34" i="18"/>
  <c r="LPA34" i="18"/>
  <c r="LPB34" i="18"/>
  <c r="LPC34" i="18"/>
  <c r="LPD34" i="18"/>
  <c r="LPE34" i="18"/>
  <c r="LPF34" i="18"/>
  <c r="LPG34" i="18"/>
  <c r="LPH34" i="18"/>
  <c r="LPI34" i="18"/>
  <c r="LPJ34" i="18"/>
  <c r="LPK34" i="18"/>
  <c r="LPL34" i="18"/>
  <c r="LPM34" i="18"/>
  <c r="LPN34" i="18"/>
  <c r="LPO34" i="18"/>
  <c r="LPP34" i="18"/>
  <c r="LPQ34" i="18"/>
  <c r="LPR34" i="18"/>
  <c r="LPS34" i="18"/>
  <c r="LPT34" i="18"/>
  <c r="LPU34" i="18"/>
  <c r="LPV34" i="18"/>
  <c r="LPW34" i="18"/>
  <c r="LPX34" i="18"/>
  <c r="LPY34" i="18"/>
  <c r="LPZ34" i="18"/>
  <c r="LQA34" i="18"/>
  <c r="LQB34" i="18"/>
  <c r="LQC34" i="18"/>
  <c r="LQD34" i="18"/>
  <c r="LQE34" i="18"/>
  <c r="LQF34" i="18"/>
  <c r="LQG34" i="18"/>
  <c r="LQH34" i="18"/>
  <c r="LQI34" i="18"/>
  <c r="LQJ34" i="18"/>
  <c r="LQK34" i="18"/>
  <c r="LQL34" i="18"/>
  <c r="LQM34" i="18"/>
  <c r="LQN34" i="18"/>
  <c r="LQO34" i="18"/>
  <c r="LQP34" i="18"/>
  <c r="LQQ34" i="18"/>
  <c r="LQR34" i="18"/>
  <c r="LQS34" i="18"/>
  <c r="LQT34" i="18"/>
  <c r="LQU34" i="18"/>
  <c r="LQV34" i="18"/>
  <c r="LQW34" i="18"/>
  <c r="LQX34" i="18"/>
  <c r="LQY34" i="18"/>
  <c r="LQZ34" i="18"/>
  <c r="LRA34" i="18"/>
  <c r="LRB34" i="18"/>
  <c r="LRC34" i="18"/>
  <c r="LRD34" i="18"/>
  <c r="LRE34" i="18"/>
  <c r="LRF34" i="18"/>
  <c r="LRG34" i="18"/>
  <c r="LRH34" i="18"/>
  <c r="LRI34" i="18"/>
  <c r="LRJ34" i="18"/>
  <c r="LRK34" i="18"/>
  <c r="LRL34" i="18"/>
  <c r="LRM34" i="18"/>
  <c r="LRN34" i="18"/>
  <c r="LRO34" i="18"/>
  <c r="LRP34" i="18"/>
  <c r="LRQ34" i="18"/>
  <c r="LRR34" i="18"/>
  <c r="LRS34" i="18"/>
  <c r="LRT34" i="18"/>
  <c r="LRU34" i="18"/>
  <c r="LRV34" i="18"/>
  <c r="LRW34" i="18"/>
  <c r="LRX34" i="18"/>
  <c r="LRY34" i="18"/>
  <c r="LRZ34" i="18"/>
  <c r="LSA34" i="18"/>
  <c r="LSB34" i="18"/>
  <c r="LSC34" i="18"/>
  <c r="LSD34" i="18"/>
  <c r="LSE34" i="18"/>
  <c r="LSF34" i="18"/>
  <c r="LSG34" i="18"/>
  <c r="LSH34" i="18"/>
  <c r="LSI34" i="18"/>
  <c r="LSJ34" i="18"/>
  <c r="LSK34" i="18"/>
  <c r="LSL34" i="18"/>
  <c r="LSM34" i="18"/>
  <c r="LSN34" i="18"/>
  <c r="LSO34" i="18"/>
  <c r="LSP34" i="18"/>
  <c r="LSQ34" i="18"/>
  <c r="LSR34" i="18"/>
  <c r="LSS34" i="18"/>
  <c r="LST34" i="18"/>
  <c r="LSU34" i="18"/>
  <c r="LSV34" i="18"/>
  <c r="LSW34" i="18"/>
  <c r="LSX34" i="18"/>
  <c r="LSY34" i="18"/>
  <c r="LSZ34" i="18"/>
  <c r="LTA34" i="18"/>
  <c r="LTB34" i="18"/>
  <c r="LTC34" i="18"/>
  <c r="LTD34" i="18"/>
  <c r="LTE34" i="18"/>
  <c r="LTF34" i="18"/>
  <c r="LTG34" i="18"/>
  <c r="LTH34" i="18"/>
  <c r="LTI34" i="18"/>
  <c r="LTJ34" i="18"/>
  <c r="LTK34" i="18"/>
  <c r="LTL34" i="18"/>
  <c r="LTM34" i="18"/>
  <c r="LTN34" i="18"/>
  <c r="LTO34" i="18"/>
  <c r="LTP34" i="18"/>
  <c r="LTQ34" i="18"/>
  <c r="LTR34" i="18"/>
  <c r="LTS34" i="18"/>
  <c r="LTT34" i="18"/>
  <c r="LTU34" i="18"/>
  <c r="LTV34" i="18"/>
  <c r="LTW34" i="18"/>
  <c r="LTX34" i="18"/>
  <c r="LTY34" i="18"/>
  <c r="LTZ34" i="18"/>
  <c r="LUA34" i="18"/>
  <c r="LUB34" i="18"/>
  <c r="LUC34" i="18"/>
  <c r="LUD34" i="18"/>
  <c r="LUE34" i="18"/>
  <c r="LUF34" i="18"/>
  <c r="LUG34" i="18"/>
  <c r="LUH34" i="18"/>
  <c r="LUI34" i="18"/>
  <c r="LUJ34" i="18"/>
  <c r="LUK34" i="18"/>
  <c r="LUL34" i="18"/>
  <c r="LUM34" i="18"/>
  <c r="LUN34" i="18"/>
  <c r="LUO34" i="18"/>
  <c r="LUP34" i="18"/>
  <c r="LUQ34" i="18"/>
  <c r="LUR34" i="18"/>
  <c r="LUS34" i="18"/>
  <c r="LUT34" i="18"/>
  <c r="LUU34" i="18"/>
  <c r="LUV34" i="18"/>
  <c r="LUW34" i="18"/>
  <c r="LUX34" i="18"/>
  <c r="LUY34" i="18"/>
  <c r="LUZ34" i="18"/>
  <c r="LVA34" i="18"/>
  <c r="LVB34" i="18"/>
  <c r="LVC34" i="18"/>
  <c r="LVD34" i="18"/>
  <c r="LVE34" i="18"/>
  <c r="LVF34" i="18"/>
  <c r="LVG34" i="18"/>
  <c r="LVH34" i="18"/>
  <c r="LVI34" i="18"/>
  <c r="LVJ34" i="18"/>
  <c r="LVK34" i="18"/>
  <c r="LVL34" i="18"/>
  <c r="LVM34" i="18"/>
  <c r="LVN34" i="18"/>
  <c r="LVO34" i="18"/>
  <c r="LVP34" i="18"/>
  <c r="LVQ34" i="18"/>
  <c r="LVR34" i="18"/>
  <c r="LVS34" i="18"/>
  <c r="LVT34" i="18"/>
  <c r="LVU34" i="18"/>
  <c r="LVV34" i="18"/>
  <c r="LVW34" i="18"/>
  <c r="LVX34" i="18"/>
  <c r="LVY34" i="18"/>
  <c r="LVZ34" i="18"/>
  <c r="LWA34" i="18"/>
  <c r="LWB34" i="18"/>
  <c r="LWC34" i="18"/>
  <c r="LWD34" i="18"/>
  <c r="LWE34" i="18"/>
  <c r="LWF34" i="18"/>
  <c r="LWG34" i="18"/>
  <c r="LWH34" i="18"/>
  <c r="LWI34" i="18"/>
  <c r="LWJ34" i="18"/>
  <c r="LWK34" i="18"/>
  <c r="LWL34" i="18"/>
  <c r="LWM34" i="18"/>
  <c r="LWN34" i="18"/>
  <c r="LWO34" i="18"/>
  <c r="LWP34" i="18"/>
  <c r="LWQ34" i="18"/>
  <c r="LWR34" i="18"/>
  <c r="LWS34" i="18"/>
  <c r="LWT34" i="18"/>
  <c r="LWU34" i="18"/>
  <c r="LWV34" i="18"/>
  <c r="LWW34" i="18"/>
  <c r="LWX34" i="18"/>
  <c r="LWY34" i="18"/>
  <c r="LWZ34" i="18"/>
  <c r="LXA34" i="18"/>
  <c r="LXB34" i="18"/>
  <c r="LXC34" i="18"/>
  <c r="LXD34" i="18"/>
  <c r="LXE34" i="18"/>
  <c r="LXF34" i="18"/>
  <c r="LXG34" i="18"/>
  <c r="LXH34" i="18"/>
  <c r="LXI34" i="18"/>
  <c r="LXJ34" i="18"/>
  <c r="LXK34" i="18"/>
  <c r="LXL34" i="18"/>
  <c r="LXM34" i="18"/>
  <c r="LXN34" i="18"/>
  <c r="LXO34" i="18"/>
  <c r="LXP34" i="18"/>
  <c r="LXQ34" i="18"/>
  <c r="LXR34" i="18"/>
  <c r="LXS34" i="18"/>
  <c r="LXT34" i="18"/>
  <c r="LXU34" i="18"/>
  <c r="LXV34" i="18"/>
  <c r="LXW34" i="18"/>
  <c r="LXX34" i="18"/>
  <c r="LXY34" i="18"/>
  <c r="LXZ34" i="18"/>
  <c r="LYA34" i="18"/>
  <c r="LYB34" i="18"/>
  <c r="LYC34" i="18"/>
  <c r="LYD34" i="18"/>
  <c r="LYE34" i="18"/>
  <c r="LYF34" i="18"/>
  <c r="LYG34" i="18"/>
  <c r="LYH34" i="18"/>
  <c r="LYI34" i="18"/>
  <c r="LYJ34" i="18"/>
  <c r="LYK34" i="18"/>
  <c r="LYL34" i="18"/>
  <c r="LYM34" i="18"/>
  <c r="LYN34" i="18"/>
  <c r="LYO34" i="18"/>
  <c r="LYP34" i="18"/>
  <c r="LYQ34" i="18"/>
  <c r="LYR34" i="18"/>
  <c r="LYS34" i="18"/>
  <c r="LYT34" i="18"/>
  <c r="LYU34" i="18"/>
  <c r="LYV34" i="18"/>
  <c r="LYW34" i="18"/>
  <c r="LYX34" i="18"/>
  <c r="LYY34" i="18"/>
  <c r="LYZ34" i="18"/>
  <c r="LZA34" i="18"/>
  <c r="LZB34" i="18"/>
  <c r="LZC34" i="18"/>
  <c r="LZD34" i="18"/>
  <c r="LZE34" i="18"/>
  <c r="LZF34" i="18"/>
  <c r="LZG34" i="18"/>
  <c r="LZH34" i="18"/>
  <c r="LZI34" i="18"/>
  <c r="LZJ34" i="18"/>
  <c r="LZK34" i="18"/>
  <c r="LZL34" i="18"/>
  <c r="LZM34" i="18"/>
  <c r="LZN34" i="18"/>
  <c r="LZO34" i="18"/>
  <c r="LZP34" i="18"/>
  <c r="LZQ34" i="18"/>
  <c r="LZR34" i="18"/>
  <c r="LZS34" i="18"/>
  <c r="LZT34" i="18"/>
  <c r="LZU34" i="18"/>
  <c r="LZV34" i="18"/>
  <c r="LZW34" i="18"/>
  <c r="LZX34" i="18"/>
  <c r="LZY34" i="18"/>
  <c r="LZZ34" i="18"/>
  <c r="MAA34" i="18"/>
  <c r="MAB34" i="18"/>
  <c r="MAC34" i="18"/>
  <c r="MAD34" i="18"/>
  <c r="MAE34" i="18"/>
  <c r="MAF34" i="18"/>
  <c r="MAG34" i="18"/>
  <c r="MAH34" i="18"/>
  <c r="MAI34" i="18"/>
  <c r="MAJ34" i="18"/>
  <c r="MAK34" i="18"/>
  <c r="MAL34" i="18"/>
  <c r="MAM34" i="18"/>
  <c r="MAN34" i="18"/>
  <c r="MAO34" i="18"/>
  <c r="MAP34" i="18"/>
  <c r="MAQ34" i="18"/>
  <c r="MAR34" i="18"/>
  <c r="MAS34" i="18"/>
  <c r="MAT34" i="18"/>
  <c r="MAU34" i="18"/>
  <c r="MAV34" i="18"/>
  <c r="MAW34" i="18"/>
  <c r="MAX34" i="18"/>
  <c r="MAY34" i="18"/>
  <c r="MAZ34" i="18"/>
  <c r="MBA34" i="18"/>
  <c r="MBB34" i="18"/>
  <c r="MBC34" i="18"/>
  <c r="MBD34" i="18"/>
  <c r="MBE34" i="18"/>
  <c r="MBF34" i="18"/>
  <c r="MBG34" i="18"/>
  <c r="MBH34" i="18"/>
  <c r="MBI34" i="18"/>
  <c r="MBJ34" i="18"/>
  <c r="MBK34" i="18"/>
  <c r="MBL34" i="18"/>
  <c r="MBM34" i="18"/>
  <c r="MBN34" i="18"/>
  <c r="MBO34" i="18"/>
  <c r="MBP34" i="18"/>
  <c r="MBQ34" i="18"/>
  <c r="MBR34" i="18"/>
  <c r="MBS34" i="18"/>
  <c r="MBT34" i="18"/>
  <c r="MBU34" i="18"/>
  <c r="MBV34" i="18"/>
  <c r="MBW34" i="18"/>
  <c r="MBX34" i="18"/>
  <c r="MBY34" i="18"/>
  <c r="MBZ34" i="18"/>
  <c r="MCA34" i="18"/>
  <c r="MCB34" i="18"/>
  <c r="MCC34" i="18"/>
  <c r="MCD34" i="18"/>
  <c r="MCE34" i="18"/>
  <c r="MCF34" i="18"/>
  <c r="MCG34" i="18"/>
  <c r="MCH34" i="18"/>
  <c r="MCI34" i="18"/>
  <c r="MCJ34" i="18"/>
  <c r="MCK34" i="18"/>
  <c r="MCL34" i="18"/>
  <c r="MCM34" i="18"/>
  <c r="MCN34" i="18"/>
  <c r="MCO34" i="18"/>
  <c r="MCP34" i="18"/>
  <c r="MCQ34" i="18"/>
  <c r="MCR34" i="18"/>
  <c r="MCS34" i="18"/>
  <c r="MCT34" i="18"/>
  <c r="MCU34" i="18"/>
  <c r="MCV34" i="18"/>
  <c r="MCW34" i="18"/>
  <c r="MCX34" i="18"/>
  <c r="MCY34" i="18"/>
  <c r="MCZ34" i="18"/>
  <c r="MDA34" i="18"/>
  <c r="MDB34" i="18"/>
  <c r="MDC34" i="18"/>
  <c r="MDD34" i="18"/>
  <c r="MDE34" i="18"/>
  <c r="MDF34" i="18"/>
  <c r="MDG34" i="18"/>
  <c r="MDH34" i="18"/>
  <c r="MDI34" i="18"/>
  <c r="MDJ34" i="18"/>
  <c r="MDK34" i="18"/>
  <c r="MDL34" i="18"/>
  <c r="MDM34" i="18"/>
  <c r="MDN34" i="18"/>
  <c r="MDO34" i="18"/>
  <c r="MDP34" i="18"/>
  <c r="MDQ34" i="18"/>
  <c r="MDR34" i="18"/>
  <c r="MDS34" i="18"/>
  <c r="MDT34" i="18"/>
  <c r="MDU34" i="18"/>
  <c r="MDV34" i="18"/>
  <c r="MDW34" i="18"/>
  <c r="MDX34" i="18"/>
  <c r="MDY34" i="18"/>
  <c r="MDZ34" i="18"/>
  <c r="MEA34" i="18"/>
  <c r="MEB34" i="18"/>
  <c r="MEC34" i="18"/>
  <c r="MED34" i="18"/>
  <c r="MEE34" i="18"/>
  <c r="MEF34" i="18"/>
  <c r="MEG34" i="18"/>
  <c r="MEH34" i="18"/>
  <c r="MEI34" i="18"/>
  <c r="MEJ34" i="18"/>
  <c r="MEK34" i="18"/>
  <c r="MEL34" i="18"/>
  <c r="MEM34" i="18"/>
  <c r="MEN34" i="18"/>
  <c r="MEO34" i="18"/>
  <c r="MEP34" i="18"/>
  <c r="MEQ34" i="18"/>
  <c r="MER34" i="18"/>
  <c r="MES34" i="18"/>
  <c r="MET34" i="18"/>
  <c r="MEU34" i="18"/>
  <c r="MEV34" i="18"/>
  <c r="MEW34" i="18"/>
  <c r="MEX34" i="18"/>
  <c r="MEY34" i="18"/>
  <c r="MEZ34" i="18"/>
  <c r="MFA34" i="18"/>
  <c r="MFB34" i="18"/>
  <c r="MFC34" i="18"/>
  <c r="MFD34" i="18"/>
  <c r="MFE34" i="18"/>
  <c r="MFF34" i="18"/>
  <c r="MFG34" i="18"/>
  <c r="MFH34" i="18"/>
  <c r="MFI34" i="18"/>
  <c r="MFJ34" i="18"/>
  <c r="MFK34" i="18"/>
  <c r="MFL34" i="18"/>
  <c r="MFM34" i="18"/>
  <c r="MFN34" i="18"/>
  <c r="MFO34" i="18"/>
  <c r="MFP34" i="18"/>
  <c r="MFQ34" i="18"/>
  <c r="MFR34" i="18"/>
  <c r="MFS34" i="18"/>
  <c r="MFT34" i="18"/>
  <c r="MFU34" i="18"/>
  <c r="MFV34" i="18"/>
  <c r="MFW34" i="18"/>
  <c r="MFX34" i="18"/>
  <c r="MFY34" i="18"/>
  <c r="MFZ34" i="18"/>
  <c r="MGA34" i="18"/>
  <c r="MGB34" i="18"/>
  <c r="MGC34" i="18"/>
  <c r="MGD34" i="18"/>
  <c r="MGE34" i="18"/>
  <c r="MGF34" i="18"/>
  <c r="MGG34" i="18"/>
  <c r="MGH34" i="18"/>
  <c r="MGI34" i="18"/>
  <c r="MGJ34" i="18"/>
  <c r="MGK34" i="18"/>
  <c r="MGL34" i="18"/>
  <c r="MGM34" i="18"/>
  <c r="MGN34" i="18"/>
  <c r="MGO34" i="18"/>
  <c r="MGP34" i="18"/>
  <c r="MGQ34" i="18"/>
  <c r="MGR34" i="18"/>
  <c r="MGS34" i="18"/>
  <c r="MGT34" i="18"/>
  <c r="MGU34" i="18"/>
  <c r="MGV34" i="18"/>
  <c r="MGW34" i="18"/>
  <c r="MGX34" i="18"/>
  <c r="MGY34" i="18"/>
  <c r="MGZ34" i="18"/>
  <c r="MHA34" i="18"/>
  <c r="MHB34" i="18"/>
  <c r="MHC34" i="18"/>
  <c r="MHD34" i="18"/>
  <c r="MHE34" i="18"/>
  <c r="MHF34" i="18"/>
  <c r="MHG34" i="18"/>
  <c r="MHH34" i="18"/>
  <c r="MHI34" i="18"/>
  <c r="MHJ34" i="18"/>
  <c r="MHK34" i="18"/>
  <c r="MHL34" i="18"/>
  <c r="MHM34" i="18"/>
  <c r="MHN34" i="18"/>
  <c r="MHO34" i="18"/>
  <c r="MHP34" i="18"/>
  <c r="MHQ34" i="18"/>
  <c r="MHR34" i="18"/>
  <c r="MHS34" i="18"/>
  <c r="MHT34" i="18"/>
  <c r="MHU34" i="18"/>
  <c r="MHV34" i="18"/>
  <c r="MHW34" i="18"/>
  <c r="MHX34" i="18"/>
  <c r="MHY34" i="18"/>
  <c r="MHZ34" i="18"/>
  <c r="MIA34" i="18"/>
  <c r="MIB34" i="18"/>
  <c r="MIC34" i="18"/>
  <c r="MID34" i="18"/>
  <c r="MIE34" i="18"/>
  <c r="MIF34" i="18"/>
  <c r="MIG34" i="18"/>
  <c r="MIH34" i="18"/>
  <c r="MII34" i="18"/>
  <c r="MIJ34" i="18"/>
  <c r="MIK34" i="18"/>
  <c r="MIL34" i="18"/>
  <c r="MIM34" i="18"/>
  <c r="MIN34" i="18"/>
  <c r="MIO34" i="18"/>
  <c r="MIP34" i="18"/>
  <c r="MIQ34" i="18"/>
  <c r="MIR34" i="18"/>
  <c r="MIS34" i="18"/>
  <c r="MIT34" i="18"/>
  <c r="MIU34" i="18"/>
  <c r="MIV34" i="18"/>
  <c r="MIW34" i="18"/>
  <c r="MIX34" i="18"/>
  <c r="MIY34" i="18"/>
  <c r="MIZ34" i="18"/>
  <c r="MJA34" i="18"/>
  <c r="MJB34" i="18"/>
  <c r="MJC34" i="18"/>
  <c r="MJD34" i="18"/>
  <c r="MJE34" i="18"/>
  <c r="MJF34" i="18"/>
  <c r="MJG34" i="18"/>
  <c r="MJH34" i="18"/>
  <c r="MJI34" i="18"/>
  <c r="MJJ34" i="18"/>
  <c r="MJK34" i="18"/>
  <c r="MJL34" i="18"/>
  <c r="MJM34" i="18"/>
  <c r="MJN34" i="18"/>
  <c r="MJO34" i="18"/>
  <c r="MJP34" i="18"/>
  <c r="MJQ34" i="18"/>
  <c r="MJR34" i="18"/>
  <c r="MJS34" i="18"/>
  <c r="MJT34" i="18"/>
  <c r="MJU34" i="18"/>
  <c r="MJV34" i="18"/>
  <c r="MJW34" i="18"/>
  <c r="MJX34" i="18"/>
  <c r="MJY34" i="18"/>
  <c r="MJZ34" i="18"/>
  <c r="MKA34" i="18"/>
  <c r="MKB34" i="18"/>
  <c r="MKC34" i="18"/>
  <c r="MKD34" i="18"/>
  <c r="MKE34" i="18"/>
  <c r="MKF34" i="18"/>
  <c r="MKG34" i="18"/>
  <c r="MKH34" i="18"/>
  <c r="MKI34" i="18"/>
  <c r="MKJ34" i="18"/>
  <c r="MKK34" i="18"/>
  <c r="MKL34" i="18"/>
  <c r="MKM34" i="18"/>
  <c r="MKN34" i="18"/>
  <c r="MKO34" i="18"/>
  <c r="MKP34" i="18"/>
  <c r="MKQ34" i="18"/>
  <c r="MKR34" i="18"/>
  <c r="MKS34" i="18"/>
  <c r="MKT34" i="18"/>
  <c r="MKU34" i="18"/>
  <c r="MKV34" i="18"/>
  <c r="MKW34" i="18"/>
  <c r="MKX34" i="18"/>
  <c r="MKY34" i="18"/>
  <c r="MKZ34" i="18"/>
  <c r="MLA34" i="18"/>
  <c r="MLB34" i="18"/>
  <c r="MLC34" i="18"/>
  <c r="MLD34" i="18"/>
  <c r="MLE34" i="18"/>
  <c r="MLF34" i="18"/>
  <c r="MLG34" i="18"/>
  <c r="MLH34" i="18"/>
  <c r="MLI34" i="18"/>
  <c r="MLJ34" i="18"/>
  <c r="MLK34" i="18"/>
  <c r="MLL34" i="18"/>
  <c r="MLM34" i="18"/>
  <c r="MLN34" i="18"/>
  <c r="MLO34" i="18"/>
  <c r="MLP34" i="18"/>
  <c r="MLQ34" i="18"/>
  <c r="MLR34" i="18"/>
  <c r="MLS34" i="18"/>
  <c r="MLT34" i="18"/>
  <c r="MLU34" i="18"/>
  <c r="MLV34" i="18"/>
  <c r="MLW34" i="18"/>
  <c r="MLX34" i="18"/>
  <c r="MLY34" i="18"/>
  <c r="MLZ34" i="18"/>
  <c r="MMA34" i="18"/>
  <c r="MMB34" i="18"/>
  <c r="MMC34" i="18"/>
  <c r="MMD34" i="18"/>
  <c r="MME34" i="18"/>
  <c r="MMF34" i="18"/>
  <c r="MMG34" i="18"/>
  <c r="MMH34" i="18"/>
  <c r="MMI34" i="18"/>
  <c r="MMJ34" i="18"/>
  <c r="MMK34" i="18"/>
  <c r="MML34" i="18"/>
  <c r="MMM34" i="18"/>
  <c r="MMN34" i="18"/>
  <c r="MMO34" i="18"/>
  <c r="MMP34" i="18"/>
  <c r="MMQ34" i="18"/>
  <c r="MMR34" i="18"/>
  <c r="MMS34" i="18"/>
  <c r="MMT34" i="18"/>
  <c r="MMU34" i="18"/>
  <c r="MMV34" i="18"/>
  <c r="MMW34" i="18"/>
  <c r="MMX34" i="18"/>
  <c r="MMY34" i="18"/>
  <c r="MMZ34" i="18"/>
  <c r="MNA34" i="18"/>
  <c r="MNB34" i="18"/>
  <c r="MNC34" i="18"/>
  <c r="MND34" i="18"/>
  <c r="MNE34" i="18"/>
  <c r="MNF34" i="18"/>
  <c r="MNG34" i="18"/>
  <c r="MNH34" i="18"/>
  <c r="MNI34" i="18"/>
  <c r="MNJ34" i="18"/>
  <c r="MNK34" i="18"/>
  <c r="MNL34" i="18"/>
  <c r="MNM34" i="18"/>
  <c r="MNN34" i="18"/>
  <c r="MNO34" i="18"/>
  <c r="MNP34" i="18"/>
  <c r="MNQ34" i="18"/>
  <c r="MNR34" i="18"/>
  <c r="MNS34" i="18"/>
  <c r="MNT34" i="18"/>
  <c r="MNU34" i="18"/>
  <c r="MNV34" i="18"/>
  <c r="MNW34" i="18"/>
  <c r="MNX34" i="18"/>
  <c r="MNY34" i="18"/>
  <c r="MNZ34" i="18"/>
  <c r="MOA34" i="18"/>
  <c r="MOB34" i="18"/>
  <c r="MOC34" i="18"/>
  <c r="MOD34" i="18"/>
  <c r="MOE34" i="18"/>
  <c r="MOF34" i="18"/>
  <c r="MOG34" i="18"/>
  <c r="MOH34" i="18"/>
  <c r="MOI34" i="18"/>
  <c r="MOJ34" i="18"/>
  <c r="MOK34" i="18"/>
  <c r="MOL34" i="18"/>
  <c r="MOM34" i="18"/>
  <c r="MON34" i="18"/>
  <c r="MOO34" i="18"/>
  <c r="MOP34" i="18"/>
  <c r="MOQ34" i="18"/>
  <c r="MOR34" i="18"/>
  <c r="MOS34" i="18"/>
  <c r="MOT34" i="18"/>
  <c r="MOU34" i="18"/>
  <c r="MOV34" i="18"/>
  <c r="MOW34" i="18"/>
  <c r="MOX34" i="18"/>
  <c r="MOY34" i="18"/>
  <c r="MOZ34" i="18"/>
  <c r="MPA34" i="18"/>
  <c r="MPB34" i="18"/>
  <c r="MPC34" i="18"/>
  <c r="MPD34" i="18"/>
  <c r="MPE34" i="18"/>
  <c r="MPF34" i="18"/>
  <c r="MPG34" i="18"/>
  <c r="MPH34" i="18"/>
  <c r="MPI34" i="18"/>
  <c r="MPJ34" i="18"/>
  <c r="MPK34" i="18"/>
  <c r="MPL34" i="18"/>
  <c r="MPM34" i="18"/>
  <c r="MPN34" i="18"/>
  <c r="MPO34" i="18"/>
  <c r="MPP34" i="18"/>
  <c r="MPQ34" i="18"/>
  <c r="MPR34" i="18"/>
  <c r="MPS34" i="18"/>
  <c r="MPT34" i="18"/>
  <c r="MPU34" i="18"/>
  <c r="MPV34" i="18"/>
  <c r="MPW34" i="18"/>
  <c r="MPX34" i="18"/>
  <c r="MPY34" i="18"/>
  <c r="MPZ34" i="18"/>
  <c r="MQA34" i="18"/>
  <c r="MQB34" i="18"/>
  <c r="MQC34" i="18"/>
  <c r="MQD34" i="18"/>
  <c r="MQE34" i="18"/>
  <c r="MQF34" i="18"/>
  <c r="MQG34" i="18"/>
  <c r="MQH34" i="18"/>
  <c r="MQI34" i="18"/>
  <c r="MQJ34" i="18"/>
  <c r="MQK34" i="18"/>
  <c r="MQL34" i="18"/>
  <c r="MQM34" i="18"/>
  <c r="MQN34" i="18"/>
  <c r="MQO34" i="18"/>
  <c r="MQP34" i="18"/>
  <c r="MQQ34" i="18"/>
  <c r="MQR34" i="18"/>
  <c r="MQS34" i="18"/>
  <c r="MQT34" i="18"/>
  <c r="MQU34" i="18"/>
  <c r="MQV34" i="18"/>
  <c r="MQW34" i="18"/>
  <c r="MQX34" i="18"/>
  <c r="MQY34" i="18"/>
  <c r="MQZ34" i="18"/>
  <c r="MRA34" i="18"/>
  <c r="MRB34" i="18"/>
  <c r="MRC34" i="18"/>
  <c r="MRD34" i="18"/>
  <c r="MRE34" i="18"/>
  <c r="MRF34" i="18"/>
  <c r="MRG34" i="18"/>
  <c r="MRH34" i="18"/>
  <c r="MRI34" i="18"/>
  <c r="MRJ34" i="18"/>
  <c r="MRK34" i="18"/>
  <c r="MRL34" i="18"/>
  <c r="MRM34" i="18"/>
  <c r="MRN34" i="18"/>
  <c r="MRO34" i="18"/>
  <c r="MRP34" i="18"/>
  <c r="MRQ34" i="18"/>
  <c r="MRR34" i="18"/>
  <c r="MRS34" i="18"/>
  <c r="MRT34" i="18"/>
  <c r="MRU34" i="18"/>
  <c r="MRV34" i="18"/>
  <c r="MRW34" i="18"/>
  <c r="MRX34" i="18"/>
  <c r="MRY34" i="18"/>
  <c r="MRZ34" i="18"/>
  <c r="MSA34" i="18"/>
  <c r="MSB34" i="18"/>
  <c r="MSC34" i="18"/>
  <c r="MSD34" i="18"/>
  <c r="MSE34" i="18"/>
  <c r="MSF34" i="18"/>
  <c r="MSG34" i="18"/>
  <c r="MSH34" i="18"/>
  <c r="MSI34" i="18"/>
  <c r="MSJ34" i="18"/>
  <c r="MSK34" i="18"/>
  <c r="MSL34" i="18"/>
  <c r="MSM34" i="18"/>
  <c r="MSN34" i="18"/>
  <c r="MSO34" i="18"/>
  <c r="MSP34" i="18"/>
  <c r="MSQ34" i="18"/>
  <c r="MSR34" i="18"/>
  <c r="MSS34" i="18"/>
  <c r="MST34" i="18"/>
  <c r="MSU34" i="18"/>
  <c r="MSV34" i="18"/>
  <c r="MSW34" i="18"/>
  <c r="MSX34" i="18"/>
  <c r="MSY34" i="18"/>
  <c r="MSZ34" i="18"/>
  <c r="MTA34" i="18"/>
  <c r="MTB34" i="18"/>
  <c r="MTC34" i="18"/>
  <c r="MTD34" i="18"/>
  <c r="MTE34" i="18"/>
  <c r="MTF34" i="18"/>
  <c r="MTG34" i="18"/>
  <c r="MTH34" i="18"/>
  <c r="MTI34" i="18"/>
  <c r="MTJ34" i="18"/>
  <c r="MTK34" i="18"/>
  <c r="MTL34" i="18"/>
  <c r="MTM34" i="18"/>
  <c r="MTN34" i="18"/>
  <c r="MTO34" i="18"/>
  <c r="MTP34" i="18"/>
  <c r="MTQ34" i="18"/>
  <c r="MTR34" i="18"/>
  <c r="MTS34" i="18"/>
  <c r="MTT34" i="18"/>
  <c r="MTU34" i="18"/>
  <c r="MTV34" i="18"/>
  <c r="MTW34" i="18"/>
  <c r="MTX34" i="18"/>
  <c r="MTY34" i="18"/>
  <c r="MTZ34" i="18"/>
  <c r="MUA34" i="18"/>
  <c r="MUB34" i="18"/>
  <c r="MUC34" i="18"/>
  <c r="MUD34" i="18"/>
  <c r="MUE34" i="18"/>
  <c r="MUF34" i="18"/>
  <c r="MUG34" i="18"/>
  <c r="MUH34" i="18"/>
  <c r="MUI34" i="18"/>
  <c r="MUJ34" i="18"/>
  <c r="MUK34" i="18"/>
  <c r="MUL34" i="18"/>
  <c r="MUM34" i="18"/>
  <c r="MUN34" i="18"/>
  <c r="MUO34" i="18"/>
  <c r="MUP34" i="18"/>
  <c r="MUQ34" i="18"/>
  <c r="MUR34" i="18"/>
  <c r="MUS34" i="18"/>
  <c r="MUT34" i="18"/>
  <c r="MUU34" i="18"/>
  <c r="MUV34" i="18"/>
  <c r="MUW34" i="18"/>
  <c r="MUX34" i="18"/>
  <c r="MUY34" i="18"/>
  <c r="MUZ34" i="18"/>
  <c r="MVA34" i="18"/>
  <c r="MVB34" i="18"/>
  <c r="MVC34" i="18"/>
  <c r="MVD34" i="18"/>
  <c r="MVE34" i="18"/>
  <c r="MVF34" i="18"/>
  <c r="MVG34" i="18"/>
  <c r="MVH34" i="18"/>
  <c r="MVI34" i="18"/>
  <c r="MVJ34" i="18"/>
  <c r="MVK34" i="18"/>
  <c r="MVL34" i="18"/>
  <c r="MVM34" i="18"/>
  <c r="MVN34" i="18"/>
  <c r="MVO34" i="18"/>
  <c r="MVP34" i="18"/>
  <c r="MVQ34" i="18"/>
  <c r="MVR34" i="18"/>
  <c r="MVS34" i="18"/>
  <c r="MVT34" i="18"/>
  <c r="MVU34" i="18"/>
  <c r="MVV34" i="18"/>
  <c r="MVW34" i="18"/>
  <c r="MVX34" i="18"/>
  <c r="MVY34" i="18"/>
  <c r="MVZ34" i="18"/>
  <c r="MWA34" i="18"/>
  <c r="MWB34" i="18"/>
  <c r="MWC34" i="18"/>
  <c r="MWD34" i="18"/>
  <c r="MWE34" i="18"/>
  <c r="MWF34" i="18"/>
  <c r="MWG34" i="18"/>
  <c r="MWH34" i="18"/>
  <c r="MWI34" i="18"/>
  <c r="MWJ34" i="18"/>
  <c r="MWK34" i="18"/>
  <c r="MWL34" i="18"/>
  <c r="MWM34" i="18"/>
  <c r="MWN34" i="18"/>
  <c r="MWO34" i="18"/>
  <c r="MWP34" i="18"/>
  <c r="MWQ34" i="18"/>
  <c r="MWR34" i="18"/>
  <c r="MWS34" i="18"/>
  <c r="MWT34" i="18"/>
  <c r="MWU34" i="18"/>
  <c r="MWV34" i="18"/>
  <c r="MWW34" i="18"/>
  <c r="MWX34" i="18"/>
  <c r="MWY34" i="18"/>
  <c r="MWZ34" i="18"/>
  <c r="MXA34" i="18"/>
  <c r="MXB34" i="18"/>
  <c r="MXC34" i="18"/>
  <c r="MXD34" i="18"/>
  <c r="MXE34" i="18"/>
  <c r="MXF34" i="18"/>
  <c r="MXG34" i="18"/>
  <c r="MXH34" i="18"/>
  <c r="MXI34" i="18"/>
  <c r="MXJ34" i="18"/>
  <c r="MXK34" i="18"/>
  <c r="MXL34" i="18"/>
  <c r="MXM34" i="18"/>
  <c r="MXN34" i="18"/>
  <c r="MXO34" i="18"/>
  <c r="MXP34" i="18"/>
  <c r="MXQ34" i="18"/>
  <c r="MXR34" i="18"/>
  <c r="MXS34" i="18"/>
  <c r="MXT34" i="18"/>
  <c r="MXU34" i="18"/>
  <c r="MXV34" i="18"/>
  <c r="MXW34" i="18"/>
  <c r="MXX34" i="18"/>
  <c r="MXY34" i="18"/>
  <c r="MXZ34" i="18"/>
  <c r="MYA34" i="18"/>
  <c r="MYB34" i="18"/>
  <c r="MYC34" i="18"/>
  <c r="MYD34" i="18"/>
  <c r="MYE34" i="18"/>
  <c r="MYF34" i="18"/>
  <c r="MYG34" i="18"/>
  <c r="MYH34" i="18"/>
  <c r="MYI34" i="18"/>
  <c r="MYJ34" i="18"/>
  <c r="MYK34" i="18"/>
  <c r="MYL34" i="18"/>
  <c r="MYM34" i="18"/>
  <c r="MYN34" i="18"/>
  <c r="MYO34" i="18"/>
  <c r="MYP34" i="18"/>
  <c r="MYQ34" i="18"/>
  <c r="MYR34" i="18"/>
  <c r="MYS34" i="18"/>
  <c r="MYT34" i="18"/>
  <c r="MYU34" i="18"/>
  <c r="MYV34" i="18"/>
  <c r="MYW34" i="18"/>
  <c r="MYX34" i="18"/>
  <c r="MYY34" i="18"/>
  <c r="MYZ34" i="18"/>
  <c r="MZA34" i="18"/>
  <c r="MZB34" i="18"/>
  <c r="MZC34" i="18"/>
  <c r="MZD34" i="18"/>
  <c r="MZE34" i="18"/>
  <c r="MZF34" i="18"/>
  <c r="MZG34" i="18"/>
  <c r="MZH34" i="18"/>
  <c r="MZI34" i="18"/>
  <c r="MZJ34" i="18"/>
  <c r="MZK34" i="18"/>
  <c r="MZL34" i="18"/>
  <c r="MZM34" i="18"/>
  <c r="MZN34" i="18"/>
  <c r="MZO34" i="18"/>
  <c r="MZP34" i="18"/>
  <c r="MZQ34" i="18"/>
  <c r="MZR34" i="18"/>
  <c r="MZS34" i="18"/>
  <c r="MZT34" i="18"/>
  <c r="MZU34" i="18"/>
  <c r="MZV34" i="18"/>
  <c r="MZW34" i="18"/>
  <c r="MZX34" i="18"/>
  <c r="MZY34" i="18"/>
  <c r="MZZ34" i="18"/>
  <c r="NAA34" i="18"/>
  <c r="NAB34" i="18"/>
  <c r="NAC34" i="18"/>
  <c r="NAD34" i="18"/>
  <c r="NAE34" i="18"/>
  <c r="NAF34" i="18"/>
  <c r="NAG34" i="18"/>
  <c r="NAH34" i="18"/>
  <c r="NAI34" i="18"/>
  <c r="NAJ34" i="18"/>
  <c r="NAK34" i="18"/>
  <c r="NAL34" i="18"/>
  <c r="NAM34" i="18"/>
  <c r="NAN34" i="18"/>
  <c r="NAO34" i="18"/>
  <c r="NAP34" i="18"/>
  <c r="NAQ34" i="18"/>
  <c r="NAR34" i="18"/>
  <c r="NAS34" i="18"/>
  <c r="NAT34" i="18"/>
  <c r="NAU34" i="18"/>
  <c r="NAV34" i="18"/>
  <c r="NAW34" i="18"/>
  <c r="NAX34" i="18"/>
  <c r="NAY34" i="18"/>
  <c r="NAZ34" i="18"/>
  <c r="NBA34" i="18"/>
  <c r="NBB34" i="18"/>
  <c r="NBC34" i="18"/>
  <c r="NBD34" i="18"/>
  <c r="NBE34" i="18"/>
  <c r="NBF34" i="18"/>
  <c r="NBG34" i="18"/>
  <c r="NBH34" i="18"/>
  <c r="NBI34" i="18"/>
  <c r="NBJ34" i="18"/>
  <c r="NBK34" i="18"/>
  <c r="NBL34" i="18"/>
  <c r="NBM34" i="18"/>
  <c r="NBN34" i="18"/>
  <c r="NBO34" i="18"/>
  <c r="NBP34" i="18"/>
  <c r="NBQ34" i="18"/>
  <c r="NBR34" i="18"/>
  <c r="NBS34" i="18"/>
  <c r="NBT34" i="18"/>
  <c r="NBU34" i="18"/>
  <c r="NBV34" i="18"/>
  <c r="NBW34" i="18"/>
  <c r="NBX34" i="18"/>
  <c r="NBY34" i="18"/>
  <c r="NBZ34" i="18"/>
  <c r="NCA34" i="18"/>
  <c r="NCB34" i="18"/>
  <c r="NCC34" i="18"/>
  <c r="NCD34" i="18"/>
  <c r="NCE34" i="18"/>
  <c r="NCF34" i="18"/>
  <c r="NCG34" i="18"/>
  <c r="NCH34" i="18"/>
  <c r="NCI34" i="18"/>
  <c r="NCJ34" i="18"/>
  <c r="NCK34" i="18"/>
  <c r="NCL34" i="18"/>
  <c r="NCM34" i="18"/>
  <c r="NCN34" i="18"/>
  <c r="NCO34" i="18"/>
  <c r="NCP34" i="18"/>
  <c r="NCQ34" i="18"/>
  <c r="NCR34" i="18"/>
  <c r="NCS34" i="18"/>
  <c r="NCT34" i="18"/>
  <c r="NCU34" i="18"/>
  <c r="NCV34" i="18"/>
  <c r="NCW34" i="18"/>
  <c r="NCX34" i="18"/>
  <c r="NCY34" i="18"/>
  <c r="NCZ34" i="18"/>
  <c r="NDA34" i="18"/>
  <c r="NDB34" i="18"/>
  <c r="NDC34" i="18"/>
  <c r="NDD34" i="18"/>
  <c r="NDE34" i="18"/>
  <c r="NDF34" i="18"/>
  <c r="NDG34" i="18"/>
  <c r="NDH34" i="18"/>
  <c r="NDI34" i="18"/>
  <c r="NDJ34" i="18"/>
  <c r="NDK34" i="18"/>
  <c r="NDL34" i="18"/>
  <c r="NDM34" i="18"/>
  <c r="NDN34" i="18"/>
  <c r="NDO34" i="18"/>
  <c r="NDP34" i="18"/>
  <c r="NDQ34" i="18"/>
  <c r="NDR34" i="18"/>
  <c r="NDS34" i="18"/>
  <c r="NDT34" i="18"/>
  <c r="NDU34" i="18"/>
  <c r="NDV34" i="18"/>
  <c r="NDW34" i="18"/>
  <c r="NDX34" i="18"/>
  <c r="NDY34" i="18"/>
  <c r="NDZ34" i="18"/>
  <c r="NEA34" i="18"/>
  <c r="NEB34" i="18"/>
  <c r="NEC34" i="18"/>
  <c r="NED34" i="18"/>
  <c r="NEE34" i="18"/>
  <c r="NEF34" i="18"/>
  <c r="NEG34" i="18"/>
  <c r="NEH34" i="18"/>
  <c r="NEI34" i="18"/>
  <c r="NEJ34" i="18"/>
  <c r="NEK34" i="18"/>
  <c r="NEL34" i="18"/>
  <c r="NEM34" i="18"/>
  <c r="NEN34" i="18"/>
  <c r="NEO34" i="18"/>
  <c r="NEP34" i="18"/>
  <c r="NEQ34" i="18"/>
  <c r="NER34" i="18"/>
  <c r="NES34" i="18"/>
  <c r="NET34" i="18"/>
  <c r="NEU34" i="18"/>
  <c r="NEV34" i="18"/>
  <c r="NEW34" i="18"/>
  <c r="NEX34" i="18"/>
  <c r="NEY34" i="18"/>
  <c r="NEZ34" i="18"/>
  <c r="NFA34" i="18"/>
  <c r="NFB34" i="18"/>
  <c r="NFC34" i="18"/>
  <c r="NFD34" i="18"/>
  <c r="NFE34" i="18"/>
  <c r="NFF34" i="18"/>
  <c r="NFG34" i="18"/>
  <c r="NFH34" i="18"/>
  <c r="NFI34" i="18"/>
  <c r="NFJ34" i="18"/>
  <c r="NFK34" i="18"/>
  <c r="NFL34" i="18"/>
  <c r="NFM34" i="18"/>
  <c r="NFN34" i="18"/>
  <c r="NFO34" i="18"/>
  <c r="NFP34" i="18"/>
  <c r="NFQ34" i="18"/>
  <c r="NFR34" i="18"/>
  <c r="NFS34" i="18"/>
  <c r="NFT34" i="18"/>
  <c r="NFU34" i="18"/>
  <c r="NFV34" i="18"/>
  <c r="NFW34" i="18"/>
  <c r="NFX34" i="18"/>
  <c r="NFY34" i="18"/>
  <c r="NFZ34" i="18"/>
  <c r="NGA34" i="18"/>
  <c r="NGB34" i="18"/>
  <c r="NGC34" i="18"/>
  <c r="NGD34" i="18"/>
  <c r="NGE34" i="18"/>
  <c r="NGF34" i="18"/>
  <c r="NGG34" i="18"/>
  <c r="NGH34" i="18"/>
  <c r="NGI34" i="18"/>
  <c r="NGJ34" i="18"/>
  <c r="NGK34" i="18"/>
  <c r="NGL34" i="18"/>
  <c r="NGM34" i="18"/>
  <c r="NGN34" i="18"/>
  <c r="NGO34" i="18"/>
  <c r="NGP34" i="18"/>
  <c r="NGQ34" i="18"/>
  <c r="NGR34" i="18"/>
  <c r="NGS34" i="18"/>
  <c r="NGT34" i="18"/>
  <c r="NGU34" i="18"/>
  <c r="NGV34" i="18"/>
  <c r="NGW34" i="18"/>
  <c r="NGX34" i="18"/>
  <c r="NGY34" i="18"/>
  <c r="NGZ34" i="18"/>
  <c r="NHA34" i="18"/>
  <c r="NHB34" i="18"/>
  <c r="NHC34" i="18"/>
  <c r="NHD34" i="18"/>
  <c r="NHE34" i="18"/>
  <c r="NHF34" i="18"/>
  <c r="NHG34" i="18"/>
  <c r="NHH34" i="18"/>
  <c r="NHI34" i="18"/>
  <c r="NHJ34" i="18"/>
  <c r="NHK34" i="18"/>
  <c r="NHL34" i="18"/>
  <c r="NHM34" i="18"/>
  <c r="NHN34" i="18"/>
  <c r="NHO34" i="18"/>
  <c r="NHP34" i="18"/>
  <c r="NHQ34" i="18"/>
  <c r="NHR34" i="18"/>
  <c r="NHS34" i="18"/>
  <c r="NHT34" i="18"/>
  <c r="NHU34" i="18"/>
  <c r="NHV34" i="18"/>
  <c r="NHW34" i="18"/>
  <c r="NHX34" i="18"/>
  <c r="NHY34" i="18"/>
  <c r="NHZ34" i="18"/>
  <c r="NIA34" i="18"/>
  <c r="NIB34" i="18"/>
  <c r="NIC34" i="18"/>
  <c r="NID34" i="18"/>
  <c r="NIE34" i="18"/>
  <c r="NIF34" i="18"/>
  <c r="NIG34" i="18"/>
  <c r="NIH34" i="18"/>
  <c r="NII34" i="18"/>
  <c r="NIJ34" i="18"/>
  <c r="NIK34" i="18"/>
  <c r="NIL34" i="18"/>
  <c r="NIM34" i="18"/>
  <c r="NIN34" i="18"/>
  <c r="NIO34" i="18"/>
  <c r="NIP34" i="18"/>
  <c r="NIQ34" i="18"/>
  <c r="NIR34" i="18"/>
  <c r="NIS34" i="18"/>
  <c r="NIT34" i="18"/>
  <c r="NIU34" i="18"/>
  <c r="NIV34" i="18"/>
  <c r="NIW34" i="18"/>
  <c r="NIX34" i="18"/>
  <c r="NIY34" i="18"/>
  <c r="NIZ34" i="18"/>
  <c r="NJA34" i="18"/>
  <c r="NJB34" i="18"/>
  <c r="NJC34" i="18"/>
  <c r="NJD34" i="18"/>
  <c r="NJE34" i="18"/>
  <c r="NJF34" i="18"/>
  <c r="NJG34" i="18"/>
  <c r="NJH34" i="18"/>
  <c r="NJI34" i="18"/>
  <c r="NJJ34" i="18"/>
  <c r="NJK34" i="18"/>
  <c r="NJL34" i="18"/>
  <c r="NJM34" i="18"/>
  <c r="NJN34" i="18"/>
  <c r="NJO34" i="18"/>
  <c r="NJP34" i="18"/>
  <c r="NJQ34" i="18"/>
  <c r="NJR34" i="18"/>
  <c r="NJS34" i="18"/>
  <c r="NJT34" i="18"/>
  <c r="NJU34" i="18"/>
  <c r="NJV34" i="18"/>
  <c r="NJW34" i="18"/>
  <c r="NJX34" i="18"/>
  <c r="NJY34" i="18"/>
  <c r="NJZ34" i="18"/>
  <c r="NKA34" i="18"/>
  <c r="NKB34" i="18"/>
  <c r="NKC34" i="18"/>
  <c r="NKD34" i="18"/>
  <c r="NKE34" i="18"/>
  <c r="NKF34" i="18"/>
  <c r="NKG34" i="18"/>
  <c r="NKH34" i="18"/>
  <c r="NKI34" i="18"/>
  <c r="NKJ34" i="18"/>
  <c r="NKK34" i="18"/>
  <c r="NKL34" i="18"/>
  <c r="NKM34" i="18"/>
  <c r="NKN34" i="18"/>
  <c r="NKO34" i="18"/>
  <c r="NKP34" i="18"/>
  <c r="NKQ34" i="18"/>
  <c r="NKR34" i="18"/>
  <c r="NKS34" i="18"/>
  <c r="NKT34" i="18"/>
  <c r="NKU34" i="18"/>
  <c r="NKV34" i="18"/>
  <c r="NKW34" i="18"/>
  <c r="NKX34" i="18"/>
  <c r="NKY34" i="18"/>
  <c r="NKZ34" i="18"/>
  <c r="NLA34" i="18"/>
  <c r="NLB34" i="18"/>
  <c r="NLC34" i="18"/>
  <c r="NLD34" i="18"/>
  <c r="NLE34" i="18"/>
  <c r="NLF34" i="18"/>
  <c r="NLG34" i="18"/>
  <c r="NLH34" i="18"/>
  <c r="NLI34" i="18"/>
  <c r="NLJ34" i="18"/>
  <c r="NLK34" i="18"/>
  <c r="NLL34" i="18"/>
  <c r="NLM34" i="18"/>
  <c r="NLN34" i="18"/>
  <c r="NLO34" i="18"/>
  <c r="NLP34" i="18"/>
  <c r="NLQ34" i="18"/>
  <c r="NLR34" i="18"/>
  <c r="NLS34" i="18"/>
  <c r="NLT34" i="18"/>
  <c r="NLU34" i="18"/>
  <c r="NLV34" i="18"/>
  <c r="NLW34" i="18"/>
  <c r="NLX34" i="18"/>
  <c r="NLY34" i="18"/>
  <c r="NLZ34" i="18"/>
  <c r="NMA34" i="18"/>
  <c r="NMB34" i="18"/>
  <c r="NMC34" i="18"/>
  <c r="NMD34" i="18"/>
  <c r="NME34" i="18"/>
  <c r="NMF34" i="18"/>
  <c r="NMG34" i="18"/>
  <c r="NMH34" i="18"/>
  <c r="NMI34" i="18"/>
  <c r="NMJ34" i="18"/>
  <c r="NMK34" i="18"/>
  <c r="NML34" i="18"/>
  <c r="NMM34" i="18"/>
  <c r="NMN34" i="18"/>
  <c r="NMO34" i="18"/>
  <c r="NMP34" i="18"/>
  <c r="NMQ34" i="18"/>
  <c r="NMR34" i="18"/>
  <c r="NMS34" i="18"/>
  <c r="NMT34" i="18"/>
  <c r="NMU34" i="18"/>
  <c r="NMV34" i="18"/>
  <c r="NMW34" i="18"/>
  <c r="NMX34" i="18"/>
  <c r="NMY34" i="18"/>
  <c r="NMZ34" i="18"/>
  <c r="NNA34" i="18"/>
  <c r="NNB34" i="18"/>
  <c r="NNC34" i="18"/>
  <c r="NND34" i="18"/>
  <c r="NNE34" i="18"/>
  <c r="NNF34" i="18"/>
  <c r="NNG34" i="18"/>
  <c r="NNH34" i="18"/>
  <c r="NNI34" i="18"/>
  <c r="NNJ34" i="18"/>
  <c r="NNK34" i="18"/>
  <c r="NNL34" i="18"/>
  <c r="NNM34" i="18"/>
  <c r="NNN34" i="18"/>
  <c r="NNO34" i="18"/>
  <c r="NNP34" i="18"/>
  <c r="NNQ34" i="18"/>
  <c r="NNR34" i="18"/>
  <c r="NNS34" i="18"/>
  <c r="NNT34" i="18"/>
  <c r="NNU34" i="18"/>
  <c r="NNV34" i="18"/>
  <c r="NNW34" i="18"/>
  <c r="NNX34" i="18"/>
  <c r="NNY34" i="18"/>
  <c r="NNZ34" i="18"/>
  <c r="NOA34" i="18"/>
  <c r="NOB34" i="18"/>
  <c r="NOC34" i="18"/>
  <c r="NOD34" i="18"/>
  <c r="NOE34" i="18"/>
  <c r="NOF34" i="18"/>
  <c r="NOG34" i="18"/>
  <c r="NOH34" i="18"/>
  <c r="NOI34" i="18"/>
  <c r="NOJ34" i="18"/>
  <c r="NOK34" i="18"/>
  <c r="NOL34" i="18"/>
  <c r="NOM34" i="18"/>
  <c r="NON34" i="18"/>
  <c r="NOO34" i="18"/>
  <c r="NOP34" i="18"/>
  <c r="NOQ34" i="18"/>
  <c r="NOR34" i="18"/>
  <c r="NOS34" i="18"/>
  <c r="NOT34" i="18"/>
  <c r="NOU34" i="18"/>
  <c r="NOV34" i="18"/>
  <c r="NOW34" i="18"/>
  <c r="NOX34" i="18"/>
  <c r="NOY34" i="18"/>
  <c r="NOZ34" i="18"/>
  <c r="NPA34" i="18"/>
  <c r="NPB34" i="18"/>
  <c r="NPC34" i="18"/>
  <c r="NPD34" i="18"/>
  <c r="NPE34" i="18"/>
  <c r="NPF34" i="18"/>
  <c r="NPG34" i="18"/>
  <c r="NPH34" i="18"/>
  <c r="NPI34" i="18"/>
  <c r="NPJ34" i="18"/>
  <c r="NPK34" i="18"/>
  <c r="NPL34" i="18"/>
  <c r="NPM34" i="18"/>
  <c r="NPN34" i="18"/>
  <c r="NPO34" i="18"/>
  <c r="NPP34" i="18"/>
  <c r="NPQ34" i="18"/>
  <c r="NPR34" i="18"/>
  <c r="NPS34" i="18"/>
  <c r="NPT34" i="18"/>
  <c r="NPU34" i="18"/>
  <c r="NPV34" i="18"/>
  <c r="NPW34" i="18"/>
  <c r="NPX34" i="18"/>
  <c r="NPY34" i="18"/>
  <c r="NPZ34" i="18"/>
  <c r="NQA34" i="18"/>
  <c r="NQB34" i="18"/>
  <c r="NQC34" i="18"/>
  <c r="NQD34" i="18"/>
  <c r="NQE34" i="18"/>
  <c r="NQF34" i="18"/>
  <c r="NQG34" i="18"/>
  <c r="NQH34" i="18"/>
  <c r="NQI34" i="18"/>
  <c r="NQJ34" i="18"/>
  <c r="NQK34" i="18"/>
  <c r="NQL34" i="18"/>
  <c r="NQM34" i="18"/>
  <c r="NQN34" i="18"/>
  <c r="NQO34" i="18"/>
  <c r="NQP34" i="18"/>
  <c r="NQQ34" i="18"/>
  <c r="NQR34" i="18"/>
  <c r="NQS34" i="18"/>
  <c r="NQT34" i="18"/>
  <c r="NQU34" i="18"/>
  <c r="NQV34" i="18"/>
  <c r="NQW34" i="18"/>
  <c r="NQX34" i="18"/>
  <c r="NQY34" i="18"/>
  <c r="NQZ34" i="18"/>
  <c r="NRA34" i="18"/>
  <c r="NRB34" i="18"/>
  <c r="NRC34" i="18"/>
  <c r="NRD34" i="18"/>
  <c r="NRE34" i="18"/>
  <c r="NRF34" i="18"/>
  <c r="NRG34" i="18"/>
  <c r="NRH34" i="18"/>
  <c r="NRI34" i="18"/>
  <c r="NRJ34" i="18"/>
  <c r="NRK34" i="18"/>
  <c r="NRL34" i="18"/>
  <c r="NRM34" i="18"/>
  <c r="NRN34" i="18"/>
  <c r="NRO34" i="18"/>
  <c r="NRP34" i="18"/>
  <c r="NRQ34" i="18"/>
  <c r="NRR34" i="18"/>
  <c r="NRS34" i="18"/>
  <c r="NRT34" i="18"/>
  <c r="NRU34" i="18"/>
  <c r="NRV34" i="18"/>
  <c r="NRW34" i="18"/>
  <c r="NRX34" i="18"/>
  <c r="NRY34" i="18"/>
  <c r="NRZ34" i="18"/>
  <c r="NSA34" i="18"/>
  <c r="NSB34" i="18"/>
  <c r="NSC34" i="18"/>
  <c r="NSD34" i="18"/>
  <c r="NSE34" i="18"/>
  <c r="NSF34" i="18"/>
  <c r="NSG34" i="18"/>
  <c r="NSH34" i="18"/>
  <c r="NSI34" i="18"/>
  <c r="NSJ34" i="18"/>
  <c r="NSK34" i="18"/>
  <c r="NSL34" i="18"/>
  <c r="NSM34" i="18"/>
  <c r="NSN34" i="18"/>
  <c r="NSO34" i="18"/>
  <c r="NSP34" i="18"/>
  <c r="NSQ34" i="18"/>
  <c r="NSR34" i="18"/>
  <c r="NSS34" i="18"/>
  <c r="NST34" i="18"/>
  <c r="NSU34" i="18"/>
  <c r="NSV34" i="18"/>
  <c r="NSW34" i="18"/>
  <c r="NSX34" i="18"/>
  <c r="NSY34" i="18"/>
  <c r="NSZ34" i="18"/>
  <c r="NTA34" i="18"/>
  <c r="NTB34" i="18"/>
  <c r="NTC34" i="18"/>
  <c r="NTD34" i="18"/>
  <c r="NTE34" i="18"/>
  <c r="NTF34" i="18"/>
  <c r="NTG34" i="18"/>
  <c r="NTH34" i="18"/>
  <c r="NTI34" i="18"/>
  <c r="NTJ34" i="18"/>
  <c r="NTK34" i="18"/>
  <c r="NTL34" i="18"/>
  <c r="NTM34" i="18"/>
  <c r="NTN34" i="18"/>
  <c r="NTO34" i="18"/>
  <c r="NTP34" i="18"/>
  <c r="NTQ34" i="18"/>
  <c r="NTR34" i="18"/>
  <c r="NTS34" i="18"/>
  <c r="NTT34" i="18"/>
  <c r="NTU34" i="18"/>
  <c r="NTV34" i="18"/>
  <c r="NTW34" i="18"/>
  <c r="NTX34" i="18"/>
  <c r="NTY34" i="18"/>
  <c r="NTZ34" i="18"/>
  <c r="NUA34" i="18"/>
  <c r="NUB34" i="18"/>
  <c r="NUC34" i="18"/>
  <c r="NUD34" i="18"/>
  <c r="NUE34" i="18"/>
  <c r="NUF34" i="18"/>
  <c r="NUG34" i="18"/>
  <c r="NUH34" i="18"/>
  <c r="NUI34" i="18"/>
  <c r="NUJ34" i="18"/>
  <c r="NUK34" i="18"/>
  <c r="NUL34" i="18"/>
  <c r="NUM34" i="18"/>
  <c r="NUN34" i="18"/>
  <c r="NUO34" i="18"/>
  <c r="NUP34" i="18"/>
  <c r="NUQ34" i="18"/>
  <c r="NUR34" i="18"/>
  <c r="NUS34" i="18"/>
  <c r="NUT34" i="18"/>
  <c r="NUU34" i="18"/>
  <c r="NUV34" i="18"/>
  <c r="NUW34" i="18"/>
  <c r="NUX34" i="18"/>
  <c r="NUY34" i="18"/>
  <c r="NUZ34" i="18"/>
  <c r="NVA34" i="18"/>
  <c r="NVB34" i="18"/>
  <c r="NVC34" i="18"/>
  <c r="NVD34" i="18"/>
  <c r="NVE34" i="18"/>
  <c r="NVF34" i="18"/>
  <c r="NVG34" i="18"/>
  <c r="NVH34" i="18"/>
  <c r="NVI34" i="18"/>
  <c r="NVJ34" i="18"/>
  <c r="NVK34" i="18"/>
  <c r="NVL34" i="18"/>
  <c r="NVM34" i="18"/>
  <c r="NVN34" i="18"/>
  <c r="NVO34" i="18"/>
  <c r="NVP34" i="18"/>
  <c r="NVQ34" i="18"/>
  <c r="NVR34" i="18"/>
  <c r="NVS34" i="18"/>
  <c r="NVT34" i="18"/>
  <c r="NVU34" i="18"/>
  <c r="NVV34" i="18"/>
  <c r="NVW34" i="18"/>
  <c r="NVX34" i="18"/>
  <c r="NVY34" i="18"/>
  <c r="NVZ34" i="18"/>
  <c r="NWA34" i="18"/>
  <c r="NWB34" i="18"/>
  <c r="NWC34" i="18"/>
  <c r="NWD34" i="18"/>
  <c r="NWE34" i="18"/>
  <c r="NWF34" i="18"/>
  <c r="NWG34" i="18"/>
  <c r="NWH34" i="18"/>
  <c r="NWI34" i="18"/>
  <c r="NWJ34" i="18"/>
  <c r="NWK34" i="18"/>
  <c r="NWL34" i="18"/>
  <c r="NWM34" i="18"/>
  <c r="NWN34" i="18"/>
  <c r="NWO34" i="18"/>
  <c r="NWP34" i="18"/>
  <c r="NWQ34" i="18"/>
  <c r="NWR34" i="18"/>
  <c r="NWS34" i="18"/>
  <c r="NWT34" i="18"/>
  <c r="NWU34" i="18"/>
  <c r="NWV34" i="18"/>
  <c r="NWW34" i="18"/>
  <c r="NWX34" i="18"/>
  <c r="NWY34" i="18"/>
  <c r="NWZ34" i="18"/>
  <c r="NXA34" i="18"/>
  <c r="NXB34" i="18"/>
  <c r="NXC34" i="18"/>
  <c r="NXD34" i="18"/>
  <c r="NXE34" i="18"/>
  <c r="NXF34" i="18"/>
  <c r="NXG34" i="18"/>
  <c r="NXH34" i="18"/>
  <c r="NXI34" i="18"/>
  <c r="NXJ34" i="18"/>
  <c r="NXK34" i="18"/>
  <c r="NXL34" i="18"/>
  <c r="NXM34" i="18"/>
  <c r="NXN34" i="18"/>
  <c r="NXO34" i="18"/>
  <c r="NXP34" i="18"/>
  <c r="NXQ34" i="18"/>
  <c r="NXR34" i="18"/>
  <c r="NXS34" i="18"/>
  <c r="NXT34" i="18"/>
  <c r="NXU34" i="18"/>
  <c r="NXV34" i="18"/>
  <c r="NXW34" i="18"/>
  <c r="NXX34" i="18"/>
  <c r="NXY34" i="18"/>
  <c r="NXZ34" i="18"/>
  <c r="NYA34" i="18"/>
  <c r="NYB34" i="18"/>
  <c r="NYC34" i="18"/>
  <c r="NYD34" i="18"/>
  <c r="NYE34" i="18"/>
  <c r="NYF34" i="18"/>
  <c r="NYG34" i="18"/>
  <c r="NYH34" i="18"/>
  <c r="NYI34" i="18"/>
  <c r="NYJ34" i="18"/>
  <c r="NYK34" i="18"/>
  <c r="NYL34" i="18"/>
  <c r="NYM34" i="18"/>
  <c r="NYN34" i="18"/>
  <c r="NYO34" i="18"/>
  <c r="NYP34" i="18"/>
  <c r="NYQ34" i="18"/>
  <c r="NYR34" i="18"/>
  <c r="NYS34" i="18"/>
  <c r="NYT34" i="18"/>
  <c r="NYU34" i="18"/>
  <c r="NYV34" i="18"/>
  <c r="NYW34" i="18"/>
  <c r="NYX34" i="18"/>
  <c r="NYY34" i="18"/>
  <c r="NYZ34" i="18"/>
  <c r="NZA34" i="18"/>
  <c r="NZB34" i="18"/>
  <c r="NZC34" i="18"/>
  <c r="NZD34" i="18"/>
  <c r="NZE34" i="18"/>
  <c r="NZF34" i="18"/>
  <c r="NZG34" i="18"/>
  <c r="NZH34" i="18"/>
  <c r="NZI34" i="18"/>
  <c r="NZJ34" i="18"/>
  <c r="NZK34" i="18"/>
  <c r="NZL34" i="18"/>
  <c r="NZM34" i="18"/>
  <c r="NZN34" i="18"/>
  <c r="NZO34" i="18"/>
  <c r="NZP34" i="18"/>
  <c r="NZQ34" i="18"/>
  <c r="NZR34" i="18"/>
  <c r="NZS34" i="18"/>
  <c r="NZT34" i="18"/>
  <c r="NZU34" i="18"/>
  <c r="NZV34" i="18"/>
  <c r="NZW34" i="18"/>
  <c r="NZX34" i="18"/>
  <c r="NZY34" i="18"/>
  <c r="NZZ34" i="18"/>
  <c r="OAA34" i="18"/>
  <c r="OAB34" i="18"/>
  <c r="OAC34" i="18"/>
  <c r="OAD34" i="18"/>
  <c r="OAE34" i="18"/>
  <c r="OAF34" i="18"/>
  <c r="OAG34" i="18"/>
  <c r="OAH34" i="18"/>
  <c r="OAI34" i="18"/>
  <c r="OAJ34" i="18"/>
  <c r="OAK34" i="18"/>
  <c r="OAL34" i="18"/>
  <c r="OAM34" i="18"/>
  <c r="OAN34" i="18"/>
  <c r="OAO34" i="18"/>
  <c r="OAP34" i="18"/>
  <c r="OAQ34" i="18"/>
  <c r="OAR34" i="18"/>
  <c r="OAS34" i="18"/>
  <c r="OAT34" i="18"/>
  <c r="OAU34" i="18"/>
  <c r="OAV34" i="18"/>
  <c r="OAW34" i="18"/>
  <c r="OAX34" i="18"/>
  <c r="OAY34" i="18"/>
  <c r="OAZ34" i="18"/>
  <c r="OBA34" i="18"/>
  <c r="OBB34" i="18"/>
  <c r="OBC34" i="18"/>
  <c r="OBD34" i="18"/>
  <c r="OBE34" i="18"/>
  <c r="OBF34" i="18"/>
  <c r="OBG34" i="18"/>
  <c r="OBH34" i="18"/>
  <c r="OBI34" i="18"/>
  <c r="OBJ34" i="18"/>
  <c r="OBK34" i="18"/>
  <c r="OBL34" i="18"/>
  <c r="OBM34" i="18"/>
  <c r="OBN34" i="18"/>
  <c r="OBO34" i="18"/>
  <c r="OBP34" i="18"/>
  <c r="OBQ34" i="18"/>
  <c r="OBR34" i="18"/>
  <c r="OBS34" i="18"/>
  <c r="OBT34" i="18"/>
  <c r="OBU34" i="18"/>
  <c r="OBV34" i="18"/>
  <c r="OBW34" i="18"/>
  <c r="OBX34" i="18"/>
  <c r="OBY34" i="18"/>
  <c r="OBZ34" i="18"/>
  <c r="OCA34" i="18"/>
  <c r="OCB34" i="18"/>
  <c r="OCC34" i="18"/>
  <c r="OCD34" i="18"/>
  <c r="OCE34" i="18"/>
  <c r="OCF34" i="18"/>
  <c r="OCG34" i="18"/>
  <c r="OCH34" i="18"/>
  <c r="OCI34" i="18"/>
  <c r="OCJ34" i="18"/>
  <c r="OCK34" i="18"/>
  <c r="OCL34" i="18"/>
  <c r="OCM34" i="18"/>
  <c r="OCN34" i="18"/>
  <c r="OCO34" i="18"/>
  <c r="OCP34" i="18"/>
  <c r="OCQ34" i="18"/>
  <c r="OCR34" i="18"/>
  <c r="OCS34" i="18"/>
  <c r="OCT34" i="18"/>
  <c r="OCU34" i="18"/>
  <c r="OCV34" i="18"/>
  <c r="OCW34" i="18"/>
  <c r="OCX34" i="18"/>
  <c r="OCY34" i="18"/>
  <c r="OCZ34" i="18"/>
  <c r="ODA34" i="18"/>
  <c r="ODB34" i="18"/>
  <c r="ODC34" i="18"/>
  <c r="ODD34" i="18"/>
  <c r="ODE34" i="18"/>
  <c r="ODF34" i="18"/>
  <c r="ODG34" i="18"/>
  <c r="ODH34" i="18"/>
  <c r="ODI34" i="18"/>
  <c r="ODJ34" i="18"/>
  <c r="ODK34" i="18"/>
  <c r="ODL34" i="18"/>
  <c r="ODM34" i="18"/>
  <c r="ODN34" i="18"/>
  <c r="ODO34" i="18"/>
  <c r="ODP34" i="18"/>
  <c r="ODQ34" i="18"/>
  <c r="ODR34" i="18"/>
  <c r="ODS34" i="18"/>
  <c r="ODT34" i="18"/>
  <c r="ODU34" i="18"/>
  <c r="ODV34" i="18"/>
  <c r="ODW34" i="18"/>
  <c r="ODX34" i="18"/>
  <c r="ODY34" i="18"/>
  <c r="ODZ34" i="18"/>
  <c r="OEA34" i="18"/>
  <c r="OEB34" i="18"/>
  <c r="OEC34" i="18"/>
  <c r="OED34" i="18"/>
  <c r="OEE34" i="18"/>
  <c r="OEF34" i="18"/>
  <c r="OEG34" i="18"/>
  <c r="OEH34" i="18"/>
  <c r="OEI34" i="18"/>
  <c r="OEJ34" i="18"/>
  <c r="OEK34" i="18"/>
  <c r="OEL34" i="18"/>
  <c r="OEM34" i="18"/>
  <c r="OEN34" i="18"/>
  <c r="OEO34" i="18"/>
  <c r="OEP34" i="18"/>
  <c r="OEQ34" i="18"/>
  <c r="OER34" i="18"/>
  <c r="OES34" i="18"/>
  <c r="OET34" i="18"/>
  <c r="OEU34" i="18"/>
  <c r="OEV34" i="18"/>
  <c r="OEW34" i="18"/>
  <c r="OEX34" i="18"/>
  <c r="OEY34" i="18"/>
  <c r="OEZ34" i="18"/>
  <c r="OFA34" i="18"/>
  <c r="OFB34" i="18"/>
  <c r="OFC34" i="18"/>
  <c r="OFD34" i="18"/>
  <c r="OFE34" i="18"/>
  <c r="OFF34" i="18"/>
  <c r="OFG34" i="18"/>
  <c r="OFH34" i="18"/>
  <c r="OFI34" i="18"/>
  <c r="OFJ34" i="18"/>
  <c r="OFK34" i="18"/>
  <c r="OFL34" i="18"/>
  <c r="OFM34" i="18"/>
  <c r="OFN34" i="18"/>
  <c r="OFO34" i="18"/>
  <c r="OFP34" i="18"/>
  <c r="OFQ34" i="18"/>
  <c r="OFR34" i="18"/>
  <c r="OFS34" i="18"/>
  <c r="OFT34" i="18"/>
  <c r="OFU34" i="18"/>
  <c r="OFV34" i="18"/>
  <c r="OFW34" i="18"/>
  <c r="OFX34" i="18"/>
  <c r="OFY34" i="18"/>
  <c r="OFZ34" i="18"/>
  <c r="OGA34" i="18"/>
  <c r="OGB34" i="18"/>
  <c r="OGC34" i="18"/>
  <c r="OGD34" i="18"/>
  <c r="OGE34" i="18"/>
  <c r="OGF34" i="18"/>
  <c r="OGG34" i="18"/>
  <c r="OGH34" i="18"/>
  <c r="OGI34" i="18"/>
  <c r="OGJ34" i="18"/>
  <c r="OGK34" i="18"/>
  <c r="OGL34" i="18"/>
  <c r="OGM34" i="18"/>
  <c r="OGN34" i="18"/>
  <c r="OGO34" i="18"/>
  <c r="OGP34" i="18"/>
  <c r="OGQ34" i="18"/>
  <c r="OGR34" i="18"/>
  <c r="OGS34" i="18"/>
  <c r="OGT34" i="18"/>
  <c r="OGU34" i="18"/>
  <c r="OGV34" i="18"/>
  <c r="OGW34" i="18"/>
  <c r="OGX34" i="18"/>
  <c r="OGY34" i="18"/>
  <c r="OGZ34" i="18"/>
  <c r="OHA34" i="18"/>
  <c r="OHB34" i="18"/>
  <c r="OHC34" i="18"/>
  <c r="OHD34" i="18"/>
  <c r="OHE34" i="18"/>
  <c r="OHF34" i="18"/>
  <c r="OHG34" i="18"/>
  <c r="OHH34" i="18"/>
  <c r="OHI34" i="18"/>
  <c r="OHJ34" i="18"/>
  <c r="OHK34" i="18"/>
  <c r="OHL34" i="18"/>
  <c r="OHM34" i="18"/>
  <c r="OHN34" i="18"/>
  <c r="OHO34" i="18"/>
  <c r="OHP34" i="18"/>
  <c r="OHQ34" i="18"/>
  <c r="OHR34" i="18"/>
  <c r="OHS34" i="18"/>
  <c r="OHT34" i="18"/>
  <c r="OHU34" i="18"/>
  <c r="OHV34" i="18"/>
  <c r="OHW34" i="18"/>
  <c r="OHX34" i="18"/>
  <c r="OHY34" i="18"/>
  <c r="OHZ34" i="18"/>
  <c r="OIA34" i="18"/>
  <c r="OIB34" i="18"/>
  <c r="OIC34" i="18"/>
  <c r="OID34" i="18"/>
  <c r="OIE34" i="18"/>
  <c r="OIF34" i="18"/>
  <c r="OIG34" i="18"/>
  <c r="OIH34" i="18"/>
  <c r="OII34" i="18"/>
  <c r="OIJ34" i="18"/>
  <c r="OIK34" i="18"/>
  <c r="OIL34" i="18"/>
  <c r="OIM34" i="18"/>
  <c r="OIN34" i="18"/>
  <c r="OIO34" i="18"/>
  <c r="OIP34" i="18"/>
  <c r="OIQ34" i="18"/>
  <c r="OIR34" i="18"/>
  <c r="OIS34" i="18"/>
  <c r="OIT34" i="18"/>
  <c r="OIU34" i="18"/>
  <c r="OIV34" i="18"/>
  <c r="OIW34" i="18"/>
  <c r="OIX34" i="18"/>
  <c r="OIY34" i="18"/>
  <c r="OIZ34" i="18"/>
  <c r="OJA34" i="18"/>
  <c r="OJB34" i="18"/>
  <c r="OJC34" i="18"/>
  <c r="OJD34" i="18"/>
  <c r="OJE34" i="18"/>
  <c r="OJF34" i="18"/>
  <c r="OJG34" i="18"/>
  <c r="OJH34" i="18"/>
  <c r="OJI34" i="18"/>
  <c r="OJJ34" i="18"/>
  <c r="OJK34" i="18"/>
  <c r="OJL34" i="18"/>
  <c r="OJM34" i="18"/>
  <c r="OJN34" i="18"/>
  <c r="OJO34" i="18"/>
  <c r="OJP34" i="18"/>
  <c r="OJQ34" i="18"/>
  <c r="OJR34" i="18"/>
  <c r="OJS34" i="18"/>
  <c r="OJT34" i="18"/>
  <c r="OJU34" i="18"/>
  <c r="OJV34" i="18"/>
  <c r="OJW34" i="18"/>
  <c r="OJX34" i="18"/>
  <c r="OJY34" i="18"/>
  <c r="OJZ34" i="18"/>
  <c r="OKA34" i="18"/>
  <c r="OKB34" i="18"/>
  <c r="OKC34" i="18"/>
  <c r="OKD34" i="18"/>
  <c r="OKE34" i="18"/>
  <c r="OKF34" i="18"/>
  <c r="OKG34" i="18"/>
  <c r="OKH34" i="18"/>
  <c r="OKI34" i="18"/>
  <c r="OKJ34" i="18"/>
  <c r="OKK34" i="18"/>
  <c r="OKL34" i="18"/>
  <c r="OKM34" i="18"/>
  <c r="OKN34" i="18"/>
  <c r="OKO34" i="18"/>
  <c r="OKP34" i="18"/>
  <c r="OKQ34" i="18"/>
  <c r="OKR34" i="18"/>
  <c r="OKS34" i="18"/>
  <c r="OKT34" i="18"/>
  <c r="OKU34" i="18"/>
  <c r="OKV34" i="18"/>
  <c r="OKW34" i="18"/>
  <c r="OKX34" i="18"/>
  <c r="OKY34" i="18"/>
  <c r="OKZ34" i="18"/>
  <c r="OLA34" i="18"/>
  <c r="OLB34" i="18"/>
  <c r="OLC34" i="18"/>
  <c r="OLD34" i="18"/>
  <c r="OLE34" i="18"/>
  <c r="OLF34" i="18"/>
  <c r="OLG34" i="18"/>
  <c r="OLH34" i="18"/>
  <c r="OLI34" i="18"/>
  <c r="OLJ34" i="18"/>
  <c r="OLK34" i="18"/>
  <c r="OLL34" i="18"/>
  <c r="OLM34" i="18"/>
  <c r="OLN34" i="18"/>
  <c r="OLO34" i="18"/>
  <c r="OLP34" i="18"/>
  <c r="OLQ34" i="18"/>
  <c r="OLR34" i="18"/>
  <c r="OLS34" i="18"/>
  <c r="OLT34" i="18"/>
  <c r="OLU34" i="18"/>
  <c r="OLV34" i="18"/>
  <c r="OLW34" i="18"/>
  <c r="OLX34" i="18"/>
  <c r="OLY34" i="18"/>
  <c r="OLZ34" i="18"/>
  <c r="OMA34" i="18"/>
  <c r="OMB34" i="18"/>
  <c r="OMC34" i="18"/>
  <c r="OMD34" i="18"/>
  <c r="OME34" i="18"/>
  <c r="OMF34" i="18"/>
  <c r="OMG34" i="18"/>
  <c r="OMH34" i="18"/>
  <c r="OMI34" i="18"/>
  <c r="OMJ34" i="18"/>
  <c r="OMK34" i="18"/>
  <c r="OML34" i="18"/>
  <c r="OMM34" i="18"/>
  <c r="OMN34" i="18"/>
  <c r="OMO34" i="18"/>
  <c r="OMP34" i="18"/>
  <c r="OMQ34" i="18"/>
  <c r="OMR34" i="18"/>
  <c r="OMS34" i="18"/>
  <c r="OMT34" i="18"/>
  <c r="OMU34" i="18"/>
  <c r="OMV34" i="18"/>
  <c r="OMW34" i="18"/>
  <c r="OMX34" i="18"/>
  <c r="OMY34" i="18"/>
  <c r="OMZ34" i="18"/>
  <c r="ONA34" i="18"/>
  <c r="ONB34" i="18"/>
  <c r="ONC34" i="18"/>
  <c r="OND34" i="18"/>
  <c r="ONE34" i="18"/>
  <c r="ONF34" i="18"/>
  <c r="ONG34" i="18"/>
  <c r="ONH34" i="18"/>
  <c r="ONI34" i="18"/>
  <c r="ONJ34" i="18"/>
  <c r="ONK34" i="18"/>
  <c r="ONL34" i="18"/>
  <c r="ONM34" i="18"/>
  <c r="ONN34" i="18"/>
  <c r="ONO34" i="18"/>
  <c r="ONP34" i="18"/>
  <c r="ONQ34" i="18"/>
  <c r="ONR34" i="18"/>
  <c r="ONS34" i="18"/>
  <c r="ONT34" i="18"/>
  <c r="ONU34" i="18"/>
  <c r="ONV34" i="18"/>
  <c r="ONW34" i="18"/>
  <c r="ONX34" i="18"/>
  <c r="ONY34" i="18"/>
  <c r="ONZ34" i="18"/>
  <c r="OOA34" i="18"/>
  <c r="OOB34" i="18"/>
  <c r="OOC34" i="18"/>
  <c r="OOD34" i="18"/>
  <c r="OOE34" i="18"/>
  <c r="OOF34" i="18"/>
  <c r="OOG34" i="18"/>
  <c r="OOH34" i="18"/>
  <c r="OOI34" i="18"/>
  <c r="OOJ34" i="18"/>
  <c r="OOK34" i="18"/>
  <c r="OOL34" i="18"/>
  <c r="OOM34" i="18"/>
  <c r="OON34" i="18"/>
  <c r="OOO34" i="18"/>
  <c r="OOP34" i="18"/>
  <c r="OOQ34" i="18"/>
  <c r="OOR34" i="18"/>
  <c r="OOS34" i="18"/>
  <c r="OOT34" i="18"/>
  <c r="OOU34" i="18"/>
  <c r="OOV34" i="18"/>
  <c r="OOW34" i="18"/>
  <c r="OOX34" i="18"/>
  <c r="OOY34" i="18"/>
  <c r="OOZ34" i="18"/>
  <c r="OPA34" i="18"/>
  <c r="OPB34" i="18"/>
  <c r="OPC34" i="18"/>
  <c r="OPD34" i="18"/>
  <c r="OPE34" i="18"/>
  <c r="OPF34" i="18"/>
  <c r="OPG34" i="18"/>
  <c r="OPH34" i="18"/>
  <c r="OPI34" i="18"/>
  <c r="OPJ34" i="18"/>
  <c r="OPK34" i="18"/>
  <c r="OPL34" i="18"/>
  <c r="OPM34" i="18"/>
  <c r="OPN34" i="18"/>
  <c r="OPO34" i="18"/>
  <c r="OPP34" i="18"/>
  <c r="OPQ34" i="18"/>
  <c r="OPR34" i="18"/>
  <c r="OPS34" i="18"/>
  <c r="OPT34" i="18"/>
  <c r="OPU34" i="18"/>
  <c r="OPV34" i="18"/>
  <c r="OPW34" i="18"/>
  <c r="OPX34" i="18"/>
  <c r="OPY34" i="18"/>
  <c r="OPZ34" i="18"/>
  <c r="OQA34" i="18"/>
  <c r="OQB34" i="18"/>
  <c r="OQC34" i="18"/>
  <c r="OQD34" i="18"/>
  <c r="OQE34" i="18"/>
  <c r="OQF34" i="18"/>
  <c r="OQG34" i="18"/>
  <c r="OQH34" i="18"/>
  <c r="OQI34" i="18"/>
  <c r="OQJ34" i="18"/>
  <c r="OQK34" i="18"/>
  <c r="OQL34" i="18"/>
  <c r="OQM34" i="18"/>
  <c r="OQN34" i="18"/>
  <c r="OQO34" i="18"/>
  <c r="OQP34" i="18"/>
  <c r="OQQ34" i="18"/>
  <c r="OQR34" i="18"/>
  <c r="OQS34" i="18"/>
  <c r="OQT34" i="18"/>
  <c r="OQU34" i="18"/>
  <c r="OQV34" i="18"/>
  <c r="OQW34" i="18"/>
  <c r="OQX34" i="18"/>
  <c r="OQY34" i="18"/>
  <c r="OQZ34" i="18"/>
  <c r="ORA34" i="18"/>
  <c r="ORB34" i="18"/>
  <c r="ORC34" i="18"/>
  <c r="ORD34" i="18"/>
  <c r="ORE34" i="18"/>
  <c r="ORF34" i="18"/>
  <c r="ORG34" i="18"/>
  <c r="ORH34" i="18"/>
  <c r="ORI34" i="18"/>
  <c r="ORJ34" i="18"/>
  <c r="ORK34" i="18"/>
  <c r="ORL34" i="18"/>
  <c r="ORM34" i="18"/>
  <c r="ORN34" i="18"/>
  <c r="ORO34" i="18"/>
  <c r="ORP34" i="18"/>
  <c r="ORQ34" i="18"/>
  <c r="ORR34" i="18"/>
  <c r="ORS34" i="18"/>
  <c r="ORT34" i="18"/>
  <c r="ORU34" i="18"/>
  <c r="ORV34" i="18"/>
  <c r="ORW34" i="18"/>
  <c r="ORX34" i="18"/>
  <c r="ORY34" i="18"/>
  <c r="ORZ34" i="18"/>
  <c r="OSA34" i="18"/>
  <c r="OSB34" i="18"/>
  <c r="OSC34" i="18"/>
  <c r="OSD34" i="18"/>
  <c r="OSE34" i="18"/>
  <c r="OSF34" i="18"/>
  <c r="OSG34" i="18"/>
  <c r="OSH34" i="18"/>
  <c r="OSI34" i="18"/>
  <c r="OSJ34" i="18"/>
  <c r="OSK34" i="18"/>
  <c r="OSL34" i="18"/>
  <c r="OSM34" i="18"/>
  <c r="OSN34" i="18"/>
  <c r="OSO34" i="18"/>
  <c r="OSP34" i="18"/>
  <c r="OSQ34" i="18"/>
  <c r="OSR34" i="18"/>
  <c r="OSS34" i="18"/>
  <c r="OST34" i="18"/>
  <c r="OSU34" i="18"/>
  <c r="OSV34" i="18"/>
  <c r="OSW34" i="18"/>
  <c r="OSX34" i="18"/>
  <c r="OSY34" i="18"/>
  <c r="OSZ34" i="18"/>
  <c r="OTA34" i="18"/>
  <c r="OTB34" i="18"/>
  <c r="OTC34" i="18"/>
  <c r="OTD34" i="18"/>
  <c r="OTE34" i="18"/>
  <c r="OTF34" i="18"/>
  <c r="OTG34" i="18"/>
  <c r="OTH34" i="18"/>
  <c r="OTI34" i="18"/>
  <c r="OTJ34" i="18"/>
  <c r="OTK34" i="18"/>
  <c r="OTL34" i="18"/>
  <c r="OTM34" i="18"/>
  <c r="OTN34" i="18"/>
  <c r="OTO34" i="18"/>
  <c r="OTP34" i="18"/>
  <c r="OTQ34" i="18"/>
  <c r="OTR34" i="18"/>
  <c r="OTS34" i="18"/>
  <c r="OTT34" i="18"/>
  <c r="OTU34" i="18"/>
  <c r="OTV34" i="18"/>
  <c r="OTW34" i="18"/>
  <c r="OTX34" i="18"/>
  <c r="OTY34" i="18"/>
  <c r="OTZ34" i="18"/>
  <c r="OUA34" i="18"/>
  <c r="OUB34" i="18"/>
  <c r="OUC34" i="18"/>
  <c r="OUD34" i="18"/>
  <c r="OUE34" i="18"/>
  <c r="OUF34" i="18"/>
  <c r="OUG34" i="18"/>
  <c r="OUH34" i="18"/>
  <c r="OUI34" i="18"/>
  <c r="OUJ34" i="18"/>
  <c r="OUK34" i="18"/>
  <c r="OUL34" i="18"/>
  <c r="OUM34" i="18"/>
  <c r="OUN34" i="18"/>
  <c r="OUO34" i="18"/>
  <c r="OUP34" i="18"/>
  <c r="OUQ34" i="18"/>
  <c r="OUR34" i="18"/>
  <c r="OUS34" i="18"/>
  <c r="OUT34" i="18"/>
  <c r="OUU34" i="18"/>
  <c r="OUV34" i="18"/>
  <c r="OUW34" i="18"/>
  <c r="OUX34" i="18"/>
  <c r="OUY34" i="18"/>
  <c r="OUZ34" i="18"/>
  <c r="OVA34" i="18"/>
  <c r="OVB34" i="18"/>
  <c r="OVC34" i="18"/>
  <c r="OVD34" i="18"/>
  <c r="OVE34" i="18"/>
  <c r="OVF34" i="18"/>
  <c r="OVG34" i="18"/>
  <c r="OVH34" i="18"/>
  <c r="OVI34" i="18"/>
  <c r="OVJ34" i="18"/>
  <c r="OVK34" i="18"/>
  <c r="OVL34" i="18"/>
  <c r="OVM34" i="18"/>
  <c r="OVN34" i="18"/>
  <c r="OVO34" i="18"/>
  <c r="OVP34" i="18"/>
  <c r="OVQ34" i="18"/>
  <c r="OVR34" i="18"/>
  <c r="OVS34" i="18"/>
  <c r="OVT34" i="18"/>
  <c r="OVU34" i="18"/>
  <c r="OVV34" i="18"/>
  <c r="OVW34" i="18"/>
  <c r="OVX34" i="18"/>
  <c r="OVY34" i="18"/>
  <c r="OVZ34" i="18"/>
  <c r="OWA34" i="18"/>
  <c r="OWB34" i="18"/>
  <c r="OWC34" i="18"/>
  <c r="OWD34" i="18"/>
  <c r="OWE34" i="18"/>
  <c r="OWF34" i="18"/>
  <c r="OWG34" i="18"/>
  <c r="OWH34" i="18"/>
  <c r="OWI34" i="18"/>
  <c r="OWJ34" i="18"/>
  <c r="OWK34" i="18"/>
  <c r="OWL34" i="18"/>
  <c r="OWM34" i="18"/>
  <c r="OWN34" i="18"/>
  <c r="OWO34" i="18"/>
  <c r="OWP34" i="18"/>
  <c r="OWQ34" i="18"/>
  <c r="OWR34" i="18"/>
  <c r="OWS34" i="18"/>
  <c r="OWT34" i="18"/>
  <c r="OWU34" i="18"/>
  <c r="OWV34" i="18"/>
  <c r="OWW34" i="18"/>
  <c r="OWX34" i="18"/>
  <c r="OWY34" i="18"/>
  <c r="OWZ34" i="18"/>
  <c r="OXA34" i="18"/>
  <c r="OXB34" i="18"/>
  <c r="OXC34" i="18"/>
  <c r="OXD34" i="18"/>
  <c r="OXE34" i="18"/>
  <c r="OXF34" i="18"/>
  <c r="OXG34" i="18"/>
  <c r="OXH34" i="18"/>
  <c r="OXI34" i="18"/>
  <c r="OXJ34" i="18"/>
  <c r="OXK34" i="18"/>
  <c r="OXL34" i="18"/>
  <c r="OXM34" i="18"/>
  <c r="OXN34" i="18"/>
  <c r="OXO34" i="18"/>
  <c r="OXP34" i="18"/>
  <c r="OXQ34" i="18"/>
  <c r="OXR34" i="18"/>
  <c r="OXS34" i="18"/>
  <c r="OXT34" i="18"/>
  <c r="OXU34" i="18"/>
  <c r="OXV34" i="18"/>
  <c r="OXW34" i="18"/>
  <c r="OXX34" i="18"/>
  <c r="OXY34" i="18"/>
  <c r="OXZ34" i="18"/>
  <c r="OYA34" i="18"/>
  <c r="OYB34" i="18"/>
  <c r="OYC34" i="18"/>
  <c r="OYD34" i="18"/>
  <c r="OYE34" i="18"/>
  <c r="OYF34" i="18"/>
  <c r="OYG34" i="18"/>
  <c r="OYH34" i="18"/>
  <c r="OYI34" i="18"/>
  <c r="OYJ34" i="18"/>
  <c r="OYK34" i="18"/>
  <c r="OYL34" i="18"/>
  <c r="OYM34" i="18"/>
  <c r="OYN34" i="18"/>
  <c r="OYO34" i="18"/>
  <c r="OYP34" i="18"/>
  <c r="OYQ34" i="18"/>
  <c r="OYR34" i="18"/>
  <c r="OYS34" i="18"/>
  <c r="OYT34" i="18"/>
  <c r="OYU34" i="18"/>
  <c r="OYV34" i="18"/>
  <c r="OYW34" i="18"/>
  <c r="OYX34" i="18"/>
  <c r="OYY34" i="18"/>
  <c r="OYZ34" i="18"/>
  <c r="OZA34" i="18"/>
  <c r="OZB34" i="18"/>
  <c r="OZC34" i="18"/>
  <c r="OZD34" i="18"/>
  <c r="OZE34" i="18"/>
  <c r="OZF34" i="18"/>
  <c r="OZG34" i="18"/>
  <c r="OZH34" i="18"/>
  <c r="OZI34" i="18"/>
  <c r="OZJ34" i="18"/>
  <c r="OZK34" i="18"/>
  <c r="OZL34" i="18"/>
  <c r="OZM34" i="18"/>
  <c r="OZN34" i="18"/>
  <c r="OZO34" i="18"/>
  <c r="OZP34" i="18"/>
  <c r="OZQ34" i="18"/>
  <c r="OZR34" i="18"/>
  <c r="OZS34" i="18"/>
  <c r="OZT34" i="18"/>
  <c r="OZU34" i="18"/>
  <c r="OZV34" i="18"/>
  <c r="OZW34" i="18"/>
  <c r="OZX34" i="18"/>
  <c r="OZY34" i="18"/>
  <c r="OZZ34" i="18"/>
  <c r="PAA34" i="18"/>
  <c r="PAB34" i="18"/>
  <c r="PAC34" i="18"/>
  <c r="PAD34" i="18"/>
  <c r="PAE34" i="18"/>
  <c r="PAF34" i="18"/>
  <c r="PAG34" i="18"/>
  <c r="PAH34" i="18"/>
  <c r="PAI34" i="18"/>
  <c r="PAJ34" i="18"/>
  <c r="PAK34" i="18"/>
  <c r="PAL34" i="18"/>
  <c r="PAM34" i="18"/>
  <c r="PAN34" i="18"/>
  <c r="PAO34" i="18"/>
  <c r="PAP34" i="18"/>
  <c r="PAQ34" i="18"/>
  <c r="PAR34" i="18"/>
  <c r="PAS34" i="18"/>
  <c r="PAT34" i="18"/>
  <c r="PAU34" i="18"/>
  <c r="PAV34" i="18"/>
  <c r="PAW34" i="18"/>
  <c r="PAX34" i="18"/>
  <c r="PAY34" i="18"/>
  <c r="PAZ34" i="18"/>
  <c r="PBA34" i="18"/>
  <c r="PBB34" i="18"/>
  <c r="PBC34" i="18"/>
  <c r="PBD34" i="18"/>
  <c r="PBE34" i="18"/>
  <c r="PBF34" i="18"/>
  <c r="PBG34" i="18"/>
  <c r="PBH34" i="18"/>
  <c r="PBI34" i="18"/>
  <c r="PBJ34" i="18"/>
  <c r="PBK34" i="18"/>
  <c r="PBL34" i="18"/>
  <c r="PBM34" i="18"/>
  <c r="PBN34" i="18"/>
  <c r="PBO34" i="18"/>
  <c r="PBP34" i="18"/>
  <c r="PBQ34" i="18"/>
  <c r="PBR34" i="18"/>
  <c r="PBS34" i="18"/>
  <c r="PBT34" i="18"/>
  <c r="PBU34" i="18"/>
  <c r="PBV34" i="18"/>
  <c r="PBW34" i="18"/>
  <c r="PBX34" i="18"/>
  <c r="PBY34" i="18"/>
  <c r="PBZ34" i="18"/>
  <c r="PCA34" i="18"/>
  <c r="PCB34" i="18"/>
  <c r="PCC34" i="18"/>
  <c r="PCD34" i="18"/>
  <c r="PCE34" i="18"/>
  <c r="PCF34" i="18"/>
  <c r="PCG34" i="18"/>
  <c r="PCH34" i="18"/>
  <c r="PCI34" i="18"/>
  <c r="PCJ34" i="18"/>
  <c r="PCK34" i="18"/>
  <c r="PCL34" i="18"/>
  <c r="PCM34" i="18"/>
  <c r="PCN34" i="18"/>
  <c r="PCO34" i="18"/>
  <c r="PCP34" i="18"/>
  <c r="PCQ34" i="18"/>
  <c r="PCR34" i="18"/>
  <c r="PCS34" i="18"/>
  <c r="PCT34" i="18"/>
  <c r="PCU34" i="18"/>
  <c r="PCV34" i="18"/>
  <c r="PCW34" i="18"/>
  <c r="PCX34" i="18"/>
  <c r="PCY34" i="18"/>
  <c r="PCZ34" i="18"/>
  <c r="PDA34" i="18"/>
  <c r="PDB34" i="18"/>
  <c r="PDC34" i="18"/>
  <c r="PDD34" i="18"/>
  <c r="PDE34" i="18"/>
  <c r="PDF34" i="18"/>
  <c r="PDG34" i="18"/>
  <c r="PDH34" i="18"/>
  <c r="PDI34" i="18"/>
  <c r="PDJ34" i="18"/>
  <c r="PDK34" i="18"/>
  <c r="PDL34" i="18"/>
  <c r="PDM34" i="18"/>
  <c r="PDN34" i="18"/>
  <c r="PDO34" i="18"/>
  <c r="PDP34" i="18"/>
  <c r="PDQ34" i="18"/>
  <c r="PDR34" i="18"/>
  <c r="PDS34" i="18"/>
  <c r="PDT34" i="18"/>
  <c r="PDU34" i="18"/>
  <c r="PDV34" i="18"/>
  <c r="PDW34" i="18"/>
  <c r="PDX34" i="18"/>
  <c r="PDY34" i="18"/>
  <c r="PDZ34" i="18"/>
  <c r="PEA34" i="18"/>
  <c r="PEB34" i="18"/>
  <c r="PEC34" i="18"/>
  <c r="PED34" i="18"/>
  <c r="PEE34" i="18"/>
  <c r="PEF34" i="18"/>
  <c r="PEG34" i="18"/>
  <c r="PEH34" i="18"/>
  <c r="PEI34" i="18"/>
  <c r="PEJ34" i="18"/>
  <c r="PEK34" i="18"/>
  <c r="PEL34" i="18"/>
  <c r="PEM34" i="18"/>
  <c r="PEN34" i="18"/>
  <c r="PEO34" i="18"/>
  <c r="PEP34" i="18"/>
  <c r="PEQ34" i="18"/>
  <c r="PER34" i="18"/>
  <c r="PES34" i="18"/>
  <c r="PET34" i="18"/>
  <c r="PEU34" i="18"/>
  <c r="PEV34" i="18"/>
  <c r="PEW34" i="18"/>
  <c r="PEX34" i="18"/>
  <c r="PEY34" i="18"/>
  <c r="PEZ34" i="18"/>
  <c r="PFA34" i="18"/>
  <c r="PFB34" i="18"/>
  <c r="PFC34" i="18"/>
  <c r="PFD34" i="18"/>
  <c r="PFE34" i="18"/>
  <c r="PFF34" i="18"/>
  <c r="PFG34" i="18"/>
  <c r="PFH34" i="18"/>
  <c r="PFI34" i="18"/>
  <c r="PFJ34" i="18"/>
  <c r="PFK34" i="18"/>
  <c r="PFL34" i="18"/>
  <c r="PFM34" i="18"/>
  <c r="PFN34" i="18"/>
  <c r="PFO34" i="18"/>
  <c r="PFP34" i="18"/>
  <c r="PFQ34" i="18"/>
  <c r="PFR34" i="18"/>
  <c r="PFS34" i="18"/>
  <c r="PFT34" i="18"/>
  <c r="PFU34" i="18"/>
  <c r="PFV34" i="18"/>
  <c r="PFW34" i="18"/>
  <c r="PFX34" i="18"/>
  <c r="PFY34" i="18"/>
  <c r="PFZ34" i="18"/>
  <c r="PGA34" i="18"/>
  <c r="PGB34" i="18"/>
  <c r="PGC34" i="18"/>
  <c r="PGD34" i="18"/>
  <c r="PGE34" i="18"/>
  <c r="PGF34" i="18"/>
  <c r="PGG34" i="18"/>
  <c r="PGH34" i="18"/>
  <c r="PGI34" i="18"/>
  <c r="PGJ34" i="18"/>
  <c r="PGK34" i="18"/>
  <c r="PGL34" i="18"/>
  <c r="PGM34" i="18"/>
  <c r="PGN34" i="18"/>
  <c r="PGO34" i="18"/>
  <c r="PGP34" i="18"/>
  <c r="PGQ34" i="18"/>
  <c r="PGR34" i="18"/>
  <c r="PGS34" i="18"/>
  <c r="PGT34" i="18"/>
  <c r="PGU34" i="18"/>
  <c r="PGV34" i="18"/>
  <c r="PGW34" i="18"/>
  <c r="PGX34" i="18"/>
  <c r="PGY34" i="18"/>
  <c r="PGZ34" i="18"/>
  <c r="PHA34" i="18"/>
  <c r="PHB34" i="18"/>
  <c r="PHC34" i="18"/>
  <c r="PHD34" i="18"/>
  <c r="PHE34" i="18"/>
  <c r="PHF34" i="18"/>
  <c r="PHG34" i="18"/>
  <c r="PHH34" i="18"/>
  <c r="PHI34" i="18"/>
  <c r="PHJ34" i="18"/>
  <c r="PHK34" i="18"/>
  <c r="PHL34" i="18"/>
  <c r="PHM34" i="18"/>
  <c r="PHN34" i="18"/>
  <c r="PHO34" i="18"/>
  <c r="PHP34" i="18"/>
  <c r="PHQ34" i="18"/>
  <c r="PHR34" i="18"/>
  <c r="PHS34" i="18"/>
  <c r="PHT34" i="18"/>
  <c r="PHU34" i="18"/>
  <c r="PHV34" i="18"/>
  <c r="PHW34" i="18"/>
  <c r="PHX34" i="18"/>
  <c r="PHY34" i="18"/>
  <c r="PHZ34" i="18"/>
  <c r="PIA34" i="18"/>
  <c r="PIB34" i="18"/>
  <c r="PIC34" i="18"/>
  <c r="PID34" i="18"/>
  <c r="PIE34" i="18"/>
  <c r="PIF34" i="18"/>
  <c r="PIG34" i="18"/>
  <c r="PIH34" i="18"/>
  <c r="PII34" i="18"/>
  <c r="PIJ34" i="18"/>
  <c r="PIK34" i="18"/>
  <c r="PIL34" i="18"/>
  <c r="PIM34" i="18"/>
  <c r="PIN34" i="18"/>
  <c r="PIO34" i="18"/>
  <c r="PIP34" i="18"/>
  <c r="PIQ34" i="18"/>
  <c r="PIR34" i="18"/>
  <c r="PIS34" i="18"/>
  <c r="PIT34" i="18"/>
  <c r="PIU34" i="18"/>
  <c r="PIV34" i="18"/>
  <c r="PIW34" i="18"/>
  <c r="PIX34" i="18"/>
  <c r="PIY34" i="18"/>
  <c r="PIZ34" i="18"/>
  <c r="PJA34" i="18"/>
  <c r="PJB34" i="18"/>
  <c r="PJC34" i="18"/>
  <c r="PJD34" i="18"/>
  <c r="PJE34" i="18"/>
  <c r="PJF34" i="18"/>
  <c r="PJG34" i="18"/>
  <c r="PJH34" i="18"/>
  <c r="PJI34" i="18"/>
  <c r="PJJ34" i="18"/>
  <c r="PJK34" i="18"/>
  <c r="PJL34" i="18"/>
  <c r="PJM34" i="18"/>
  <c r="PJN34" i="18"/>
  <c r="PJO34" i="18"/>
  <c r="PJP34" i="18"/>
  <c r="PJQ34" i="18"/>
  <c r="PJR34" i="18"/>
  <c r="PJS34" i="18"/>
  <c r="PJT34" i="18"/>
  <c r="PJU34" i="18"/>
  <c r="PJV34" i="18"/>
  <c r="PJW34" i="18"/>
  <c r="PJX34" i="18"/>
  <c r="PJY34" i="18"/>
  <c r="PJZ34" i="18"/>
  <c r="PKA34" i="18"/>
  <c r="PKB34" i="18"/>
  <c r="PKC34" i="18"/>
  <c r="PKD34" i="18"/>
  <c r="PKE34" i="18"/>
  <c r="PKF34" i="18"/>
  <c r="PKG34" i="18"/>
  <c r="PKH34" i="18"/>
  <c r="PKI34" i="18"/>
  <c r="PKJ34" i="18"/>
  <c r="PKK34" i="18"/>
  <c r="PKL34" i="18"/>
  <c r="PKM34" i="18"/>
  <c r="PKN34" i="18"/>
  <c r="PKO34" i="18"/>
  <c r="PKP34" i="18"/>
  <c r="PKQ34" i="18"/>
  <c r="PKR34" i="18"/>
  <c r="PKS34" i="18"/>
  <c r="PKT34" i="18"/>
  <c r="PKU34" i="18"/>
  <c r="PKV34" i="18"/>
  <c r="PKW34" i="18"/>
  <c r="PKX34" i="18"/>
  <c r="PKY34" i="18"/>
  <c r="PKZ34" i="18"/>
  <c r="PLA34" i="18"/>
  <c r="PLB34" i="18"/>
  <c r="PLC34" i="18"/>
  <c r="PLD34" i="18"/>
  <c r="PLE34" i="18"/>
  <c r="PLF34" i="18"/>
  <c r="PLG34" i="18"/>
  <c r="PLH34" i="18"/>
  <c r="PLI34" i="18"/>
  <c r="PLJ34" i="18"/>
  <c r="PLK34" i="18"/>
  <c r="PLL34" i="18"/>
  <c r="PLM34" i="18"/>
  <c r="PLN34" i="18"/>
  <c r="PLO34" i="18"/>
  <c r="PLP34" i="18"/>
  <c r="PLQ34" i="18"/>
  <c r="PLR34" i="18"/>
  <c r="PLS34" i="18"/>
  <c r="PLT34" i="18"/>
  <c r="PLU34" i="18"/>
  <c r="PLV34" i="18"/>
  <c r="PLW34" i="18"/>
  <c r="PLX34" i="18"/>
  <c r="PLY34" i="18"/>
  <c r="PLZ34" i="18"/>
  <c r="PMA34" i="18"/>
  <c r="PMB34" i="18"/>
  <c r="PMC34" i="18"/>
  <c r="PMD34" i="18"/>
  <c r="PME34" i="18"/>
  <c r="PMF34" i="18"/>
  <c r="PMG34" i="18"/>
  <c r="PMH34" i="18"/>
  <c r="PMI34" i="18"/>
  <c r="PMJ34" i="18"/>
  <c r="PMK34" i="18"/>
  <c r="PML34" i="18"/>
  <c r="PMM34" i="18"/>
  <c r="PMN34" i="18"/>
  <c r="PMO34" i="18"/>
  <c r="PMP34" i="18"/>
  <c r="PMQ34" i="18"/>
  <c r="PMR34" i="18"/>
  <c r="PMS34" i="18"/>
  <c r="PMT34" i="18"/>
  <c r="PMU34" i="18"/>
  <c r="PMV34" i="18"/>
  <c r="PMW34" i="18"/>
  <c r="PMX34" i="18"/>
  <c r="PMY34" i="18"/>
  <c r="PMZ34" i="18"/>
  <c r="PNA34" i="18"/>
  <c r="PNB34" i="18"/>
  <c r="PNC34" i="18"/>
  <c r="PND34" i="18"/>
  <c r="PNE34" i="18"/>
  <c r="PNF34" i="18"/>
  <c r="PNG34" i="18"/>
  <c r="PNH34" i="18"/>
  <c r="PNI34" i="18"/>
  <c r="PNJ34" i="18"/>
  <c r="PNK34" i="18"/>
  <c r="PNL34" i="18"/>
  <c r="PNM34" i="18"/>
  <c r="PNN34" i="18"/>
  <c r="PNO34" i="18"/>
  <c r="PNP34" i="18"/>
  <c r="PNQ34" i="18"/>
  <c r="PNR34" i="18"/>
  <c r="PNS34" i="18"/>
  <c r="PNT34" i="18"/>
  <c r="PNU34" i="18"/>
  <c r="PNV34" i="18"/>
  <c r="PNW34" i="18"/>
  <c r="PNX34" i="18"/>
  <c r="PNY34" i="18"/>
  <c r="PNZ34" i="18"/>
  <c r="POA34" i="18"/>
  <c r="POB34" i="18"/>
  <c r="POC34" i="18"/>
  <c r="POD34" i="18"/>
  <c r="POE34" i="18"/>
  <c r="POF34" i="18"/>
  <c r="POG34" i="18"/>
  <c r="POH34" i="18"/>
  <c r="POI34" i="18"/>
  <c r="POJ34" i="18"/>
  <c r="POK34" i="18"/>
  <c r="POL34" i="18"/>
  <c r="POM34" i="18"/>
  <c r="PON34" i="18"/>
  <c r="POO34" i="18"/>
  <c r="POP34" i="18"/>
  <c r="POQ34" i="18"/>
  <c r="POR34" i="18"/>
  <c r="POS34" i="18"/>
  <c r="POT34" i="18"/>
  <c r="POU34" i="18"/>
  <c r="POV34" i="18"/>
  <c r="POW34" i="18"/>
  <c r="POX34" i="18"/>
  <c r="POY34" i="18"/>
  <c r="POZ34" i="18"/>
  <c r="PPA34" i="18"/>
  <c r="PPB34" i="18"/>
  <c r="PPC34" i="18"/>
  <c r="PPD34" i="18"/>
  <c r="PPE34" i="18"/>
  <c r="PPF34" i="18"/>
  <c r="PPG34" i="18"/>
  <c r="PPH34" i="18"/>
  <c r="PPI34" i="18"/>
  <c r="PPJ34" i="18"/>
  <c r="PPK34" i="18"/>
  <c r="PPL34" i="18"/>
  <c r="PPM34" i="18"/>
  <c r="PPN34" i="18"/>
  <c r="PPO34" i="18"/>
  <c r="PPP34" i="18"/>
  <c r="PPQ34" i="18"/>
  <c r="PPR34" i="18"/>
  <c r="PPS34" i="18"/>
  <c r="PPT34" i="18"/>
  <c r="PPU34" i="18"/>
  <c r="PPV34" i="18"/>
  <c r="PPW34" i="18"/>
  <c r="PPX34" i="18"/>
  <c r="PPY34" i="18"/>
  <c r="PPZ34" i="18"/>
  <c r="PQA34" i="18"/>
  <c r="PQB34" i="18"/>
  <c r="PQC34" i="18"/>
  <c r="PQD34" i="18"/>
  <c r="PQE34" i="18"/>
  <c r="PQF34" i="18"/>
  <c r="PQG34" i="18"/>
  <c r="PQH34" i="18"/>
  <c r="PQI34" i="18"/>
  <c r="PQJ34" i="18"/>
  <c r="PQK34" i="18"/>
  <c r="PQL34" i="18"/>
  <c r="PQM34" i="18"/>
  <c r="PQN34" i="18"/>
  <c r="PQO34" i="18"/>
  <c r="PQP34" i="18"/>
  <c r="PQQ34" i="18"/>
  <c r="PQR34" i="18"/>
  <c r="PQS34" i="18"/>
  <c r="PQT34" i="18"/>
  <c r="PQU34" i="18"/>
  <c r="PQV34" i="18"/>
  <c r="PQW34" i="18"/>
  <c r="PQX34" i="18"/>
  <c r="PQY34" i="18"/>
  <c r="PQZ34" i="18"/>
  <c r="PRA34" i="18"/>
  <c r="PRB34" i="18"/>
  <c r="PRC34" i="18"/>
  <c r="PRD34" i="18"/>
  <c r="PRE34" i="18"/>
  <c r="PRF34" i="18"/>
  <c r="PRG34" i="18"/>
  <c r="PRH34" i="18"/>
  <c r="PRI34" i="18"/>
  <c r="PRJ34" i="18"/>
  <c r="PRK34" i="18"/>
  <c r="PRL34" i="18"/>
  <c r="PRM34" i="18"/>
  <c r="PRN34" i="18"/>
  <c r="PRO34" i="18"/>
  <c r="PRP34" i="18"/>
  <c r="PRQ34" i="18"/>
  <c r="PRR34" i="18"/>
  <c r="PRS34" i="18"/>
  <c r="PRT34" i="18"/>
  <c r="PRU34" i="18"/>
  <c r="PRV34" i="18"/>
  <c r="PRW34" i="18"/>
  <c r="PRX34" i="18"/>
  <c r="PRY34" i="18"/>
  <c r="PRZ34" i="18"/>
  <c r="PSA34" i="18"/>
  <c r="PSB34" i="18"/>
  <c r="PSC34" i="18"/>
  <c r="PSD34" i="18"/>
  <c r="PSE34" i="18"/>
  <c r="PSF34" i="18"/>
  <c r="PSG34" i="18"/>
  <c r="PSH34" i="18"/>
  <c r="PSI34" i="18"/>
  <c r="PSJ34" i="18"/>
  <c r="PSK34" i="18"/>
  <c r="PSL34" i="18"/>
  <c r="PSM34" i="18"/>
  <c r="PSN34" i="18"/>
  <c r="PSO34" i="18"/>
  <c r="PSP34" i="18"/>
  <c r="PSQ34" i="18"/>
  <c r="PSR34" i="18"/>
  <c r="PSS34" i="18"/>
  <c r="PST34" i="18"/>
  <c r="PSU34" i="18"/>
  <c r="PSV34" i="18"/>
  <c r="PSW34" i="18"/>
  <c r="PSX34" i="18"/>
  <c r="PSY34" i="18"/>
  <c r="PSZ34" i="18"/>
  <c r="PTA34" i="18"/>
  <c r="PTB34" i="18"/>
  <c r="PTC34" i="18"/>
  <c r="PTD34" i="18"/>
  <c r="PTE34" i="18"/>
  <c r="PTF34" i="18"/>
  <c r="PTG34" i="18"/>
  <c r="PTH34" i="18"/>
  <c r="PTI34" i="18"/>
  <c r="PTJ34" i="18"/>
  <c r="PTK34" i="18"/>
  <c r="PTL34" i="18"/>
  <c r="PTM34" i="18"/>
  <c r="PTN34" i="18"/>
  <c r="PTO34" i="18"/>
  <c r="PTP34" i="18"/>
  <c r="PTQ34" i="18"/>
  <c r="PTR34" i="18"/>
  <c r="PTS34" i="18"/>
  <c r="PTT34" i="18"/>
  <c r="PTU34" i="18"/>
  <c r="PTV34" i="18"/>
  <c r="PTW34" i="18"/>
  <c r="PTX34" i="18"/>
  <c r="PTY34" i="18"/>
  <c r="PTZ34" i="18"/>
  <c r="PUA34" i="18"/>
  <c r="PUB34" i="18"/>
  <c r="PUC34" i="18"/>
  <c r="PUD34" i="18"/>
  <c r="PUE34" i="18"/>
  <c r="PUF34" i="18"/>
  <c r="PUG34" i="18"/>
  <c r="PUH34" i="18"/>
  <c r="PUI34" i="18"/>
  <c r="PUJ34" i="18"/>
  <c r="PUK34" i="18"/>
  <c r="PUL34" i="18"/>
  <c r="PUM34" i="18"/>
  <c r="PUN34" i="18"/>
  <c r="PUO34" i="18"/>
  <c r="PUP34" i="18"/>
  <c r="PUQ34" i="18"/>
  <c r="PUR34" i="18"/>
  <c r="PUS34" i="18"/>
  <c r="PUT34" i="18"/>
  <c r="PUU34" i="18"/>
  <c r="PUV34" i="18"/>
  <c r="PUW34" i="18"/>
  <c r="PUX34" i="18"/>
  <c r="PUY34" i="18"/>
  <c r="PUZ34" i="18"/>
  <c r="PVA34" i="18"/>
  <c r="PVB34" i="18"/>
  <c r="PVC34" i="18"/>
  <c r="PVD34" i="18"/>
  <c r="PVE34" i="18"/>
  <c r="PVF34" i="18"/>
  <c r="PVG34" i="18"/>
  <c r="PVH34" i="18"/>
  <c r="PVI34" i="18"/>
  <c r="PVJ34" i="18"/>
  <c r="PVK34" i="18"/>
  <c r="PVL34" i="18"/>
  <c r="PVM34" i="18"/>
  <c r="PVN34" i="18"/>
  <c r="PVO34" i="18"/>
  <c r="PVP34" i="18"/>
  <c r="PVQ34" i="18"/>
  <c r="PVR34" i="18"/>
  <c r="PVS34" i="18"/>
  <c r="PVT34" i="18"/>
  <c r="PVU34" i="18"/>
  <c r="PVV34" i="18"/>
  <c r="PVW34" i="18"/>
  <c r="PVX34" i="18"/>
  <c r="PVY34" i="18"/>
  <c r="PVZ34" i="18"/>
  <c r="PWA34" i="18"/>
  <c r="PWB34" i="18"/>
  <c r="PWC34" i="18"/>
  <c r="PWD34" i="18"/>
  <c r="PWE34" i="18"/>
  <c r="PWF34" i="18"/>
  <c r="PWG34" i="18"/>
  <c r="PWH34" i="18"/>
  <c r="PWI34" i="18"/>
  <c r="PWJ34" i="18"/>
  <c r="PWK34" i="18"/>
  <c r="PWL34" i="18"/>
  <c r="PWM34" i="18"/>
  <c r="PWN34" i="18"/>
  <c r="PWO34" i="18"/>
  <c r="PWP34" i="18"/>
  <c r="PWQ34" i="18"/>
  <c r="PWR34" i="18"/>
  <c r="PWS34" i="18"/>
  <c r="PWT34" i="18"/>
  <c r="PWU34" i="18"/>
  <c r="PWV34" i="18"/>
  <c r="PWW34" i="18"/>
  <c r="PWX34" i="18"/>
  <c r="PWY34" i="18"/>
  <c r="PWZ34" i="18"/>
  <c r="PXA34" i="18"/>
  <c r="PXB34" i="18"/>
  <c r="PXC34" i="18"/>
  <c r="PXD34" i="18"/>
  <c r="PXE34" i="18"/>
  <c r="PXF34" i="18"/>
  <c r="PXG34" i="18"/>
  <c r="PXH34" i="18"/>
  <c r="PXI34" i="18"/>
  <c r="PXJ34" i="18"/>
  <c r="PXK34" i="18"/>
  <c r="PXL34" i="18"/>
  <c r="PXM34" i="18"/>
  <c r="PXN34" i="18"/>
  <c r="PXO34" i="18"/>
  <c r="PXP34" i="18"/>
  <c r="PXQ34" i="18"/>
  <c r="PXR34" i="18"/>
  <c r="PXS34" i="18"/>
  <c r="PXT34" i="18"/>
  <c r="PXU34" i="18"/>
  <c r="PXV34" i="18"/>
  <c r="PXW34" i="18"/>
  <c r="PXX34" i="18"/>
  <c r="PXY34" i="18"/>
  <c r="PXZ34" i="18"/>
  <c r="PYA34" i="18"/>
  <c r="PYB34" i="18"/>
  <c r="PYC34" i="18"/>
  <c r="PYD34" i="18"/>
  <c r="PYE34" i="18"/>
  <c r="PYF34" i="18"/>
  <c r="PYG34" i="18"/>
  <c r="PYH34" i="18"/>
  <c r="PYI34" i="18"/>
  <c r="PYJ34" i="18"/>
  <c r="PYK34" i="18"/>
  <c r="PYL34" i="18"/>
  <c r="PYM34" i="18"/>
  <c r="PYN34" i="18"/>
  <c r="PYO34" i="18"/>
  <c r="PYP34" i="18"/>
  <c r="PYQ34" i="18"/>
  <c r="PYR34" i="18"/>
  <c r="PYS34" i="18"/>
  <c r="PYT34" i="18"/>
  <c r="PYU34" i="18"/>
  <c r="PYV34" i="18"/>
  <c r="PYW34" i="18"/>
  <c r="PYX34" i="18"/>
  <c r="PYY34" i="18"/>
  <c r="PYZ34" i="18"/>
  <c r="PZA34" i="18"/>
  <c r="PZB34" i="18"/>
  <c r="PZC34" i="18"/>
  <c r="PZD34" i="18"/>
  <c r="PZE34" i="18"/>
  <c r="PZF34" i="18"/>
  <c r="PZG34" i="18"/>
  <c r="PZH34" i="18"/>
  <c r="PZI34" i="18"/>
  <c r="PZJ34" i="18"/>
  <c r="PZK34" i="18"/>
  <c r="PZL34" i="18"/>
  <c r="PZM34" i="18"/>
  <c r="PZN34" i="18"/>
  <c r="PZO34" i="18"/>
  <c r="PZP34" i="18"/>
  <c r="PZQ34" i="18"/>
  <c r="PZR34" i="18"/>
  <c r="PZS34" i="18"/>
  <c r="PZT34" i="18"/>
  <c r="PZU34" i="18"/>
  <c r="PZV34" i="18"/>
  <c r="PZW34" i="18"/>
  <c r="PZX34" i="18"/>
  <c r="PZY34" i="18"/>
  <c r="PZZ34" i="18"/>
  <c r="QAA34" i="18"/>
  <c r="QAB34" i="18"/>
  <c r="QAC34" i="18"/>
  <c r="QAD34" i="18"/>
  <c r="QAE34" i="18"/>
  <c r="QAF34" i="18"/>
  <c r="QAG34" i="18"/>
  <c r="QAH34" i="18"/>
  <c r="QAI34" i="18"/>
  <c r="QAJ34" i="18"/>
  <c r="QAK34" i="18"/>
  <c r="QAL34" i="18"/>
  <c r="QAM34" i="18"/>
  <c r="QAN34" i="18"/>
  <c r="QAO34" i="18"/>
  <c r="QAP34" i="18"/>
  <c r="QAQ34" i="18"/>
  <c r="QAR34" i="18"/>
  <c r="QAS34" i="18"/>
  <c r="QAT34" i="18"/>
  <c r="QAU34" i="18"/>
  <c r="QAV34" i="18"/>
  <c r="QAW34" i="18"/>
  <c r="QAX34" i="18"/>
  <c r="QAY34" i="18"/>
  <c r="QAZ34" i="18"/>
  <c r="QBA34" i="18"/>
  <c r="QBB34" i="18"/>
  <c r="QBC34" i="18"/>
  <c r="QBD34" i="18"/>
  <c r="QBE34" i="18"/>
  <c r="QBF34" i="18"/>
  <c r="QBG34" i="18"/>
  <c r="QBH34" i="18"/>
  <c r="QBI34" i="18"/>
  <c r="QBJ34" i="18"/>
  <c r="QBK34" i="18"/>
  <c r="QBL34" i="18"/>
  <c r="QBM34" i="18"/>
  <c r="QBN34" i="18"/>
  <c r="QBO34" i="18"/>
  <c r="QBP34" i="18"/>
  <c r="QBQ34" i="18"/>
  <c r="QBR34" i="18"/>
  <c r="QBS34" i="18"/>
  <c r="QBT34" i="18"/>
  <c r="QBU34" i="18"/>
  <c r="QBV34" i="18"/>
  <c r="QBW34" i="18"/>
  <c r="QBX34" i="18"/>
  <c r="QBY34" i="18"/>
  <c r="QBZ34" i="18"/>
  <c r="QCA34" i="18"/>
  <c r="QCB34" i="18"/>
  <c r="QCC34" i="18"/>
  <c r="QCD34" i="18"/>
  <c r="QCE34" i="18"/>
  <c r="QCF34" i="18"/>
  <c r="QCG34" i="18"/>
  <c r="QCH34" i="18"/>
  <c r="QCI34" i="18"/>
  <c r="QCJ34" i="18"/>
  <c r="QCK34" i="18"/>
  <c r="QCL34" i="18"/>
  <c r="QCM34" i="18"/>
  <c r="QCN34" i="18"/>
  <c r="QCO34" i="18"/>
  <c r="QCP34" i="18"/>
  <c r="QCQ34" i="18"/>
  <c r="QCR34" i="18"/>
  <c r="QCS34" i="18"/>
  <c r="QCT34" i="18"/>
  <c r="QCU34" i="18"/>
  <c r="QCV34" i="18"/>
  <c r="QCW34" i="18"/>
  <c r="QCX34" i="18"/>
  <c r="QCY34" i="18"/>
  <c r="QCZ34" i="18"/>
  <c r="QDA34" i="18"/>
  <c r="QDB34" i="18"/>
  <c r="QDC34" i="18"/>
  <c r="QDD34" i="18"/>
  <c r="QDE34" i="18"/>
  <c r="QDF34" i="18"/>
  <c r="QDG34" i="18"/>
  <c r="QDH34" i="18"/>
  <c r="QDI34" i="18"/>
  <c r="QDJ34" i="18"/>
  <c r="QDK34" i="18"/>
  <c r="QDL34" i="18"/>
  <c r="QDM34" i="18"/>
  <c r="QDN34" i="18"/>
  <c r="QDO34" i="18"/>
  <c r="QDP34" i="18"/>
  <c r="QDQ34" i="18"/>
  <c r="QDR34" i="18"/>
  <c r="QDS34" i="18"/>
  <c r="QDT34" i="18"/>
  <c r="QDU34" i="18"/>
  <c r="QDV34" i="18"/>
  <c r="QDW34" i="18"/>
  <c r="QDX34" i="18"/>
  <c r="QDY34" i="18"/>
  <c r="QDZ34" i="18"/>
  <c r="QEA34" i="18"/>
  <c r="QEB34" i="18"/>
  <c r="QEC34" i="18"/>
  <c r="QED34" i="18"/>
  <c r="QEE34" i="18"/>
  <c r="QEF34" i="18"/>
  <c r="QEG34" i="18"/>
  <c r="QEH34" i="18"/>
  <c r="QEI34" i="18"/>
  <c r="QEJ34" i="18"/>
  <c r="QEK34" i="18"/>
  <c r="QEL34" i="18"/>
  <c r="QEM34" i="18"/>
  <c r="QEN34" i="18"/>
  <c r="QEO34" i="18"/>
  <c r="QEP34" i="18"/>
  <c r="QEQ34" i="18"/>
  <c r="QER34" i="18"/>
  <c r="QES34" i="18"/>
  <c r="QET34" i="18"/>
  <c r="QEU34" i="18"/>
  <c r="QEV34" i="18"/>
  <c r="QEW34" i="18"/>
  <c r="QEX34" i="18"/>
  <c r="QEY34" i="18"/>
  <c r="QEZ34" i="18"/>
  <c r="QFA34" i="18"/>
  <c r="QFB34" i="18"/>
  <c r="QFC34" i="18"/>
  <c r="QFD34" i="18"/>
  <c r="QFE34" i="18"/>
  <c r="QFF34" i="18"/>
  <c r="QFG34" i="18"/>
  <c r="QFH34" i="18"/>
  <c r="QFI34" i="18"/>
  <c r="QFJ34" i="18"/>
  <c r="QFK34" i="18"/>
  <c r="QFL34" i="18"/>
  <c r="QFM34" i="18"/>
  <c r="QFN34" i="18"/>
  <c r="QFO34" i="18"/>
  <c r="QFP34" i="18"/>
  <c r="QFQ34" i="18"/>
  <c r="QFR34" i="18"/>
  <c r="QFS34" i="18"/>
  <c r="QFT34" i="18"/>
  <c r="QFU34" i="18"/>
  <c r="QFV34" i="18"/>
  <c r="QFW34" i="18"/>
  <c r="QFX34" i="18"/>
  <c r="QFY34" i="18"/>
  <c r="QFZ34" i="18"/>
  <c r="QGA34" i="18"/>
  <c r="QGB34" i="18"/>
  <c r="QGC34" i="18"/>
  <c r="QGD34" i="18"/>
  <c r="QGE34" i="18"/>
  <c r="QGF34" i="18"/>
  <c r="QGG34" i="18"/>
  <c r="QGH34" i="18"/>
  <c r="QGI34" i="18"/>
  <c r="QGJ34" i="18"/>
  <c r="QGK34" i="18"/>
  <c r="QGL34" i="18"/>
  <c r="QGM34" i="18"/>
  <c r="QGN34" i="18"/>
  <c r="QGO34" i="18"/>
  <c r="QGP34" i="18"/>
  <c r="QGQ34" i="18"/>
  <c r="QGR34" i="18"/>
  <c r="QGS34" i="18"/>
  <c r="QGT34" i="18"/>
  <c r="QGU34" i="18"/>
  <c r="QGV34" i="18"/>
  <c r="QGW34" i="18"/>
  <c r="QGX34" i="18"/>
  <c r="QGY34" i="18"/>
  <c r="QGZ34" i="18"/>
  <c r="QHA34" i="18"/>
  <c r="QHB34" i="18"/>
  <c r="QHC34" i="18"/>
  <c r="QHD34" i="18"/>
  <c r="QHE34" i="18"/>
  <c r="QHF34" i="18"/>
  <c r="QHG34" i="18"/>
  <c r="QHH34" i="18"/>
  <c r="QHI34" i="18"/>
  <c r="QHJ34" i="18"/>
  <c r="QHK34" i="18"/>
  <c r="QHL34" i="18"/>
  <c r="QHM34" i="18"/>
  <c r="QHN34" i="18"/>
  <c r="QHO34" i="18"/>
  <c r="QHP34" i="18"/>
  <c r="QHQ34" i="18"/>
  <c r="QHR34" i="18"/>
  <c r="QHS34" i="18"/>
  <c r="QHT34" i="18"/>
  <c r="QHU34" i="18"/>
  <c r="QHV34" i="18"/>
  <c r="QHW34" i="18"/>
  <c r="QHX34" i="18"/>
  <c r="QHY34" i="18"/>
  <c r="QHZ34" i="18"/>
  <c r="QIA34" i="18"/>
  <c r="QIB34" i="18"/>
  <c r="QIC34" i="18"/>
  <c r="QID34" i="18"/>
  <c r="QIE34" i="18"/>
  <c r="QIF34" i="18"/>
  <c r="QIG34" i="18"/>
  <c r="QIH34" i="18"/>
  <c r="QII34" i="18"/>
  <c r="QIJ34" i="18"/>
  <c r="QIK34" i="18"/>
  <c r="QIL34" i="18"/>
  <c r="QIM34" i="18"/>
  <c r="QIN34" i="18"/>
  <c r="QIO34" i="18"/>
  <c r="QIP34" i="18"/>
  <c r="QIQ34" i="18"/>
  <c r="QIR34" i="18"/>
  <c r="QIS34" i="18"/>
  <c r="QIT34" i="18"/>
  <c r="QIU34" i="18"/>
  <c r="QIV34" i="18"/>
  <c r="QIW34" i="18"/>
  <c r="QIX34" i="18"/>
  <c r="QIY34" i="18"/>
  <c r="QIZ34" i="18"/>
  <c r="QJA34" i="18"/>
  <c r="QJB34" i="18"/>
  <c r="QJC34" i="18"/>
  <c r="QJD34" i="18"/>
  <c r="QJE34" i="18"/>
  <c r="QJF34" i="18"/>
  <c r="QJG34" i="18"/>
  <c r="QJH34" i="18"/>
  <c r="QJI34" i="18"/>
  <c r="QJJ34" i="18"/>
  <c r="QJK34" i="18"/>
  <c r="QJL34" i="18"/>
  <c r="QJM34" i="18"/>
  <c r="QJN34" i="18"/>
  <c r="QJO34" i="18"/>
  <c r="QJP34" i="18"/>
  <c r="QJQ34" i="18"/>
  <c r="QJR34" i="18"/>
  <c r="QJS34" i="18"/>
  <c r="QJT34" i="18"/>
  <c r="QJU34" i="18"/>
  <c r="QJV34" i="18"/>
  <c r="QJW34" i="18"/>
  <c r="QJX34" i="18"/>
  <c r="QJY34" i="18"/>
  <c r="QJZ34" i="18"/>
  <c r="QKA34" i="18"/>
  <c r="QKB34" i="18"/>
  <c r="QKC34" i="18"/>
  <c r="QKD34" i="18"/>
  <c r="QKE34" i="18"/>
  <c r="QKF34" i="18"/>
  <c r="QKG34" i="18"/>
  <c r="QKH34" i="18"/>
  <c r="QKI34" i="18"/>
  <c r="QKJ34" i="18"/>
  <c r="QKK34" i="18"/>
  <c r="QKL34" i="18"/>
  <c r="QKM34" i="18"/>
  <c r="QKN34" i="18"/>
  <c r="QKO34" i="18"/>
  <c r="QKP34" i="18"/>
  <c r="QKQ34" i="18"/>
  <c r="QKR34" i="18"/>
  <c r="QKS34" i="18"/>
  <c r="QKT34" i="18"/>
  <c r="QKU34" i="18"/>
  <c r="QKV34" i="18"/>
  <c r="QKW34" i="18"/>
  <c r="QKX34" i="18"/>
  <c r="QKY34" i="18"/>
  <c r="QKZ34" i="18"/>
  <c r="QLA34" i="18"/>
  <c r="QLB34" i="18"/>
  <c r="QLC34" i="18"/>
  <c r="QLD34" i="18"/>
  <c r="QLE34" i="18"/>
  <c r="QLF34" i="18"/>
  <c r="QLG34" i="18"/>
  <c r="QLH34" i="18"/>
  <c r="QLI34" i="18"/>
  <c r="QLJ34" i="18"/>
  <c r="QLK34" i="18"/>
  <c r="QLL34" i="18"/>
  <c r="QLM34" i="18"/>
  <c r="QLN34" i="18"/>
  <c r="QLO34" i="18"/>
  <c r="QLP34" i="18"/>
  <c r="QLQ34" i="18"/>
  <c r="QLR34" i="18"/>
  <c r="QLS34" i="18"/>
  <c r="QLT34" i="18"/>
  <c r="QLU34" i="18"/>
  <c r="QLV34" i="18"/>
  <c r="QLW34" i="18"/>
  <c r="QLX34" i="18"/>
  <c r="QLY34" i="18"/>
  <c r="QLZ34" i="18"/>
  <c r="QMA34" i="18"/>
  <c r="QMB34" i="18"/>
  <c r="QMC34" i="18"/>
  <c r="QMD34" i="18"/>
  <c r="QME34" i="18"/>
  <c r="QMF34" i="18"/>
  <c r="QMG34" i="18"/>
  <c r="QMH34" i="18"/>
  <c r="QMI34" i="18"/>
  <c r="QMJ34" i="18"/>
  <c r="QMK34" i="18"/>
  <c r="QML34" i="18"/>
  <c r="QMM34" i="18"/>
  <c r="QMN34" i="18"/>
  <c r="QMO34" i="18"/>
  <c r="QMP34" i="18"/>
  <c r="QMQ34" i="18"/>
  <c r="QMR34" i="18"/>
  <c r="QMS34" i="18"/>
  <c r="QMT34" i="18"/>
  <c r="QMU34" i="18"/>
  <c r="QMV34" i="18"/>
  <c r="QMW34" i="18"/>
  <c r="QMX34" i="18"/>
  <c r="QMY34" i="18"/>
  <c r="QMZ34" i="18"/>
  <c r="QNA34" i="18"/>
  <c r="QNB34" i="18"/>
  <c r="QNC34" i="18"/>
  <c r="QND34" i="18"/>
  <c r="QNE34" i="18"/>
  <c r="QNF34" i="18"/>
  <c r="QNG34" i="18"/>
  <c r="QNH34" i="18"/>
  <c r="QNI34" i="18"/>
  <c r="QNJ34" i="18"/>
  <c r="QNK34" i="18"/>
  <c r="QNL34" i="18"/>
  <c r="QNM34" i="18"/>
  <c r="QNN34" i="18"/>
  <c r="QNO34" i="18"/>
  <c r="QNP34" i="18"/>
  <c r="QNQ34" i="18"/>
  <c r="QNR34" i="18"/>
  <c r="QNS34" i="18"/>
  <c r="QNT34" i="18"/>
  <c r="QNU34" i="18"/>
  <c r="QNV34" i="18"/>
  <c r="QNW34" i="18"/>
  <c r="QNX34" i="18"/>
  <c r="QNY34" i="18"/>
  <c r="QNZ34" i="18"/>
  <c r="QOA34" i="18"/>
  <c r="QOB34" i="18"/>
  <c r="QOC34" i="18"/>
  <c r="QOD34" i="18"/>
  <c r="QOE34" i="18"/>
  <c r="QOF34" i="18"/>
  <c r="QOG34" i="18"/>
  <c r="QOH34" i="18"/>
  <c r="QOI34" i="18"/>
  <c r="QOJ34" i="18"/>
  <c r="QOK34" i="18"/>
  <c r="QOL34" i="18"/>
  <c r="QOM34" i="18"/>
  <c r="QON34" i="18"/>
  <c r="QOO34" i="18"/>
  <c r="QOP34" i="18"/>
  <c r="QOQ34" i="18"/>
  <c r="QOR34" i="18"/>
  <c r="QOS34" i="18"/>
  <c r="QOT34" i="18"/>
  <c r="QOU34" i="18"/>
  <c r="QOV34" i="18"/>
  <c r="QOW34" i="18"/>
  <c r="QOX34" i="18"/>
  <c r="QOY34" i="18"/>
  <c r="QOZ34" i="18"/>
  <c r="QPA34" i="18"/>
  <c r="QPB34" i="18"/>
  <c r="QPC34" i="18"/>
  <c r="QPD34" i="18"/>
  <c r="QPE34" i="18"/>
  <c r="QPF34" i="18"/>
  <c r="QPG34" i="18"/>
  <c r="QPH34" i="18"/>
  <c r="QPI34" i="18"/>
  <c r="QPJ34" i="18"/>
  <c r="QPK34" i="18"/>
  <c r="QPL34" i="18"/>
  <c r="QPM34" i="18"/>
  <c r="QPN34" i="18"/>
  <c r="QPO34" i="18"/>
  <c r="QPP34" i="18"/>
  <c r="QPQ34" i="18"/>
  <c r="QPR34" i="18"/>
  <c r="QPS34" i="18"/>
  <c r="QPT34" i="18"/>
  <c r="QPU34" i="18"/>
  <c r="QPV34" i="18"/>
  <c r="QPW34" i="18"/>
  <c r="QPX34" i="18"/>
  <c r="QPY34" i="18"/>
  <c r="QPZ34" i="18"/>
  <c r="QQA34" i="18"/>
  <c r="QQB34" i="18"/>
  <c r="QQC34" i="18"/>
  <c r="QQD34" i="18"/>
  <c r="QQE34" i="18"/>
  <c r="QQF34" i="18"/>
  <c r="QQG34" i="18"/>
  <c r="QQH34" i="18"/>
  <c r="QQI34" i="18"/>
  <c r="QQJ34" i="18"/>
  <c r="QQK34" i="18"/>
  <c r="QQL34" i="18"/>
  <c r="QQM34" i="18"/>
  <c r="QQN34" i="18"/>
  <c r="QQO34" i="18"/>
  <c r="QQP34" i="18"/>
  <c r="QQQ34" i="18"/>
  <c r="QQR34" i="18"/>
  <c r="QQS34" i="18"/>
  <c r="QQT34" i="18"/>
  <c r="QQU34" i="18"/>
  <c r="QQV34" i="18"/>
  <c r="QQW34" i="18"/>
  <c r="QQX34" i="18"/>
  <c r="QQY34" i="18"/>
  <c r="QQZ34" i="18"/>
  <c r="QRA34" i="18"/>
  <c r="QRB34" i="18"/>
  <c r="QRC34" i="18"/>
  <c r="QRD34" i="18"/>
  <c r="QRE34" i="18"/>
  <c r="QRF34" i="18"/>
  <c r="QRG34" i="18"/>
  <c r="QRH34" i="18"/>
  <c r="QRI34" i="18"/>
  <c r="QRJ34" i="18"/>
  <c r="QRK34" i="18"/>
  <c r="QRL34" i="18"/>
  <c r="QRM34" i="18"/>
  <c r="QRN34" i="18"/>
  <c r="QRO34" i="18"/>
  <c r="QRP34" i="18"/>
  <c r="QRQ34" i="18"/>
  <c r="QRR34" i="18"/>
  <c r="QRS34" i="18"/>
  <c r="QRT34" i="18"/>
  <c r="QRU34" i="18"/>
  <c r="QRV34" i="18"/>
  <c r="QRW34" i="18"/>
  <c r="QRX34" i="18"/>
  <c r="QRY34" i="18"/>
  <c r="QRZ34" i="18"/>
  <c r="QSA34" i="18"/>
  <c r="QSB34" i="18"/>
  <c r="QSC34" i="18"/>
  <c r="QSD34" i="18"/>
  <c r="QSE34" i="18"/>
  <c r="QSF34" i="18"/>
  <c r="QSG34" i="18"/>
  <c r="QSH34" i="18"/>
  <c r="QSI34" i="18"/>
  <c r="QSJ34" i="18"/>
  <c r="QSK34" i="18"/>
  <c r="QSL34" i="18"/>
  <c r="QSM34" i="18"/>
  <c r="QSN34" i="18"/>
  <c r="QSO34" i="18"/>
  <c r="QSP34" i="18"/>
  <c r="QSQ34" i="18"/>
  <c r="QSR34" i="18"/>
  <c r="QSS34" i="18"/>
  <c r="QST34" i="18"/>
  <c r="QSU34" i="18"/>
  <c r="QSV34" i="18"/>
  <c r="QSW34" i="18"/>
  <c r="QSX34" i="18"/>
  <c r="QSY34" i="18"/>
  <c r="QSZ34" i="18"/>
  <c r="QTA34" i="18"/>
  <c r="QTB34" i="18"/>
  <c r="QTC34" i="18"/>
  <c r="QTD34" i="18"/>
  <c r="QTE34" i="18"/>
  <c r="QTF34" i="18"/>
  <c r="QTG34" i="18"/>
  <c r="QTH34" i="18"/>
  <c r="QTI34" i="18"/>
  <c r="QTJ34" i="18"/>
  <c r="QTK34" i="18"/>
  <c r="QTL34" i="18"/>
  <c r="QTM34" i="18"/>
  <c r="QTN34" i="18"/>
  <c r="QTO34" i="18"/>
  <c r="QTP34" i="18"/>
  <c r="QTQ34" i="18"/>
  <c r="QTR34" i="18"/>
  <c r="QTS34" i="18"/>
  <c r="QTT34" i="18"/>
  <c r="QTU34" i="18"/>
  <c r="QTV34" i="18"/>
  <c r="QTW34" i="18"/>
  <c r="QTX34" i="18"/>
  <c r="QTY34" i="18"/>
  <c r="QTZ34" i="18"/>
  <c r="QUA34" i="18"/>
  <c r="QUB34" i="18"/>
  <c r="QUC34" i="18"/>
  <c r="QUD34" i="18"/>
  <c r="QUE34" i="18"/>
  <c r="QUF34" i="18"/>
  <c r="QUG34" i="18"/>
  <c r="QUH34" i="18"/>
  <c r="QUI34" i="18"/>
  <c r="QUJ34" i="18"/>
  <c r="QUK34" i="18"/>
  <c r="QUL34" i="18"/>
  <c r="QUM34" i="18"/>
  <c r="QUN34" i="18"/>
  <c r="QUO34" i="18"/>
  <c r="QUP34" i="18"/>
  <c r="QUQ34" i="18"/>
  <c r="QUR34" i="18"/>
  <c r="QUS34" i="18"/>
  <c r="QUT34" i="18"/>
  <c r="QUU34" i="18"/>
  <c r="QUV34" i="18"/>
  <c r="QUW34" i="18"/>
  <c r="QUX34" i="18"/>
  <c r="QUY34" i="18"/>
  <c r="QUZ34" i="18"/>
  <c r="QVA34" i="18"/>
  <c r="QVB34" i="18"/>
  <c r="QVC34" i="18"/>
  <c r="QVD34" i="18"/>
  <c r="QVE34" i="18"/>
  <c r="QVF34" i="18"/>
  <c r="QVG34" i="18"/>
  <c r="QVH34" i="18"/>
  <c r="QVI34" i="18"/>
  <c r="QVJ34" i="18"/>
  <c r="QVK34" i="18"/>
  <c r="QVL34" i="18"/>
  <c r="QVM34" i="18"/>
  <c r="QVN34" i="18"/>
  <c r="QVO34" i="18"/>
  <c r="QVP34" i="18"/>
  <c r="QVQ34" i="18"/>
  <c r="QVR34" i="18"/>
  <c r="QVS34" i="18"/>
  <c r="QVT34" i="18"/>
  <c r="QVU34" i="18"/>
  <c r="QVV34" i="18"/>
  <c r="QVW34" i="18"/>
  <c r="QVX34" i="18"/>
  <c r="QVY34" i="18"/>
  <c r="QVZ34" i="18"/>
  <c r="QWA34" i="18"/>
  <c r="QWB34" i="18"/>
  <c r="QWC34" i="18"/>
  <c r="QWD34" i="18"/>
  <c r="QWE34" i="18"/>
  <c r="QWF34" i="18"/>
  <c r="QWG34" i="18"/>
  <c r="QWH34" i="18"/>
  <c r="QWI34" i="18"/>
  <c r="QWJ34" i="18"/>
  <c r="QWK34" i="18"/>
  <c r="QWL34" i="18"/>
  <c r="QWM34" i="18"/>
  <c r="QWN34" i="18"/>
  <c r="QWO34" i="18"/>
  <c r="QWP34" i="18"/>
  <c r="QWQ34" i="18"/>
  <c r="QWR34" i="18"/>
  <c r="QWS34" i="18"/>
  <c r="QWT34" i="18"/>
  <c r="QWU34" i="18"/>
  <c r="QWV34" i="18"/>
  <c r="QWW34" i="18"/>
  <c r="QWX34" i="18"/>
  <c r="QWY34" i="18"/>
  <c r="QWZ34" i="18"/>
  <c r="QXA34" i="18"/>
  <c r="QXB34" i="18"/>
  <c r="QXC34" i="18"/>
  <c r="QXD34" i="18"/>
  <c r="QXE34" i="18"/>
  <c r="QXF34" i="18"/>
  <c r="QXG34" i="18"/>
  <c r="QXH34" i="18"/>
  <c r="QXI34" i="18"/>
  <c r="QXJ34" i="18"/>
  <c r="QXK34" i="18"/>
  <c r="QXL34" i="18"/>
  <c r="QXM34" i="18"/>
  <c r="QXN34" i="18"/>
  <c r="QXO34" i="18"/>
  <c r="QXP34" i="18"/>
  <c r="QXQ34" i="18"/>
  <c r="QXR34" i="18"/>
  <c r="QXS34" i="18"/>
  <c r="QXT34" i="18"/>
  <c r="QXU34" i="18"/>
  <c r="QXV34" i="18"/>
  <c r="QXW34" i="18"/>
  <c r="QXX34" i="18"/>
  <c r="QXY34" i="18"/>
  <c r="QXZ34" i="18"/>
  <c r="QYA34" i="18"/>
  <c r="QYB34" i="18"/>
  <c r="QYC34" i="18"/>
  <c r="QYD34" i="18"/>
  <c r="QYE34" i="18"/>
  <c r="QYF34" i="18"/>
  <c r="QYG34" i="18"/>
  <c r="QYH34" i="18"/>
  <c r="QYI34" i="18"/>
  <c r="QYJ34" i="18"/>
  <c r="QYK34" i="18"/>
  <c r="QYL34" i="18"/>
  <c r="QYM34" i="18"/>
  <c r="QYN34" i="18"/>
  <c r="QYO34" i="18"/>
  <c r="QYP34" i="18"/>
  <c r="QYQ34" i="18"/>
  <c r="QYR34" i="18"/>
  <c r="QYS34" i="18"/>
  <c r="QYT34" i="18"/>
  <c r="QYU34" i="18"/>
  <c r="QYV34" i="18"/>
  <c r="QYW34" i="18"/>
  <c r="QYX34" i="18"/>
  <c r="QYY34" i="18"/>
  <c r="QYZ34" i="18"/>
  <c r="QZA34" i="18"/>
  <c r="QZB34" i="18"/>
  <c r="QZC34" i="18"/>
  <c r="QZD34" i="18"/>
  <c r="QZE34" i="18"/>
  <c r="QZF34" i="18"/>
  <c r="QZG34" i="18"/>
  <c r="QZH34" i="18"/>
  <c r="QZI34" i="18"/>
  <c r="QZJ34" i="18"/>
  <c r="QZK34" i="18"/>
  <c r="QZL34" i="18"/>
  <c r="QZM34" i="18"/>
  <c r="QZN34" i="18"/>
  <c r="QZO34" i="18"/>
  <c r="QZP34" i="18"/>
  <c r="QZQ34" i="18"/>
  <c r="QZR34" i="18"/>
  <c r="QZS34" i="18"/>
  <c r="QZT34" i="18"/>
  <c r="QZU34" i="18"/>
  <c r="QZV34" i="18"/>
  <c r="QZW34" i="18"/>
  <c r="QZX34" i="18"/>
  <c r="QZY34" i="18"/>
  <c r="QZZ34" i="18"/>
  <c r="RAA34" i="18"/>
  <c r="RAB34" i="18"/>
  <c r="RAC34" i="18"/>
  <c r="RAD34" i="18"/>
  <c r="RAE34" i="18"/>
  <c r="RAF34" i="18"/>
  <c r="RAG34" i="18"/>
  <c r="RAH34" i="18"/>
  <c r="RAI34" i="18"/>
  <c r="RAJ34" i="18"/>
  <c r="RAK34" i="18"/>
  <c r="RAL34" i="18"/>
  <c r="RAM34" i="18"/>
  <c r="RAN34" i="18"/>
  <c r="RAO34" i="18"/>
  <c r="RAP34" i="18"/>
  <c r="RAQ34" i="18"/>
  <c r="RAR34" i="18"/>
  <c r="RAS34" i="18"/>
  <c r="RAT34" i="18"/>
  <c r="RAU34" i="18"/>
  <c r="RAV34" i="18"/>
  <c r="RAW34" i="18"/>
  <c r="RAX34" i="18"/>
  <c r="RAY34" i="18"/>
  <c r="RAZ34" i="18"/>
  <c r="RBA34" i="18"/>
  <c r="RBB34" i="18"/>
  <c r="RBC34" i="18"/>
  <c r="RBD34" i="18"/>
  <c r="RBE34" i="18"/>
  <c r="RBF34" i="18"/>
  <c r="RBG34" i="18"/>
  <c r="RBH34" i="18"/>
  <c r="RBI34" i="18"/>
  <c r="RBJ34" i="18"/>
  <c r="RBK34" i="18"/>
  <c r="RBL34" i="18"/>
  <c r="RBM34" i="18"/>
  <c r="RBN34" i="18"/>
  <c r="RBO34" i="18"/>
  <c r="RBP34" i="18"/>
  <c r="RBQ34" i="18"/>
  <c r="RBR34" i="18"/>
  <c r="RBS34" i="18"/>
  <c r="RBT34" i="18"/>
  <c r="RBU34" i="18"/>
  <c r="RBV34" i="18"/>
  <c r="RBW34" i="18"/>
  <c r="RBX34" i="18"/>
  <c r="RBY34" i="18"/>
  <c r="RBZ34" i="18"/>
  <c r="RCA34" i="18"/>
  <c r="RCB34" i="18"/>
  <c r="RCC34" i="18"/>
  <c r="RCD34" i="18"/>
  <c r="RCE34" i="18"/>
  <c r="RCF34" i="18"/>
  <c r="RCG34" i="18"/>
  <c r="RCH34" i="18"/>
  <c r="RCI34" i="18"/>
  <c r="RCJ34" i="18"/>
  <c r="RCK34" i="18"/>
  <c r="RCL34" i="18"/>
  <c r="RCM34" i="18"/>
  <c r="RCN34" i="18"/>
  <c r="RCO34" i="18"/>
  <c r="RCP34" i="18"/>
  <c r="RCQ34" i="18"/>
  <c r="RCR34" i="18"/>
  <c r="RCS34" i="18"/>
  <c r="RCT34" i="18"/>
  <c r="RCU34" i="18"/>
  <c r="RCV34" i="18"/>
  <c r="RCW34" i="18"/>
  <c r="RCX34" i="18"/>
  <c r="RCY34" i="18"/>
  <c r="RCZ34" i="18"/>
  <c r="RDA34" i="18"/>
  <c r="RDB34" i="18"/>
  <c r="RDC34" i="18"/>
  <c r="RDD34" i="18"/>
  <c r="RDE34" i="18"/>
  <c r="RDF34" i="18"/>
  <c r="RDG34" i="18"/>
  <c r="RDH34" i="18"/>
  <c r="RDI34" i="18"/>
  <c r="RDJ34" i="18"/>
  <c r="RDK34" i="18"/>
  <c r="RDL34" i="18"/>
  <c r="RDM34" i="18"/>
  <c r="RDN34" i="18"/>
  <c r="RDO34" i="18"/>
  <c r="RDP34" i="18"/>
  <c r="RDQ34" i="18"/>
  <c r="RDR34" i="18"/>
  <c r="RDS34" i="18"/>
  <c r="RDT34" i="18"/>
  <c r="RDU34" i="18"/>
  <c r="RDV34" i="18"/>
  <c r="RDW34" i="18"/>
  <c r="RDX34" i="18"/>
  <c r="RDY34" i="18"/>
  <c r="RDZ34" i="18"/>
  <c r="REA34" i="18"/>
  <c r="REB34" i="18"/>
  <c r="REC34" i="18"/>
  <c r="RED34" i="18"/>
  <c r="REE34" i="18"/>
  <c r="REF34" i="18"/>
  <c r="REG34" i="18"/>
  <c r="REH34" i="18"/>
  <c r="REI34" i="18"/>
  <c r="REJ34" i="18"/>
  <c r="REK34" i="18"/>
  <c r="REL34" i="18"/>
  <c r="REM34" i="18"/>
  <c r="REN34" i="18"/>
  <c r="REO34" i="18"/>
  <c r="REP34" i="18"/>
  <c r="REQ34" i="18"/>
  <c r="RER34" i="18"/>
  <c r="RES34" i="18"/>
  <c r="RET34" i="18"/>
  <c r="REU34" i="18"/>
  <c r="REV34" i="18"/>
  <c r="REW34" i="18"/>
  <c r="REX34" i="18"/>
  <c r="REY34" i="18"/>
  <c r="REZ34" i="18"/>
  <c r="RFA34" i="18"/>
  <c r="RFB34" i="18"/>
  <c r="RFC34" i="18"/>
  <c r="RFD34" i="18"/>
  <c r="RFE34" i="18"/>
  <c r="RFF34" i="18"/>
  <c r="RFG34" i="18"/>
  <c r="RFH34" i="18"/>
  <c r="RFI34" i="18"/>
  <c r="RFJ34" i="18"/>
  <c r="RFK34" i="18"/>
  <c r="RFL34" i="18"/>
  <c r="RFM34" i="18"/>
  <c r="RFN34" i="18"/>
  <c r="RFO34" i="18"/>
  <c r="RFP34" i="18"/>
  <c r="RFQ34" i="18"/>
  <c r="RFR34" i="18"/>
  <c r="RFS34" i="18"/>
  <c r="RFT34" i="18"/>
  <c r="RFU34" i="18"/>
  <c r="RFV34" i="18"/>
  <c r="RFW34" i="18"/>
  <c r="RFX34" i="18"/>
  <c r="RFY34" i="18"/>
  <c r="RFZ34" i="18"/>
  <c r="RGA34" i="18"/>
  <c r="RGB34" i="18"/>
  <c r="RGC34" i="18"/>
  <c r="RGD34" i="18"/>
  <c r="RGE34" i="18"/>
  <c r="RGF34" i="18"/>
  <c r="RGG34" i="18"/>
  <c r="RGH34" i="18"/>
  <c r="RGI34" i="18"/>
  <c r="RGJ34" i="18"/>
  <c r="RGK34" i="18"/>
  <c r="RGL34" i="18"/>
  <c r="RGM34" i="18"/>
  <c r="RGN34" i="18"/>
  <c r="RGO34" i="18"/>
  <c r="RGP34" i="18"/>
  <c r="RGQ34" i="18"/>
  <c r="RGR34" i="18"/>
  <c r="RGS34" i="18"/>
  <c r="RGT34" i="18"/>
  <c r="RGU34" i="18"/>
  <c r="RGV34" i="18"/>
  <c r="RGW34" i="18"/>
  <c r="RGX34" i="18"/>
  <c r="RGY34" i="18"/>
  <c r="RGZ34" i="18"/>
  <c r="RHA34" i="18"/>
  <c r="RHB34" i="18"/>
  <c r="RHC34" i="18"/>
  <c r="RHD34" i="18"/>
  <c r="RHE34" i="18"/>
  <c r="RHF34" i="18"/>
  <c r="RHG34" i="18"/>
  <c r="RHH34" i="18"/>
  <c r="RHI34" i="18"/>
  <c r="RHJ34" i="18"/>
  <c r="RHK34" i="18"/>
  <c r="RHL34" i="18"/>
  <c r="RHM34" i="18"/>
  <c r="RHN34" i="18"/>
  <c r="RHO34" i="18"/>
  <c r="RHP34" i="18"/>
  <c r="RHQ34" i="18"/>
  <c r="RHR34" i="18"/>
  <c r="RHS34" i="18"/>
  <c r="RHT34" i="18"/>
  <c r="RHU34" i="18"/>
  <c r="RHV34" i="18"/>
  <c r="RHW34" i="18"/>
  <c r="RHX34" i="18"/>
  <c r="RHY34" i="18"/>
  <c r="RHZ34" i="18"/>
  <c r="RIA34" i="18"/>
  <c r="RIB34" i="18"/>
  <c r="RIC34" i="18"/>
  <c r="RID34" i="18"/>
  <c r="RIE34" i="18"/>
  <c r="RIF34" i="18"/>
  <c r="RIG34" i="18"/>
  <c r="RIH34" i="18"/>
  <c r="RII34" i="18"/>
  <c r="RIJ34" i="18"/>
  <c r="RIK34" i="18"/>
  <c r="RIL34" i="18"/>
  <c r="RIM34" i="18"/>
  <c r="RIN34" i="18"/>
  <c r="RIO34" i="18"/>
  <c r="RIP34" i="18"/>
  <c r="RIQ34" i="18"/>
  <c r="RIR34" i="18"/>
  <c r="RIS34" i="18"/>
  <c r="RIT34" i="18"/>
  <c r="RIU34" i="18"/>
  <c r="RIV34" i="18"/>
  <c r="RIW34" i="18"/>
  <c r="RIX34" i="18"/>
  <c r="RIY34" i="18"/>
  <c r="RIZ34" i="18"/>
  <c r="RJA34" i="18"/>
  <c r="RJB34" i="18"/>
  <c r="RJC34" i="18"/>
  <c r="RJD34" i="18"/>
  <c r="RJE34" i="18"/>
  <c r="RJF34" i="18"/>
  <c r="RJG34" i="18"/>
  <c r="RJH34" i="18"/>
  <c r="RJI34" i="18"/>
  <c r="RJJ34" i="18"/>
  <c r="RJK34" i="18"/>
  <c r="RJL34" i="18"/>
  <c r="RJM34" i="18"/>
  <c r="RJN34" i="18"/>
  <c r="RJO34" i="18"/>
  <c r="RJP34" i="18"/>
  <c r="RJQ34" i="18"/>
  <c r="RJR34" i="18"/>
  <c r="RJS34" i="18"/>
  <c r="RJT34" i="18"/>
  <c r="RJU34" i="18"/>
  <c r="RJV34" i="18"/>
  <c r="RJW34" i="18"/>
  <c r="RJX34" i="18"/>
  <c r="RJY34" i="18"/>
  <c r="RJZ34" i="18"/>
  <c r="RKA34" i="18"/>
  <c r="RKB34" i="18"/>
  <c r="RKC34" i="18"/>
  <c r="RKD34" i="18"/>
  <c r="RKE34" i="18"/>
  <c r="RKF34" i="18"/>
  <c r="RKG34" i="18"/>
  <c r="RKH34" i="18"/>
  <c r="RKI34" i="18"/>
  <c r="RKJ34" i="18"/>
  <c r="RKK34" i="18"/>
  <c r="RKL34" i="18"/>
  <c r="RKM34" i="18"/>
  <c r="RKN34" i="18"/>
  <c r="RKO34" i="18"/>
  <c r="RKP34" i="18"/>
  <c r="RKQ34" i="18"/>
  <c r="RKR34" i="18"/>
  <c r="RKS34" i="18"/>
  <c r="RKT34" i="18"/>
  <c r="RKU34" i="18"/>
  <c r="RKV34" i="18"/>
  <c r="RKW34" i="18"/>
  <c r="RKX34" i="18"/>
  <c r="RKY34" i="18"/>
  <c r="RKZ34" i="18"/>
  <c r="RLA34" i="18"/>
  <c r="RLB34" i="18"/>
  <c r="RLC34" i="18"/>
  <c r="RLD34" i="18"/>
  <c r="RLE34" i="18"/>
  <c r="RLF34" i="18"/>
  <c r="RLG34" i="18"/>
  <c r="RLH34" i="18"/>
  <c r="RLI34" i="18"/>
  <c r="RLJ34" i="18"/>
  <c r="RLK34" i="18"/>
  <c r="RLL34" i="18"/>
  <c r="RLM34" i="18"/>
  <c r="RLN34" i="18"/>
  <c r="RLO34" i="18"/>
  <c r="RLP34" i="18"/>
  <c r="RLQ34" i="18"/>
  <c r="RLR34" i="18"/>
  <c r="RLS34" i="18"/>
  <c r="RLT34" i="18"/>
  <c r="RLU34" i="18"/>
  <c r="RLV34" i="18"/>
  <c r="RLW34" i="18"/>
  <c r="RLX34" i="18"/>
  <c r="RLY34" i="18"/>
  <c r="RLZ34" i="18"/>
  <c r="RMA34" i="18"/>
  <c r="RMB34" i="18"/>
  <c r="RMC34" i="18"/>
  <c r="RMD34" i="18"/>
  <c r="RME34" i="18"/>
  <c r="RMF34" i="18"/>
  <c r="RMG34" i="18"/>
  <c r="RMH34" i="18"/>
  <c r="RMI34" i="18"/>
  <c r="RMJ34" i="18"/>
  <c r="RMK34" i="18"/>
  <c r="RML34" i="18"/>
  <c r="RMM34" i="18"/>
  <c r="RMN34" i="18"/>
  <c r="RMO34" i="18"/>
  <c r="RMP34" i="18"/>
  <c r="RMQ34" i="18"/>
  <c r="RMR34" i="18"/>
  <c r="RMS34" i="18"/>
  <c r="RMT34" i="18"/>
  <c r="RMU34" i="18"/>
  <c r="RMV34" i="18"/>
  <c r="RMW34" i="18"/>
  <c r="RMX34" i="18"/>
  <c r="RMY34" i="18"/>
  <c r="RMZ34" i="18"/>
  <c r="RNA34" i="18"/>
  <c r="RNB34" i="18"/>
  <c r="RNC34" i="18"/>
  <c r="RND34" i="18"/>
  <c r="RNE34" i="18"/>
  <c r="RNF34" i="18"/>
  <c r="RNG34" i="18"/>
  <c r="RNH34" i="18"/>
  <c r="RNI34" i="18"/>
  <c r="RNJ34" i="18"/>
  <c r="RNK34" i="18"/>
  <c r="RNL34" i="18"/>
  <c r="RNM34" i="18"/>
  <c r="RNN34" i="18"/>
  <c r="RNO34" i="18"/>
  <c r="RNP34" i="18"/>
  <c r="RNQ34" i="18"/>
  <c r="RNR34" i="18"/>
  <c r="RNS34" i="18"/>
  <c r="RNT34" i="18"/>
  <c r="RNU34" i="18"/>
  <c r="RNV34" i="18"/>
  <c r="RNW34" i="18"/>
  <c r="RNX34" i="18"/>
  <c r="RNY34" i="18"/>
  <c r="RNZ34" i="18"/>
  <c r="ROA34" i="18"/>
  <c r="ROB34" i="18"/>
  <c r="ROC34" i="18"/>
  <c r="ROD34" i="18"/>
  <c r="ROE34" i="18"/>
  <c r="ROF34" i="18"/>
  <c r="ROG34" i="18"/>
  <c r="ROH34" i="18"/>
  <c r="ROI34" i="18"/>
  <c r="ROJ34" i="18"/>
  <c r="ROK34" i="18"/>
  <c r="ROL34" i="18"/>
  <c r="ROM34" i="18"/>
  <c r="RON34" i="18"/>
  <c r="ROO34" i="18"/>
  <c r="ROP34" i="18"/>
  <c r="ROQ34" i="18"/>
  <c r="ROR34" i="18"/>
  <c r="ROS34" i="18"/>
  <c r="ROT34" i="18"/>
  <c r="ROU34" i="18"/>
  <c r="ROV34" i="18"/>
  <c r="ROW34" i="18"/>
  <c r="ROX34" i="18"/>
  <c r="ROY34" i="18"/>
  <c r="ROZ34" i="18"/>
  <c r="RPA34" i="18"/>
  <c r="RPB34" i="18"/>
  <c r="RPC34" i="18"/>
  <c r="RPD34" i="18"/>
  <c r="RPE34" i="18"/>
  <c r="RPF34" i="18"/>
  <c r="RPG34" i="18"/>
  <c r="RPH34" i="18"/>
  <c r="RPI34" i="18"/>
  <c r="RPJ34" i="18"/>
  <c r="RPK34" i="18"/>
  <c r="RPL34" i="18"/>
  <c r="RPM34" i="18"/>
  <c r="RPN34" i="18"/>
  <c r="RPO34" i="18"/>
  <c r="RPP34" i="18"/>
  <c r="RPQ34" i="18"/>
  <c r="RPR34" i="18"/>
  <c r="RPS34" i="18"/>
  <c r="RPT34" i="18"/>
  <c r="RPU34" i="18"/>
  <c r="RPV34" i="18"/>
  <c r="RPW34" i="18"/>
  <c r="RPX34" i="18"/>
  <c r="RPY34" i="18"/>
  <c r="RPZ34" i="18"/>
  <c r="RQA34" i="18"/>
  <c r="RQB34" i="18"/>
  <c r="RQC34" i="18"/>
  <c r="RQD34" i="18"/>
  <c r="RQE34" i="18"/>
  <c r="RQF34" i="18"/>
  <c r="RQG34" i="18"/>
  <c r="RQH34" i="18"/>
  <c r="RQI34" i="18"/>
  <c r="RQJ34" i="18"/>
  <c r="RQK34" i="18"/>
  <c r="RQL34" i="18"/>
  <c r="RQM34" i="18"/>
  <c r="RQN34" i="18"/>
  <c r="RQO34" i="18"/>
  <c r="RQP34" i="18"/>
  <c r="RQQ34" i="18"/>
  <c r="RQR34" i="18"/>
  <c r="RQS34" i="18"/>
  <c r="RQT34" i="18"/>
  <c r="RQU34" i="18"/>
  <c r="RQV34" i="18"/>
  <c r="RQW34" i="18"/>
  <c r="RQX34" i="18"/>
  <c r="RQY34" i="18"/>
  <c r="RQZ34" i="18"/>
  <c r="RRA34" i="18"/>
  <c r="RRB34" i="18"/>
  <c r="RRC34" i="18"/>
  <c r="RRD34" i="18"/>
  <c r="RRE34" i="18"/>
  <c r="RRF34" i="18"/>
  <c r="RRG34" i="18"/>
  <c r="RRH34" i="18"/>
  <c r="RRI34" i="18"/>
  <c r="RRJ34" i="18"/>
  <c r="RRK34" i="18"/>
  <c r="RRL34" i="18"/>
  <c r="RRM34" i="18"/>
  <c r="RRN34" i="18"/>
  <c r="RRO34" i="18"/>
  <c r="RRP34" i="18"/>
  <c r="RRQ34" i="18"/>
  <c r="RRR34" i="18"/>
  <c r="RRS34" i="18"/>
  <c r="RRT34" i="18"/>
  <c r="RRU34" i="18"/>
  <c r="RRV34" i="18"/>
  <c r="RRW34" i="18"/>
  <c r="RRX34" i="18"/>
  <c r="RRY34" i="18"/>
  <c r="RRZ34" i="18"/>
  <c r="RSA34" i="18"/>
  <c r="RSB34" i="18"/>
  <c r="RSC34" i="18"/>
  <c r="RSD34" i="18"/>
  <c r="RSE34" i="18"/>
  <c r="RSF34" i="18"/>
  <c r="RSG34" i="18"/>
  <c r="RSH34" i="18"/>
  <c r="RSI34" i="18"/>
  <c r="RSJ34" i="18"/>
  <c r="RSK34" i="18"/>
  <c r="RSL34" i="18"/>
  <c r="RSM34" i="18"/>
  <c r="RSN34" i="18"/>
  <c r="RSO34" i="18"/>
  <c r="RSP34" i="18"/>
  <c r="RSQ34" i="18"/>
  <c r="RSR34" i="18"/>
  <c r="RSS34" i="18"/>
  <c r="RST34" i="18"/>
  <c r="RSU34" i="18"/>
  <c r="RSV34" i="18"/>
  <c r="RSW34" i="18"/>
  <c r="RSX34" i="18"/>
  <c r="RSY34" i="18"/>
  <c r="RSZ34" i="18"/>
  <c r="RTA34" i="18"/>
  <c r="RTB34" i="18"/>
  <c r="RTC34" i="18"/>
  <c r="RTD34" i="18"/>
  <c r="RTE34" i="18"/>
  <c r="RTF34" i="18"/>
  <c r="RTG34" i="18"/>
  <c r="RTH34" i="18"/>
  <c r="RTI34" i="18"/>
  <c r="RTJ34" i="18"/>
  <c r="RTK34" i="18"/>
  <c r="RTL34" i="18"/>
  <c r="RTM34" i="18"/>
  <c r="RTN34" i="18"/>
  <c r="RTO34" i="18"/>
  <c r="RTP34" i="18"/>
  <c r="RTQ34" i="18"/>
  <c r="RTR34" i="18"/>
  <c r="RTS34" i="18"/>
  <c r="RTT34" i="18"/>
  <c r="RTU34" i="18"/>
  <c r="RTV34" i="18"/>
  <c r="RTW34" i="18"/>
  <c r="RTX34" i="18"/>
  <c r="RTY34" i="18"/>
  <c r="RTZ34" i="18"/>
  <c r="RUA34" i="18"/>
  <c r="RUB34" i="18"/>
  <c r="RUC34" i="18"/>
  <c r="RUD34" i="18"/>
  <c r="RUE34" i="18"/>
  <c r="RUF34" i="18"/>
  <c r="RUG34" i="18"/>
  <c r="RUH34" i="18"/>
  <c r="RUI34" i="18"/>
  <c r="RUJ34" i="18"/>
  <c r="RUK34" i="18"/>
  <c r="RUL34" i="18"/>
  <c r="RUM34" i="18"/>
  <c r="RUN34" i="18"/>
  <c r="RUO34" i="18"/>
  <c r="RUP34" i="18"/>
  <c r="RUQ34" i="18"/>
  <c r="RUR34" i="18"/>
  <c r="RUS34" i="18"/>
  <c r="RUT34" i="18"/>
  <c r="RUU34" i="18"/>
  <c r="RUV34" i="18"/>
  <c r="RUW34" i="18"/>
  <c r="RUX34" i="18"/>
  <c r="RUY34" i="18"/>
  <c r="RUZ34" i="18"/>
  <c r="RVA34" i="18"/>
  <c r="RVB34" i="18"/>
  <c r="RVC34" i="18"/>
  <c r="RVD34" i="18"/>
  <c r="RVE34" i="18"/>
  <c r="RVF34" i="18"/>
  <c r="RVG34" i="18"/>
  <c r="RVH34" i="18"/>
  <c r="RVI34" i="18"/>
  <c r="RVJ34" i="18"/>
  <c r="RVK34" i="18"/>
  <c r="RVL34" i="18"/>
  <c r="RVM34" i="18"/>
  <c r="RVN34" i="18"/>
  <c r="RVO34" i="18"/>
  <c r="RVP34" i="18"/>
  <c r="RVQ34" i="18"/>
  <c r="RVR34" i="18"/>
  <c r="RVS34" i="18"/>
  <c r="RVT34" i="18"/>
  <c r="RVU34" i="18"/>
  <c r="RVV34" i="18"/>
  <c r="RVW34" i="18"/>
  <c r="RVX34" i="18"/>
  <c r="RVY34" i="18"/>
  <c r="RVZ34" i="18"/>
  <c r="RWA34" i="18"/>
  <c r="RWB34" i="18"/>
  <c r="RWC34" i="18"/>
  <c r="RWD34" i="18"/>
  <c r="RWE34" i="18"/>
  <c r="RWF34" i="18"/>
  <c r="RWG34" i="18"/>
  <c r="RWH34" i="18"/>
  <c r="RWI34" i="18"/>
  <c r="RWJ34" i="18"/>
  <c r="RWK34" i="18"/>
  <c r="RWL34" i="18"/>
  <c r="RWM34" i="18"/>
  <c r="RWN34" i="18"/>
  <c r="RWO34" i="18"/>
  <c r="RWP34" i="18"/>
  <c r="RWQ34" i="18"/>
  <c r="RWR34" i="18"/>
  <c r="RWS34" i="18"/>
  <c r="RWT34" i="18"/>
  <c r="RWU34" i="18"/>
  <c r="RWV34" i="18"/>
  <c r="RWW34" i="18"/>
  <c r="RWX34" i="18"/>
  <c r="RWY34" i="18"/>
  <c r="RWZ34" i="18"/>
  <c r="RXA34" i="18"/>
  <c r="RXB34" i="18"/>
  <c r="RXC34" i="18"/>
  <c r="RXD34" i="18"/>
  <c r="RXE34" i="18"/>
  <c r="RXF34" i="18"/>
  <c r="RXG34" i="18"/>
  <c r="RXH34" i="18"/>
  <c r="RXI34" i="18"/>
  <c r="RXJ34" i="18"/>
  <c r="RXK34" i="18"/>
  <c r="RXL34" i="18"/>
  <c r="RXM34" i="18"/>
  <c r="RXN34" i="18"/>
  <c r="RXO34" i="18"/>
  <c r="RXP34" i="18"/>
  <c r="RXQ34" i="18"/>
  <c r="RXR34" i="18"/>
  <c r="RXS34" i="18"/>
  <c r="RXT34" i="18"/>
  <c r="RXU34" i="18"/>
  <c r="RXV34" i="18"/>
  <c r="RXW34" i="18"/>
  <c r="RXX34" i="18"/>
  <c r="RXY34" i="18"/>
  <c r="RXZ34" i="18"/>
  <c r="RYA34" i="18"/>
  <c r="RYB34" i="18"/>
  <c r="RYC34" i="18"/>
  <c r="RYD34" i="18"/>
  <c r="RYE34" i="18"/>
  <c r="RYF34" i="18"/>
  <c r="RYG34" i="18"/>
  <c r="RYH34" i="18"/>
  <c r="RYI34" i="18"/>
  <c r="RYJ34" i="18"/>
  <c r="RYK34" i="18"/>
  <c r="RYL34" i="18"/>
  <c r="RYM34" i="18"/>
  <c r="RYN34" i="18"/>
  <c r="RYO34" i="18"/>
  <c r="RYP34" i="18"/>
  <c r="RYQ34" i="18"/>
  <c r="RYR34" i="18"/>
  <c r="RYS34" i="18"/>
  <c r="RYT34" i="18"/>
  <c r="RYU34" i="18"/>
  <c r="RYV34" i="18"/>
  <c r="RYW34" i="18"/>
  <c r="RYX34" i="18"/>
  <c r="RYY34" i="18"/>
  <c r="RYZ34" i="18"/>
  <c r="RZA34" i="18"/>
  <c r="RZB34" i="18"/>
  <c r="RZC34" i="18"/>
  <c r="RZD34" i="18"/>
  <c r="RZE34" i="18"/>
  <c r="RZF34" i="18"/>
  <c r="RZG34" i="18"/>
  <c r="RZH34" i="18"/>
  <c r="RZI34" i="18"/>
  <c r="RZJ34" i="18"/>
  <c r="RZK34" i="18"/>
  <c r="RZL34" i="18"/>
  <c r="RZM34" i="18"/>
  <c r="RZN34" i="18"/>
  <c r="RZO34" i="18"/>
  <c r="RZP34" i="18"/>
  <c r="RZQ34" i="18"/>
  <c r="RZR34" i="18"/>
  <c r="RZS34" i="18"/>
  <c r="RZT34" i="18"/>
  <c r="RZU34" i="18"/>
  <c r="RZV34" i="18"/>
  <c r="RZW34" i="18"/>
  <c r="RZX34" i="18"/>
  <c r="RZY34" i="18"/>
  <c r="RZZ34" i="18"/>
  <c r="SAA34" i="18"/>
  <c r="SAB34" i="18"/>
  <c r="SAC34" i="18"/>
  <c r="SAD34" i="18"/>
  <c r="SAE34" i="18"/>
  <c r="SAF34" i="18"/>
  <c r="SAG34" i="18"/>
  <c r="SAH34" i="18"/>
  <c r="SAI34" i="18"/>
  <c r="SAJ34" i="18"/>
  <c r="SAK34" i="18"/>
  <c r="SAL34" i="18"/>
  <c r="SAM34" i="18"/>
  <c r="SAN34" i="18"/>
  <c r="SAO34" i="18"/>
  <c r="SAP34" i="18"/>
  <c r="SAQ34" i="18"/>
  <c r="SAR34" i="18"/>
  <c r="SAS34" i="18"/>
  <c r="SAT34" i="18"/>
  <c r="SAU34" i="18"/>
  <c r="SAV34" i="18"/>
  <c r="SAW34" i="18"/>
  <c r="SAX34" i="18"/>
  <c r="SAY34" i="18"/>
  <c r="SAZ34" i="18"/>
  <c r="SBA34" i="18"/>
  <c r="SBB34" i="18"/>
  <c r="SBC34" i="18"/>
  <c r="SBD34" i="18"/>
  <c r="SBE34" i="18"/>
  <c r="SBF34" i="18"/>
  <c r="SBG34" i="18"/>
  <c r="SBH34" i="18"/>
  <c r="SBI34" i="18"/>
  <c r="SBJ34" i="18"/>
  <c r="SBK34" i="18"/>
  <c r="SBL34" i="18"/>
  <c r="SBM34" i="18"/>
  <c r="SBN34" i="18"/>
  <c r="SBO34" i="18"/>
  <c r="SBP34" i="18"/>
  <c r="SBQ34" i="18"/>
  <c r="SBR34" i="18"/>
  <c r="SBS34" i="18"/>
  <c r="SBT34" i="18"/>
  <c r="SBU34" i="18"/>
  <c r="SBV34" i="18"/>
  <c r="SBW34" i="18"/>
  <c r="SBX34" i="18"/>
  <c r="SBY34" i="18"/>
  <c r="SBZ34" i="18"/>
  <c r="SCA34" i="18"/>
  <c r="SCB34" i="18"/>
  <c r="SCC34" i="18"/>
  <c r="SCD34" i="18"/>
  <c r="SCE34" i="18"/>
  <c r="SCF34" i="18"/>
  <c r="SCG34" i="18"/>
  <c r="SCH34" i="18"/>
  <c r="SCI34" i="18"/>
  <c r="SCJ34" i="18"/>
  <c r="SCK34" i="18"/>
  <c r="SCL34" i="18"/>
  <c r="SCM34" i="18"/>
  <c r="SCN34" i="18"/>
  <c r="SCO34" i="18"/>
  <c r="SCP34" i="18"/>
  <c r="SCQ34" i="18"/>
  <c r="SCR34" i="18"/>
  <c r="SCS34" i="18"/>
  <c r="SCT34" i="18"/>
  <c r="SCU34" i="18"/>
  <c r="SCV34" i="18"/>
  <c r="SCW34" i="18"/>
  <c r="SCX34" i="18"/>
  <c r="SCY34" i="18"/>
  <c r="SCZ34" i="18"/>
  <c r="SDA34" i="18"/>
  <c r="SDB34" i="18"/>
  <c r="SDC34" i="18"/>
  <c r="SDD34" i="18"/>
  <c r="SDE34" i="18"/>
  <c r="SDF34" i="18"/>
  <c r="SDG34" i="18"/>
  <c r="SDH34" i="18"/>
  <c r="SDI34" i="18"/>
  <c r="SDJ34" i="18"/>
  <c r="SDK34" i="18"/>
  <c r="SDL34" i="18"/>
  <c r="SDM34" i="18"/>
  <c r="SDN34" i="18"/>
  <c r="SDO34" i="18"/>
  <c r="SDP34" i="18"/>
  <c r="SDQ34" i="18"/>
  <c r="SDR34" i="18"/>
  <c r="SDS34" i="18"/>
  <c r="SDT34" i="18"/>
  <c r="SDU34" i="18"/>
  <c r="SDV34" i="18"/>
  <c r="SDW34" i="18"/>
  <c r="SDX34" i="18"/>
  <c r="SDY34" i="18"/>
  <c r="SDZ34" i="18"/>
  <c r="SEA34" i="18"/>
  <c r="SEB34" i="18"/>
  <c r="SEC34" i="18"/>
  <c r="SED34" i="18"/>
  <c r="SEE34" i="18"/>
  <c r="SEF34" i="18"/>
  <c r="SEG34" i="18"/>
  <c r="SEH34" i="18"/>
  <c r="SEI34" i="18"/>
  <c r="SEJ34" i="18"/>
  <c r="SEK34" i="18"/>
  <c r="SEL34" i="18"/>
  <c r="SEM34" i="18"/>
  <c r="SEN34" i="18"/>
  <c r="SEO34" i="18"/>
  <c r="SEP34" i="18"/>
  <c r="SEQ34" i="18"/>
  <c r="SER34" i="18"/>
  <c r="SES34" i="18"/>
  <c r="SET34" i="18"/>
  <c r="SEU34" i="18"/>
  <c r="SEV34" i="18"/>
  <c r="SEW34" i="18"/>
  <c r="SEX34" i="18"/>
  <c r="SEY34" i="18"/>
  <c r="SEZ34" i="18"/>
  <c r="SFA34" i="18"/>
  <c r="SFB34" i="18"/>
  <c r="SFC34" i="18"/>
  <c r="SFD34" i="18"/>
  <c r="SFE34" i="18"/>
  <c r="SFF34" i="18"/>
  <c r="SFG34" i="18"/>
  <c r="SFH34" i="18"/>
  <c r="SFI34" i="18"/>
  <c r="SFJ34" i="18"/>
  <c r="SFK34" i="18"/>
  <c r="SFL34" i="18"/>
  <c r="SFM34" i="18"/>
  <c r="SFN34" i="18"/>
  <c r="SFO34" i="18"/>
  <c r="SFP34" i="18"/>
  <c r="SFQ34" i="18"/>
  <c r="SFR34" i="18"/>
  <c r="SFS34" i="18"/>
  <c r="SFT34" i="18"/>
  <c r="SFU34" i="18"/>
  <c r="SFV34" i="18"/>
  <c r="SFW34" i="18"/>
  <c r="SFX34" i="18"/>
  <c r="SFY34" i="18"/>
  <c r="SFZ34" i="18"/>
  <c r="SGA34" i="18"/>
  <c r="SGB34" i="18"/>
  <c r="SGC34" i="18"/>
  <c r="SGD34" i="18"/>
  <c r="SGE34" i="18"/>
  <c r="SGF34" i="18"/>
  <c r="SGG34" i="18"/>
  <c r="SGH34" i="18"/>
  <c r="SGI34" i="18"/>
  <c r="SGJ34" i="18"/>
  <c r="SGK34" i="18"/>
  <c r="SGL34" i="18"/>
  <c r="SGM34" i="18"/>
  <c r="SGN34" i="18"/>
  <c r="SGO34" i="18"/>
  <c r="SGP34" i="18"/>
  <c r="SGQ34" i="18"/>
  <c r="SGR34" i="18"/>
  <c r="SGS34" i="18"/>
  <c r="SGT34" i="18"/>
  <c r="SGU34" i="18"/>
  <c r="SGV34" i="18"/>
  <c r="SGW34" i="18"/>
  <c r="SGX34" i="18"/>
  <c r="SGY34" i="18"/>
  <c r="SGZ34" i="18"/>
  <c r="SHA34" i="18"/>
  <c r="SHB34" i="18"/>
  <c r="SHC34" i="18"/>
  <c r="SHD34" i="18"/>
  <c r="SHE34" i="18"/>
  <c r="SHF34" i="18"/>
  <c r="SHG34" i="18"/>
  <c r="SHH34" i="18"/>
  <c r="SHI34" i="18"/>
  <c r="SHJ34" i="18"/>
  <c r="SHK34" i="18"/>
  <c r="SHL34" i="18"/>
  <c r="SHM34" i="18"/>
  <c r="SHN34" i="18"/>
  <c r="SHO34" i="18"/>
  <c r="SHP34" i="18"/>
  <c r="SHQ34" i="18"/>
  <c r="SHR34" i="18"/>
  <c r="SHS34" i="18"/>
  <c r="SHT34" i="18"/>
  <c r="SHU34" i="18"/>
  <c r="SHV34" i="18"/>
  <c r="SHW34" i="18"/>
  <c r="SHX34" i="18"/>
  <c r="SHY34" i="18"/>
  <c r="SHZ34" i="18"/>
  <c r="SIA34" i="18"/>
  <c r="SIB34" i="18"/>
  <c r="SIC34" i="18"/>
  <c r="SID34" i="18"/>
  <c r="SIE34" i="18"/>
  <c r="SIF34" i="18"/>
  <c r="SIG34" i="18"/>
  <c r="SIH34" i="18"/>
  <c r="SII34" i="18"/>
  <c r="SIJ34" i="18"/>
  <c r="SIK34" i="18"/>
  <c r="SIL34" i="18"/>
  <c r="SIM34" i="18"/>
  <c r="SIN34" i="18"/>
  <c r="SIO34" i="18"/>
  <c r="SIP34" i="18"/>
  <c r="SIQ34" i="18"/>
  <c r="SIR34" i="18"/>
  <c r="SIS34" i="18"/>
  <c r="SIT34" i="18"/>
  <c r="SIU34" i="18"/>
  <c r="SIV34" i="18"/>
  <c r="SIW34" i="18"/>
  <c r="SIX34" i="18"/>
  <c r="SIY34" i="18"/>
  <c r="SIZ34" i="18"/>
  <c r="SJA34" i="18"/>
  <c r="SJB34" i="18"/>
  <c r="SJC34" i="18"/>
  <c r="SJD34" i="18"/>
  <c r="SJE34" i="18"/>
  <c r="SJF34" i="18"/>
  <c r="SJG34" i="18"/>
  <c r="SJH34" i="18"/>
  <c r="SJI34" i="18"/>
  <c r="SJJ34" i="18"/>
  <c r="SJK34" i="18"/>
  <c r="SJL34" i="18"/>
  <c r="SJM34" i="18"/>
  <c r="SJN34" i="18"/>
  <c r="SJO34" i="18"/>
  <c r="SJP34" i="18"/>
  <c r="SJQ34" i="18"/>
  <c r="SJR34" i="18"/>
  <c r="SJS34" i="18"/>
  <c r="SJT34" i="18"/>
  <c r="SJU34" i="18"/>
  <c r="SJV34" i="18"/>
  <c r="SJW34" i="18"/>
  <c r="SJX34" i="18"/>
  <c r="SJY34" i="18"/>
  <c r="SJZ34" i="18"/>
  <c r="SKA34" i="18"/>
  <c r="SKB34" i="18"/>
  <c r="SKC34" i="18"/>
  <c r="SKD34" i="18"/>
  <c r="SKE34" i="18"/>
  <c r="SKF34" i="18"/>
  <c r="SKG34" i="18"/>
  <c r="SKH34" i="18"/>
  <c r="SKI34" i="18"/>
  <c r="SKJ34" i="18"/>
  <c r="SKK34" i="18"/>
  <c r="SKL34" i="18"/>
  <c r="SKM34" i="18"/>
  <c r="SKN34" i="18"/>
  <c r="SKO34" i="18"/>
  <c r="SKP34" i="18"/>
  <c r="SKQ34" i="18"/>
  <c r="SKR34" i="18"/>
  <c r="SKS34" i="18"/>
  <c r="SKT34" i="18"/>
  <c r="SKU34" i="18"/>
  <c r="SKV34" i="18"/>
  <c r="SKW34" i="18"/>
  <c r="SKX34" i="18"/>
  <c r="SKY34" i="18"/>
  <c r="SKZ34" i="18"/>
  <c r="SLA34" i="18"/>
  <c r="SLB34" i="18"/>
  <c r="SLC34" i="18"/>
  <c r="SLD34" i="18"/>
  <c r="SLE34" i="18"/>
  <c r="SLF34" i="18"/>
  <c r="SLG34" i="18"/>
  <c r="SLH34" i="18"/>
  <c r="SLI34" i="18"/>
  <c r="SLJ34" i="18"/>
  <c r="SLK34" i="18"/>
  <c r="SLL34" i="18"/>
  <c r="SLM34" i="18"/>
  <c r="SLN34" i="18"/>
  <c r="SLO34" i="18"/>
  <c r="SLP34" i="18"/>
  <c r="SLQ34" i="18"/>
  <c r="SLR34" i="18"/>
  <c r="SLS34" i="18"/>
  <c r="SLT34" i="18"/>
  <c r="SLU34" i="18"/>
  <c r="SLV34" i="18"/>
  <c r="SLW34" i="18"/>
  <c r="SLX34" i="18"/>
  <c r="SLY34" i="18"/>
  <c r="SLZ34" i="18"/>
  <c r="SMA34" i="18"/>
  <c r="SMB34" i="18"/>
  <c r="SMC34" i="18"/>
  <c r="SMD34" i="18"/>
  <c r="SME34" i="18"/>
  <c r="SMF34" i="18"/>
  <c r="SMG34" i="18"/>
  <c r="SMH34" i="18"/>
  <c r="SMI34" i="18"/>
  <c r="SMJ34" i="18"/>
  <c r="SMK34" i="18"/>
  <c r="SML34" i="18"/>
  <c r="SMM34" i="18"/>
  <c r="SMN34" i="18"/>
  <c r="SMO34" i="18"/>
  <c r="SMP34" i="18"/>
  <c r="SMQ34" i="18"/>
  <c r="SMR34" i="18"/>
  <c r="SMS34" i="18"/>
  <c r="SMT34" i="18"/>
  <c r="SMU34" i="18"/>
  <c r="SMV34" i="18"/>
  <c r="SMW34" i="18"/>
  <c r="SMX34" i="18"/>
  <c r="SMY34" i="18"/>
  <c r="SMZ34" i="18"/>
  <c r="SNA34" i="18"/>
  <c r="SNB34" i="18"/>
  <c r="SNC34" i="18"/>
  <c r="SND34" i="18"/>
  <c r="SNE34" i="18"/>
  <c r="SNF34" i="18"/>
  <c r="SNG34" i="18"/>
  <c r="SNH34" i="18"/>
  <c r="SNI34" i="18"/>
  <c r="SNJ34" i="18"/>
  <c r="SNK34" i="18"/>
  <c r="SNL34" i="18"/>
  <c r="SNM34" i="18"/>
  <c r="SNN34" i="18"/>
  <c r="SNO34" i="18"/>
  <c r="SNP34" i="18"/>
  <c r="SNQ34" i="18"/>
  <c r="SNR34" i="18"/>
  <c r="SNS34" i="18"/>
  <c r="SNT34" i="18"/>
  <c r="SNU34" i="18"/>
  <c r="SNV34" i="18"/>
  <c r="SNW34" i="18"/>
  <c r="SNX34" i="18"/>
  <c r="SNY34" i="18"/>
  <c r="SNZ34" i="18"/>
  <c r="SOA34" i="18"/>
  <c r="SOB34" i="18"/>
  <c r="SOC34" i="18"/>
  <c r="SOD34" i="18"/>
  <c r="SOE34" i="18"/>
  <c r="SOF34" i="18"/>
  <c r="SOG34" i="18"/>
  <c r="SOH34" i="18"/>
  <c r="SOI34" i="18"/>
  <c r="SOJ34" i="18"/>
  <c r="SOK34" i="18"/>
  <c r="SOL34" i="18"/>
  <c r="SOM34" i="18"/>
  <c r="SON34" i="18"/>
  <c r="SOO34" i="18"/>
  <c r="SOP34" i="18"/>
  <c r="SOQ34" i="18"/>
  <c r="SOR34" i="18"/>
  <c r="SOS34" i="18"/>
  <c r="SOT34" i="18"/>
  <c r="SOU34" i="18"/>
  <c r="SOV34" i="18"/>
  <c r="SOW34" i="18"/>
  <c r="SOX34" i="18"/>
  <c r="SOY34" i="18"/>
  <c r="SOZ34" i="18"/>
  <c r="SPA34" i="18"/>
  <c r="SPB34" i="18"/>
  <c r="SPC34" i="18"/>
  <c r="SPD34" i="18"/>
  <c r="SPE34" i="18"/>
  <c r="SPF34" i="18"/>
  <c r="SPG34" i="18"/>
  <c r="SPH34" i="18"/>
  <c r="SPI34" i="18"/>
  <c r="SPJ34" i="18"/>
  <c r="SPK34" i="18"/>
  <c r="SPL34" i="18"/>
  <c r="SPM34" i="18"/>
  <c r="SPN34" i="18"/>
  <c r="SPO34" i="18"/>
  <c r="SPP34" i="18"/>
  <c r="SPQ34" i="18"/>
  <c r="SPR34" i="18"/>
  <c r="SPS34" i="18"/>
  <c r="SPT34" i="18"/>
  <c r="SPU34" i="18"/>
  <c r="SPV34" i="18"/>
  <c r="SPW34" i="18"/>
  <c r="SPX34" i="18"/>
  <c r="SPY34" i="18"/>
  <c r="SPZ34" i="18"/>
  <c r="SQA34" i="18"/>
  <c r="SQB34" i="18"/>
  <c r="SQC34" i="18"/>
  <c r="SQD34" i="18"/>
  <c r="SQE34" i="18"/>
  <c r="SQF34" i="18"/>
  <c r="SQG34" i="18"/>
  <c r="SQH34" i="18"/>
  <c r="SQI34" i="18"/>
  <c r="SQJ34" i="18"/>
  <c r="SQK34" i="18"/>
  <c r="SQL34" i="18"/>
  <c r="SQM34" i="18"/>
  <c r="SQN34" i="18"/>
  <c r="SQO34" i="18"/>
  <c r="SQP34" i="18"/>
  <c r="SQQ34" i="18"/>
  <c r="SQR34" i="18"/>
  <c r="SQS34" i="18"/>
  <c r="SQT34" i="18"/>
  <c r="SQU34" i="18"/>
  <c r="SQV34" i="18"/>
  <c r="SQW34" i="18"/>
  <c r="SQX34" i="18"/>
  <c r="SQY34" i="18"/>
  <c r="SQZ34" i="18"/>
  <c r="SRA34" i="18"/>
  <c r="SRB34" i="18"/>
  <c r="SRC34" i="18"/>
  <c r="SRD34" i="18"/>
  <c r="SRE34" i="18"/>
  <c r="SRF34" i="18"/>
  <c r="SRG34" i="18"/>
  <c r="SRH34" i="18"/>
  <c r="SRI34" i="18"/>
  <c r="SRJ34" i="18"/>
  <c r="SRK34" i="18"/>
  <c r="SRL34" i="18"/>
  <c r="SRM34" i="18"/>
  <c r="SRN34" i="18"/>
  <c r="SRO34" i="18"/>
  <c r="SRP34" i="18"/>
  <c r="SRQ34" i="18"/>
  <c r="SRR34" i="18"/>
  <c r="SRS34" i="18"/>
  <c r="SRT34" i="18"/>
  <c r="SRU34" i="18"/>
  <c r="SRV34" i="18"/>
  <c r="SRW34" i="18"/>
  <c r="SRX34" i="18"/>
  <c r="SRY34" i="18"/>
  <c r="SRZ34" i="18"/>
  <c r="SSA34" i="18"/>
  <c r="SSB34" i="18"/>
  <c r="SSC34" i="18"/>
  <c r="SSD34" i="18"/>
  <c r="SSE34" i="18"/>
  <c r="SSF34" i="18"/>
  <c r="SSG34" i="18"/>
  <c r="SSH34" i="18"/>
  <c r="SSI34" i="18"/>
  <c r="SSJ34" i="18"/>
  <c r="SSK34" i="18"/>
  <c r="SSL34" i="18"/>
  <c r="SSM34" i="18"/>
  <c r="SSN34" i="18"/>
  <c r="SSO34" i="18"/>
  <c r="SSP34" i="18"/>
  <c r="SSQ34" i="18"/>
  <c r="SSR34" i="18"/>
  <c r="SSS34" i="18"/>
  <c r="SST34" i="18"/>
  <c r="SSU34" i="18"/>
  <c r="SSV34" i="18"/>
  <c r="SSW34" i="18"/>
  <c r="SSX34" i="18"/>
  <c r="SSY34" i="18"/>
  <c r="SSZ34" i="18"/>
  <c r="STA34" i="18"/>
  <c r="STB34" i="18"/>
  <c r="STC34" i="18"/>
  <c r="STD34" i="18"/>
  <c r="STE34" i="18"/>
  <c r="STF34" i="18"/>
  <c r="STG34" i="18"/>
  <c r="STH34" i="18"/>
  <c r="STI34" i="18"/>
  <c r="STJ34" i="18"/>
  <c r="STK34" i="18"/>
  <c r="STL34" i="18"/>
  <c r="STM34" i="18"/>
  <c r="STN34" i="18"/>
  <c r="STO34" i="18"/>
  <c r="STP34" i="18"/>
  <c r="STQ34" i="18"/>
  <c r="STR34" i="18"/>
  <c r="STS34" i="18"/>
  <c r="STT34" i="18"/>
  <c r="STU34" i="18"/>
  <c r="STV34" i="18"/>
  <c r="STW34" i="18"/>
  <c r="STX34" i="18"/>
  <c r="STY34" i="18"/>
  <c r="STZ34" i="18"/>
  <c r="SUA34" i="18"/>
  <c r="SUB34" i="18"/>
  <c r="SUC34" i="18"/>
  <c r="SUD34" i="18"/>
  <c r="SUE34" i="18"/>
  <c r="SUF34" i="18"/>
  <c r="SUG34" i="18"/>
  <c r="SUH34" i="18"/>
  <c r="SUI34" i="18"/>
  <c r="SUJ34" i="18"/>
  <c r="SUK34" i="18"/>
  <c r="SUL34" i="18"/>
  <c r="SUM34" i="18"/>
  <c r="SUN34" i="18"/>
  <c r="SUO34" i="18"/>
  <c r="SUP34" i="18"/>
  <c r="SUQ34" i="18"/>
  <c r="SUR34" i="18"/>
  <c r="SUS34" i="18"/>
  <c r="SUT34" i="18"/>
  <c r="SUU34" i="18"/>
  <c r="SUV34" i="18"/>
  <c r="SUW34" i="18"/>
  <c r="SUX34" i="18"/>
  <c r="SUY34" i="18"/>
  <c r="SUZ34" i="18"/>
  <c r="SVA34" i="18"/>
  <c r="SVB34" i="18"/>
  <c r="SVC34" i="18"/>
  <c r="SVD34" i="18"/>
  <c r="SVE34" i="18"/>
  <c r="SVF34" i="18"/>
  <c r="SVG34" i="18"/>
  <c r="SVH34" i="18"/>
  <c r="SVI34" i="18"/>
  <c r="SVJ34" i="18"/>
  <c r="SVK34" i="18"/>
  <c r="SVL34" i="18"/>
  <c r="SVM34" i="18"/>
  <c r="SVN34" i="18"/>
  <c r="SVO34" i="18"/>
  <c r="SVP34" i="18"/>
  <c r="SVQ34" i="18"/>
  <c r="SVR34" i="18"/>
  <c r="SVS34" i="18"/>
  <c r="SVT34" i="18"/>
  <c r="SVU34" i="18"/>
  <c r="SVV34" i="18"/>
  <c r="SVW34" i="18"/>
  <c r="SVX34" i="18"/>
  <c r="SVY34" i="18"/>
  <c r="SVZ34" i="18"/>
  <c r="SWA34" i="18"/>
  <c r="SWB34" i="18"/>
  <c r="SWC34" i="18"/>
  <c r="SWD34" i="18"/>
  <c r="SWE34" i="18"/>
  <c r="SWF34" i="18"/>
  <c r="SWG34" i="18"/>
  <c r="SWH34" i="18"/>
  <c r="SWI34" i="18"/>
  <c r="SWJ34" i="18"/>
  <c r="SWK34" i="18"/>
  <c r="SWL34" i="18"/>
  <c r="SWM34" i="18"/>
  <c r="SWN34" i="18"/>
  <c r="SWO34" i="18"/>
  <c r="SWP34" i="18"/>
  <c r="SWQ34" i="18"/>
  <c r="SWR34" i="18"/>
  <c r="SWS34" i="18"/>
  <c r="SWT34" i="18"/>
  <c r="SWU34" i="18"/>
  <c r="SWV34" i="18"/>
  <c r="SWW34" i="18"/>
  <c r="SWX34" i="18"/>
  <c r="SWY34" i="18"/>
  <c r="SWZ34" i="18"/>
  <c r="SXA34" i="18"/>
  <c r="SXB34" i="18"/>
  <c r="SXC34" i="18"/>
  <c r="SXD34" i="18"/>
  <c r="SXE34" i="18"/>
  <c r="SXF34" i="18"/>
  <c r="SXG34" i="18"/>
  <c r="SXH34" i="18"/>
  <c r="SXI34" i="18"/>
  <c r="SXJ34" i="18"/>
  <c r="SXK34" i="18"/>
  <c r="SXL34" i="18"/>
  <c r="SXM34" i="18"/>
  <c r="SXN34" i="18"/>
  <c r="SXO34" i="18"/>
  <c r="SXP34" i="18"/>
  <c r="SXQ34" i="18"/>
  <c r="SXR34" i="18"/>
  <c r="SXS34" i="18"/>
  <c r="SXT34" i="18"/>
  <c r="SXU34" i="18"/>
  <c r="SXV34" i="18"/>
  <c r="SXW34" i="18"/>
  <c r="SXX34" i="18"/>
  <c r="SXY34" i="18"/>
  <c r="SXZ34" i="18"/>
  <c r="SYA34" i="18"/>
  <c r="SYB34" i="18"/>
  <c r="SYC34" i="18"/>
  <c r="SYD34" i="18"/>
  <c r="SYE34" i="18"/>
  <c r="SYF34" i="18"/>
  <c r="SYG34" i="18"/>
  <c r="SYH34" i="18"/>
  <c r="SYI34" i="18"/>
  <c r="SYJ34" i="18"/>
  <c r="SYK34" i="18"/>
  <c r="SYL34" i="18"/>
  <c r="SYM34" i="18"/>
  <c r="SYN34" i="18"/>
  <c r="SYO34" i="18"/>
  <c r="SYP34" i="18"/>
  <c r="SYQ34" i="18"/>
  <c r="SYR34" i="18"/>
  <c r="SYS34" i="18"/>
  <c r="SYT34" i="18"/>
  <c r="SYU34" i="18"/>
  <c r="SYV34" i="18"/>
  <c r="SYW34" i="18"/>
  <c r="SYX34" i="18"/>
  <c r="SYY34" i="18"/>
  <c r="SYZ34" i="18"/>
  <c r="SZA34" i="18"/>
  <c r="SZB34" i="18"/>
  <c r="SZC34" i="18"/>
  <c r="SZD34" i="18"/>
  <c r="SZE34" i="18"/>
  <c r="SZF34" i="18"/>
  <c r="SZG34" i="18"/>
  <c r="SZH34" i="18"/>
  <c r="SZI34" i="18"/>
  <c r="SZJ34" i="18"/>
  <c r="SZK34" i="18"/>
  <c r="SZL34" i="18"/>
  <c r="SZM34" i="18"/>
  <c r="SZN34" i="18"/>
  <c r="SZO34" i="18"/>
  <c r="SZP34" i="18"/>
  <c r="SZQ34" i="18"/>
  <c r="SZR34" i="18"/>
  <c r="SZS34" i="18"/>
  <c r="SZT34" i="18"/>
  <c r="SZU34" i="18"/>
  <c r="SZV34" i="18"/>
  <c r="SZW34" i="18"/>
  <c r="SZX34" i="18"/>
  <c r="SZY34" i="18"/>
  <c r="SZZ34" i="18"/>
  <c r="TAA34" i="18"/>
  <c r="TAB34" i="18"/>
  <c r="TAC34" i="18"/>
  <c r="TAD34" i="18"/>
  <c r="TAE34" i="18"/>
  <c r="TAF34" i="18"/>
  <c r="TAG34" i="18"/>
  <c r="TAH34" i="18"/>
  <c r="TAI34" i="18"/>
  <c r="TAJ34" i="18"/>
  <c r="TAK34" i="18"/>
  <c r="TAL34" i="18"/>
  <c r="TAM34" i="18"/>
  <c r="TAN34" i="18"/>
  <c r="TAO34" i="18"/>
  <c r="TAP34" i="18"/>
  <c r="TAQ34" i="18"/>
  <c r="TAR34" i="18"/>
  <c r="TAS34" i="18"/>
  <c r="TAT34" i="18"/>
  <c r="TAU34" i="18"/>
  <c r="TAV34" i="18"/>
  <c r="TAW34" i="18"/>
  <c r="TAX34" i="18"/>
  <c r="TAY34" i="18"/>
  <c r="TAZ34" i="18"/>
  <c r="TBA34" i="18"/>
  <c r="TBB34" i="18"/>
  <c r="TBC34" i="18"/>
  <c r="TBD34" i="18"/>
  <c r="TBE34" i="18"/>
  <c r="TBF34" i="18"/>
  <c r="TBG34" i="18"/>
  <c r="TBH34" i="18"/>
  <c r="TBI34" i="18"/>
  <c r="TBJ34" i="18"/>
  <c r="TBK34" i="18"/>
  <c r="TBL34" i="18"/>
  <c r="TBM34" i="18"/>
  <c r="TBN34" i="18"/>
  <c r="TBO34" i="18"/>
  <c r="TBP34" i="18"/>
  <c r="TBQ34" i="18"/>
  <c r="TBR34" i="18"/>
  <c r="TBS34" i="18"/>
  <c r="TBT34" i="18"/>
  <c r="TBU34" i="18"/>
  <c r="TBV34" i="18"/>
  <c r="TBW34" i="18"/>
  <c r="TBX34" i="18"/>
  <c r="TBY34" i="18"/>
  <c r="TBZ34" i="18"/>
  <c r="TCA34" i="18"/>
  <c r="TCB34" i="18"/>
  <c r="TCC34" i="18"/>
  <c r="TCD34" i="18"/>
  <c r="TCE34" i="18"/>
  <c r="TCF34" i="18"/>
  <c r="TCG34" i="18"/>
  <c r="TCH34" i="18"/>
  <c r="TCI34" i="18"/>
  <c r="TCJ34" i="18"/>
  <c r="TCK34" i="18"/>
  <c r="TCL34" i="18"/>
  <c r="TCM34" i="18"/>
  <c r="TCN34" i="18"/>
  <c r="TCO34" i="18"/>
  <c r="TCP34" i="18"/>
  <c r="TCQ34" i="18"/>
  <c r="TCR34" i="18"/>
  <c r="TCS34" i="18"/>
  <c r="TCT34" i="18"/>
  <c r="TCU34" i="18"/>
  <c r="TCV34" i="18"/>
  <c r="TCW34" i="18"/>
  <c r="TCX34" i="18"/>
  <c r="TCY34" i="18"/>
  <c r="TCZ34" i="18"/>
  <c r="TDA34" i="18"/>
  <c r="TDB34" i="18"/>
  <c r="TDC34" i="18"/>
  <c r="TDD34" i="18"/>
  <c r="TDE34" i="18"/>
  <c r="TDF34" i="18"/>
  <c r="TDG34" i="18"/>
  <c r="TDH34" i="18"/>
  <c r="TDI34" i="18"/>
  <c r="TDJ34" i="18"/>
  <c r="TDK34" i="18"/>
  <c r="TDL34" i="18"/>
  <c r="TDM34" i="18"/>
  <c r="TDN34" i="18"/>
  <c r="TDO34" i="18"/>
  <c r="TDP34" i="18"/>
  <c r="TDQ34" i="18"/>
  <c r="TDR34" i="18"/>
  <c r="TDS34" i="18"/>
  <c r="TDT34" i="18"/>
  <c r="TDU34" i="18"/>
  <c r="TDV34" i="18"/>
  <c r="TDW34" i="18"/>
  <c r="TDX34" i="18"/>
  <c r="TDY34" i="18"/>
  <c r="TDZ34" i="18"/>
  <c r="TEA34" i="18"/>
  <c r="TEB34" i="18"/>
  <c r="TEC34" i="18"/>
  <c r="TED34" i="18"/>
  <c r="TEE34" i="18"/>
  <c r="TEF34" i="18"/>
  <c r="TEG34" i="18"/>
  <c r="TEH34" i="18"/>
  <c r="TEI34" i="18"/>
  <c r="TEJ34" i="18"/>
  <c r="TEK34" i="18"/>
  <c r="TEL34" i="18"/>
  <c r="TEM34" i="18"/>
  <c r="TEN34" i="18"/>
  <c r="TEO34" i="18"/>
  <c r="TEP34" i="18"/>
  <c r="TEQ34" i="18"/>
  <c r="TER34" i="18"/>
  <c r="TES34" i="18"/>
  <c r="TET34" i="18"/>
  <c r="TEU34" i="18"/>
  <c r="TEV34" i="18"/>
  <c r="TEW34" i="18"/>
  <c r="TEX34" i="18"/>
  <c r="TEY34" i="18"/>
  <c r="TEZ34" i="18"/>
  <c r="TFA34" i="18"/>
  <c r="TFB34" i="18"/>
  <c r="TFC34" i="18"/>
  <c r="TFD34" i="18"/>
  <c r="TFE34" i="18"/>
  <c r="TFF34" i="18"/>
  <c r="TFG34" i="18"/>
  <c r="TFH34" i="18"/>
  <c r="TFI34" i="18"/>
  <c r="TFJ34" i="18"/>
  <c r="TFK34" i="18"/>
  <c r="TFL34" i="18"/>
  <c r="TFM34" i="18"/>
  <c r="TFN34" i="18"/>
  <c r="TFO34" i="18"/>
  <c r="TFP34" i="18"/>
  <c r="TFQ34" i="18"/>
  <c r="TFR34" i="18"/>
  <c r="TFS34" i="18"/>
  <c r="TFT34" i="18"/>
  <c r="TFU34" i="18"/>
  <c r="TFV34" i="18"/>
  <c r="TFW34" i="18"/>
  <c r="TFX34" i="18"/>
  <c r="TFY34" i="18"/>
  <c r="TFZ34" i="18"/>
  <c r="TGA34" i="18"/>
  <c r="TGB34" i="18"/>
  <c r="TGC34" i="18"/>
  <c r="TGD34" i="18"/>
  <c r="TGE34" i="18"/>
  <c r="TGF34" i="18"/>
  <c r="TGG34" i="18"/>
  <c r="TGH34" i="18"/>
  <c r="TGI34" i="18"/>
  <c r="TGJ34" i="18"/>
  <c r="TGK34" i="18"/>
  <c r="TGL34" i="18"/>
  <c r="TGM34" i="18"/>
  <c r="TGN34" i="18"/>
  <c r="TGO34" i="18"/>
  <c r="TGP34" i="18"/>
  <c r="TGQ34" i="18"/>
  <c r="TGR34" i="18"/>
  <c r="TGS34" i="18"/>
  <c r="TGT34" i="18"/>
  <c r="TGU34" i="18"/>
  <c r="TGV34" i="18"/>
  <c r="TGW34" i="18"/>
  <c r="TGX34" i="18"/>
  <c r="TGY34" i="18"/>
  <c r="TGZ34" i="18"/>
  <c r="THA34" i="18"/>
  <c r="THB34" i="18"/>
  <c r="THC34" i="18"/>
  <c r="THD34" i="18"/>
  <c r="THE34" i="18"/>
  <c r="THF34" i="18"/>
  <c r="THG34" i="18"/>
  <c r="THH34" i="18"/>
  <c r="THI34" i="18"/>
  <c r="THJ34" i="18"/>
  <c r="THK34" i="18"/>
  <c r="THL34" i="18"/>
  <c r="THM34" i="18"/>
  <c r="THN34" i="18"/>
  <c r="THO34" i="18"/>
  <c r="THP34" i="18"/>
  <c r="THQ34" i="18"/>
  <c r="THR34" i="18"/>
  <c r="THS34" i="18"/>
  <c r="THT34" i="18"/>
  <c r="THU34" i="18"/>
  <c r="THV34" i="18"/>
  <c r="THW34" i="18"/>
  <c r="THX34" i="18"/>
  <c r="THY34" i="18"/>
  <c r="THZ34" i="18"/>
  <c r="TIA34" i="18"/>
  <c r="TIB34" i="18"/>
  <c r="TIC34" i="18"/>
  <c r="TID34" i="18"/>
  <c r="TIE34" i="18"/>
  <c r="TIF34" i="18"/>
  <c r="TIG34" i="18"/>
  <c r="TIH34" i="18"/>
  <c r="TII34" i="18"/>
  <c r="TIJ34" i="18"/>
  <c r="TIK34" i="18"/>
  <c r="TIL34" i="18"/>
  <c r="TIM34" i="18"/>
  <c r="TIN34" i="18"/>
  <c r="TIO34" i="18"/>
  <c r="TIP34" i="18"/>
  <c r="TIQ34" i="18"/>
  <c r="TIR34" i="18"/>
  <c r="TIS34" i="18"/>
  <c r="TIT34" i="18"/>
  <c r="TIU34" i="18"/>
  <c r="TIV34" i="18"/>
  <c r="TIW34" i="18"/>
  <c r="TIX34" i="18"/>
  <c r="TIY34" i="18"/>
  <c r="TIZ34" i="18"/>
  <c r="TJA34" i="18"/>
  <c r="TJB34" i="18"/>
  <c r="TJC34" i="18"/>
  <c r="TJD34" i="18"/>
  <c r="TJE34" i="18"/>
  <c r="TJF34" i="18"/>
  <c r="TJG34" i="18"/>
  <c r="TJH34" i="18"/>
  <c r="TJI34" i="18"/>
  <c r="TJJ34" i="18"/>
  <c r="TJK34" i="18"/>
  <c r="TJL34" i="18"/>
  <c r="TJM34" i="18"/>
  <c r="TJN34" i="18"/>
  <c r="TJO34" i="18"/>
  <c r="TJP34" i="18"/>
  <c r="TJQ34" i="18"/>
  <c r="TJR34" i="18"/>
  <c r="TJS34" i="18"/>
  <c r="TJT34" i="18"/>
  <c r="TJU34" i="18"/>
  <c r="TJV34" i="18"/>
  <c r="TJW34" i="18"/>
  <c r="TJX34" i="18"/>
  <c r="TJY34" i="18"/>
  <c r="TJZ34" i="18"/>
  <c r="TKA34" i="18"/>
  <c r="TKB34" i="18"/>
  <c r="TKC34" i="18"/>
  <c r="TKD34" i="18"/>
  <c r="TKE34" i="18"/>
  <c r="TKF34" i="18"/>
  <c r="TKG34" i="18"/>
  <c r="TKH34" i="18"/>
  <c r="TKI34" i="18"/>
  <c r="TKJ34" i="18"/>
  <c r="TKK34" i="18"/>
  <c r="TKL34" i="18"/>
  <c r="TKM34" i="18"/>
  <c r="TKN34" i="18"/>
  <c r="TKO34" i="18"/>
  <c r="TKP34" i="18"/>
  <c r="TKQ34" i="18"/>
  <c r="TKR34" i="18"/>
  <c r="TKS34" i="18"/>
  <c r="TKT34" i="18"/>
  <c r="TKU34" i="18"/>
  <c r="TKV34" i="18"/>
  <c r="TKW34" i="18"/>
  <c r="TKX34" i="18"/>
  <c r="TKY34" i="18"/>
  <c r="TKZ34" i="18"/>
  <c r="TLA34" i="18"/>
  <c r="TLB34" i="18"/>
  <c r="TLC34" i="18"/>
  <c r="TLD34" i="18"/>
  <c r="TLE34" i="18"/>
  <c r="TLF34" i="18"/>
  <c r="TLG34" i="18"/>
  <c r="TLH34" i="18"/>
  <c r="TLI34" i="18"/>
  <c r="TLJ34" i="18"/>
  <c r="TLK34" i="18"/>
  <c r="TLL34" i="18"/>
  <c r="TLM34" i="18"/>
  <c r="TLN34" i="18"/>
  <c r="TLO34" i="18"/>
  <c r="TLP34" i="18"/>
  <c r="TLQ34" i="18"/>
  <c r="TLR34" i="18"/>
  <c r="TLS34" i="18"/>
  <c r="TLT34" i="18"/>
  <c r="TLU34" i="18"/>
  <c r="TLV34" i="18"/>
  <c r="TLW34" i="18"/>
  <c r="TLX34" i="18"/>
  <c r="TLY34" i="18"/>
  <c r="TLZ34" i="18"/>
  <c r="TMA34" i="18"/>
  <c r="TMB34" i="18"/>
  <c r="TMC34" i="18"/>
  <c r="TMD34" i="18"/>
  <c r="TME34" i="18"/>
  <c r="TMF34" i="18"/>
  <c r="TMG34" i="18"/>
  <c r="TMH34" i="18"/>
  <c r="TMI34" i="18"/>
  <c r="TMJ34" i="18"/>
  <c r="TMK34" i="18"/>
  <c r="TML34" i="18"/>
  <c r="TMM34" i="18"/>
  <c r="TMN34" i="18"/>
  <c r="TMO34" i="18"/>
  <c r="TMP34" i="18"/>
  <c r="TMQ34" i="18"/>
  <c r="TMR34" i="18"/>
  <c r="TMS34" i="18"/>
  <c r="TMT34" i="18"/>
  <c r="TMU34" i="18"/>
  <c r="TMV34" i="18"/>
  <c r="TMW34" i="18"/>
  <c r="TMX34" i="18"/>
  <c r="TMY34" i="18"/>
  <c r="TMZ34" i="18"/>
  <c r="TNA34" i="18"/>
  <c r="TNB34" i="18"/>
  <c r="TNC34" i="18"/>
  <c r="TND34" i="18"/>
  <c r="TNE34" i="18"/>
  <c r="TNF34" i="18"/>
  <c r="TNG34" i="18"/>
  <c r="TNH34" i="18"/>
  <c r="TNI34" i="18"/>
  <c r="TNJ34" i="18"/>
  <c r="TNK34" i="18"/>
  <c r="TNL34" i="18"/>
  <c r="TNM34" i="18"/>
  <c r="TNN34" i="18"/>
  <c r="TNO34" i="18"/>
  <c r="TNP34" i="18"/>
  <c r="TNQ34" i="18"/>
  <c r="TNR34" i="18"/>
  <c r="TNS34" i="18"/>
  <c r="TNT34" i="18"/>
  <c r="TNU34" i="18"/>
  <c r="TNV34" i="18"/>
  <c r="TNW34" i="18"/>
  <c r="TNX34" i="18"/>
  <c r="TNY34" i="18"/>
  <c r="TNZ34" i="18"/>
  <c r="TOA34" i="18"/>
  <c r="TOB34" i="18"/>
  <c r="TOC34" i="18"/>
  <c r="TOD34" i="18"/>
  <c r="TOE34" i="18"/>
  <c r="TOF34" i="18"/>
  <c r="TOG34" i="18"/>
  <c r="TOH34" i="18"/>
  <c r="TOI34" i="18"/>
  <c r="TOJ34" i="18"/>
  <c r="TOK34" i="18"/>
  <c r="TOL34" i="18"/>
  <c r="TOM34" i="18"/>
  <c r="TON34" i="18"/>
  <c r="TOO34" i="18"/>
  <c r="TOP34" i="18"/>
  <c r="TOQ34" i="18"/>
  <c r="TOR34" i="18"/>
  <c r="TOS34" i="18"/>
  <c r="TOT34" i="18"/>
  <c r="TOU34" i="18"/>
  <c r="TOV34" i="18"/>
  <c r="TOW34" i="18"/>
  <c r="TOX34" i="18"/>
  <c r="TOY34" i="18"/>
  <c r="TOZ34" i="18"/>
  <c r="TPA34" i="18"/>
  <c r="TPB34" i="18"/>
  <c r="TPC34" i="18"/>
  <c r="TPD34" i="18"/>
  <c r="TPE34" i="18"/>
  <c r="TPF34" i="18"/>
  <c r="TPG34" i="18"/>
  <c r="TPH34" i="18"/>
  <c r="TPI34" i="18"/>
  <c r="TPJ34" i="18"/>
  <c r="TPK34" i="18"/>
  <c r="TPL34" i="18"/>
  <c r="TPM34" i="18"/>
  <c r="TPN34" i="18"/>
  <c r="TPO34" i="18"/>
  <c r="TPP34" i="18"/>
  <c r="TPQ34" i="18"/>
  <c r="TPR34" i="18"/>
  <c r="TPS34" i="18"/>
  <c r="TPT34" i="18"/>
  <c r="TPU34" i="18"/>
  <c r="TPV34" i="18"/>
  <c r="TPW34" i="18"/>
  <c r="TPX34" i="18"/>
  <c r="TPY34" i="18"/>
  <c r="TPZ34" i="18"/>
  <c r="TQA34" i="18"/>
  <c r="TQB34" i="18"/>
  <c r="TQC34" i="18"/>
  <c r="TQD34" i="18"/>
  <c r="TQE34" i="18"/>
  <c r="TQF34" i="18"/>
  <c r="TQG34" i="18"/>
  <c r="TQH34" i="18"/>
  <c r="TQI34" i="18"/>
  <c r="TQJ34" i="18"/>
  <c r="TQK34" i="18"/>
  <c r="TQL34" i="18"/>
  <c r="TQM34" i="18"/>
  <c r="TQN34" i="18"/>
  <c r="TQO34" i="18"/>
  <c r="TQP34" i="18"/>
  <c r="TQQ34" i="18"/>
  <c r="TQR34" i="18"/>
  <c r="TQS34" i="18"/>
  <c r="TQT34" i="18"/>
  <c r="TQU34" i="18"/>
  <c r="TQV34" i="18"/>
  <c r="TQW34" i="18"/>
  <c r="TQX34" i="18"/>
  <c r="TQY34" i="18"/>
  <c r="TQZ34" i="18"/>
  <c r="TRA34" i="18"/>
  <c r="TRB34" i="18"/>
  <c r="TRC34" i="18"/>
  <c r="TRD34" i="18"/>
  <c r="TRE34" i="18"/>
  <c r="TRF34" i="18"/>
  <c r="TRG34" i="18"/>
  <c r="TRH34" i="18"/>
  <c r="TRI34" i="18"/>
  <c r="TRJ34" i="18"/>
  <c r="TRK34" i="18"/>
  <c r="TRL34" i="18"/>
  <c r="TRM34" i="18"/>
  <c r="TRN34" i="18"/>
  <c r="TRO34" i="18"/>
  <c r="TRP34" i="18"/>
  <c r="TRQ34" i="18"/>
  <c r="TRR34" i="18"/>
  <c r="TRS34" i="18"/>
  <c r="TRT34" i="18"/>
  <c r="TRU34" i="18"/>
  <c r="TRV34" i="18"/>
  <c r="TRW34" i="18"/>
  <c r="TRX34" i="18"/>
  <c r="TRY34" i="18"/>
  <c r="TRZ34" i="18"/>
  <c r="TSA34" i="18"/>
  <c r="TSB34" i="18"/>
  <c r="TSC34" i="18"/>
  <c r="TSD34" i="18"/>
  <c r="TSE34" i="18"/>
  <c r="TSF34" i="18"/>
  <c r="TSG34" i="18"/>
  <c r="TSH34" i="18"/>
  <c r="TSI34" i="18"/>
  <c r="TSJ34" i="18"/>
  <c r="TSK34" i="18"/>
  <c r="TSL34" i="18"/>
  <c r="TSM34" i="18"/>
  <c r="TSN34" i="18"/>
  <c r="TSO34" i="18"/>
  <c r="TSP34" i="18"/>
  <c r="TSQ34" i="18"/>
  <c r="TSR34" i="18"/>
  <c r="TSS34" i="18"/>
  <c r="TST34" i="18"/>
  <c r="TSU34" i="18"/>
  <c r="TSV34" i="18"/>
  <c r="TSW34" i="18"/>
  <c r="TSX34" i="18"/>
  <c r="TSY34" i="18"/>
  <c r="TSZ34" i="18"/>
  <c r="TTA34" i="18"/>
  <c r="TTB34" i="18"/>
  <c r="TTC34" i="18"/>
  <c r="TTD34" i="18"/>
  <c r="TTE34" i="18"/>
  <c r="TTF34" i="18"/>
  <c r="TTG34" i="18"/>
  <c r="TTH34" i="18"/>
  <c r="TTI34" i="18"/>
  <c r="TTJ34" i="18"/>
  <c r="TTK34" i="18"/>
  <c r="TTL34" i="18"/>
  <c r="TTM34" i="18"/>
  <c r="TTN34" i="18"/>
  <c r="TTO34" i="18"/>
  <c r="TTP34" i="18"/>
  <c r="TTQ34" i="18"/>
  <c r="TTR34" i="18"/>
  <c r="TTS34" i="18"/>
  <c r="TTT34" i="18"/>
  <c r="TTU34" i="18"/>
  <c r="TTV34" i="18"/>
  <c r="TTW34" i="18"/>
  <c r="TTX34" i="18"/>
  <c r="TTY34" i="18"/>
  <c r="TTZ34" i="18"/>
  <c r="TUA34" i="18"/>
  <c r="TUB34" i="18"/>
  <c r="TUC34" i="18"/>
  <c r="TUD34" i="18"/>
  <c r="TUE34" i="18"/>
  <c r="TUF34" i="18"/>
  <c r="TUG34" i="18"/>
  <c r="TUH34" i="18"/>
  <c r="TUI34" i="18"/>
  <c r="TUJ34" i="18"/>
  <c r="TUK34" i="18"/>
  <c r="TUL34" i="18"/>
  <c r="TUM34" i="18"/>
  <c r="TUN34" i="18"/>
  <c r="TUO34" i="18"/>
  <c r="TUP34" i="18"/>
  <c r="TUQ34" i="18"/>
  <c r="TUR34" i="18"/>
  <c r="TUS34" i="18"/>
  <c r="TUT34" i="18"/>
  <c r="TUU34" i="18"/>
  <c r="TUV34" i="18"/>
  <c r="TUW34" i="18"/>
  <c r="TUX34" i="18"/>
  <c r="TUY34" i="18"/>
  <c r="TUZ34" i="18"/>
  <c r="TVA34" i="18"/>
  <c r="TVB34" i="18"/>
  <c r="TVC34" i="18"/>
  <c r="TVD34" i="18"/>
  <c r="TVE34" i="18"/>
  <c r="TVF34" i="18"/>
  <c r="TVG34" i="18"/>
  <c r="TVH34" i="18"/>
  <c r="TVI34" i="18"/>
  <c r="TVJ34" i="18"/>
  <c r="TVK34" i="18"/>
  <c r="TVL34" i="18"/>
  <c r="TVM34" i="18"/>
  <c r="TVN34" i="18"/>
  <c r="TVO34" i="18"/>
  <c r="TVP34" i="18"/>
  <c r="TVQ34" i="18"/>
  <c r="TVR34" i="18"/>
  <c r="TVS34" i="18"/>
  <c r="TVT34" i="18"/>
  <c r="TVU34" i="18"/>
  <c r="TVV34" i="18"/>
  <c r="TVW34" i="18"/>
  <c r="TVX34" i="18"/>
  <c r="TVY34" i="18"/>
  <c r="TVZ34" i="18"/>
  <c r="TWA34" i="18"/>
  <c r="TWB34" i="18"/>
  <c r="TWC34" i="18"/>
  <c r="TWD34" i="18"/>
  <c r="TWE34" i="18"/>
  <c r="TWF34" i="18"/>
  <c r="TWG34" i="18"/>
  <c r="TWH34" i="18"/>
  <c r="TWI34" i="18"/>
  <c r="TWJ34" i="18"/>
  <c r="TWK34" i="18"/>
  <c r="TWL34" i="18"/>
  <c r="TWM34" i="18"/>
  <c r="TWN34" i="18"/>
  <c r="TWO34" i="18"/>
  <c r="TWP34" i="18"/>
  <c r="TWQ34" i="18"/>
  <c r="TWR34" i="18"/>
  <c r="TWS34" i="18"/>
  <c r="TWT34" i="18"/>
  <c r="TWU34" i="18"/>
  <c r="TWV34" i="18"/>
  <c r="TWW34" i="18"/>
  <c r="TWX34" i="18"/>
  <c r="TWY34" i="18"/>
  <c r="TWZ34" i="18"/>
  <c r="TXA34" i="18"/>
  <c r="TXB34" i="18"/>
  <c r="TXC34" i="18"/>
  <c r="TXD34" i="18"/>
  <c r="TXE34" i="18"/>
  <c r="TXF34" i="18"/>
  <c r="TXG34" i="18"/>
  <c r="TXH34" i="18"/>
  <c r="TXI34" i="18"/>
  <c r="TXJ34" i="18"/>
  <c r="TXK34" i="18"/>
  <c r="TXL34" i="18"/>
  <c r="TXM34" i="18"/>
  <c r="TXN34" i="18"/>
  <c r="TXO34" i="18"/>
  <c r="TXP34" i="18"/>
  <c r="TXQ34" i="18"/>
  <c r="TXR34" i="18"/>
  <c r="TXS34" i="18"/>
  <c r="TXT34" i="18"/>
  <c r="TXU34" i="18"/>
  <c r="TXV34" i="18"/>
  <c r="TXW34" i="18"/>
  <c r="TXX34" i="18"/>
  <c r="TXY34" i="18"/>
  <c r="TXZ34" i="18"/>
  <c r="TYA34" i="18"/>
  <c r="TYB34" i="18"/>
  <c r="TYC34" i="18"/>
  <c r="TYD34" i="18"/>
  <c r="TYE34" i="18"/>
  <c r="TYF34" i="18"/>
  <c r="TYG34" i="18"/>
  <c r="TYH34" i="18"/>
  <c r="TYI34" i="18"/>
  <c r="TYJ34" i="18"/>
  <c r="TYK34" i="18"/>
  <c r="TYL34" i="18"/>
  <c r="TYM34" i="18"/>
  <c r="TYN34" i="18"/>
  <c r="TYO34" i="18"/>
  <c r="TYP34" i="18"/>
  <c r="TYQ34" i="18"/>
  <c r="TYR34" i="18"/>
  <c r="TYS34" i="18"/>
  <c r="TYT34" i="18"/>
  <c r="TYU34" i="18"/>
  <c r="TYV34" i="18"/>
  <c r="TYW34" i="18"/>
  <c r="TYX34" i="18"/>
  <c r="TYY34" i="18"/>
  <c r="TYZ34" i="18"/>
  <c r="TZA34" i="18"/>
  <c r="TZB34" i="18"/>
  <c r="TZC34" i="18"/>
  <c r="TZD34" i="18"/>
  <c r="TZE34" i="18"/>
  <c r="TZF34" i="18"/>
  <c r="TZG34" i="18"/>
  <c r="TZH34" i="18"/>
  <c r="TZI34" i="18"/>
  <c r="TZJ34" i="18"/>
  <c r="TZK34" i="18"/>
  <c r="TZL34" i="18"/>
  <c r="TZM34" i="18"/>
  <c r="TZN34" i="18"/>
  <c r="TZO34" i="18"/>
  <c r="TZP34" i="18"/>
  <c r="TZQ34" i="18"/>
  <c r="TZR34" i="18"/>
  <c r="TZS34" i="18"/>
  <c r="TZT34" i="18"/>
  <c r="TZU34" i="18"/>
  <c r="TZV34" i="18"/>
  <c r="TZW34" i="18"/>
  <c r="TZX34" i="18"/>
  <c r="TZY34" i="18"/>
  <c r="TZZ34" i="18"/>
  <c r="UAA34" i="18"/>
  <c r="UAB34" i="18"/>
  <c r="UAC34" i="18"/>
  <c r="UAD34" i="18"/>
  <c r="UAE34" i="18"/>
  <c r="UAF34" i="18"/>
  <c r="UAG34" i="18"/>
  <c r="UAH34" i="18"/>
  <c r="UAI34" i="18"/>
  <c r="UAJ34" i="18"/>
  <c r="UAK34" i="18"/>
  <c r="UAL34" i="18"/>
  <c r="UAM34" i="18"/>
  <c r="UAN34" i="18"/>
  <c r="UAO34" i="18"/>
  <c r="UAP34" i="18"/>
  <c r="UAQ34" i="18"/>
  <c r="UAR34" i="18"/>
  <c r="UAS34" i="18"/>
  <c r="UAT34" i="18"/>
  <c r="UAU34" i="18"/>
  <c r="UAV34" i="18"/>
  <c r="UAW34" i="18"/>
  <c r="UAX34" i="18"/>
  <c r="UAY34" i="18"/>
  <c r="UAZ34" i="18"/>
  <c r="UBA34" i="18"/>
  <c r="UBB34" i="18"/>
  <c r="UBC34" i="18"/>
  <c r="UBD34" i="18"/>
  <c r="UBE34" i="18"/>
  <c r="UBF34" i="18"/>
  <c r="UBG34" i="18"/>
  <c r="UBH34" i="18"/>
  <c r="UBI34" i="18"/>
  <c r="UBJ34" i="18"/>
  <c r="UBK34" i="18"/>
  <c r="UBL34" i="18"/>
  <c r="UBM34" i="18"/>
  <c r="UBN34" i="18"/>
  <c r="UBO34" i="18"/>
  <c r="UBP34" i="18"/>
  <c r="UBQ34" i="18"/>
  <c r="UBR34" i="18"/>
  <c r="UBS34" i="18"/>
  <c r="UBT34" i="18"/>
  <c r="UBU34" i="18"/>
  <c r="UBV34" i="18"/>
  <c r="UBW34" i="18"/>
  <c r="UBX34" i="18"/>
  <c r="UBY34" i="18"/>
  <c r="UBZ34" i="18"/>
  <c r="UCA34" i="18"/>
  <c r="UCB34" i="18"/>
  <c r="UCC34" i="18"/>
  <c r="UCD34" i="18"/>
  <c r="UCE34" i="18"/>
  <c r="UCF34" i="18"/>
  <c r="UCG34" i="18"/>
  <c r="UCH34" i="18"/>
  <c r="UCI34" i="18"/>
  <c r="UCJ34" i="18"/>
  <c r="UCK34" i="18"/>
  <c r="UCL34" i="18"/>
  <c r="UCM34" i="18"/>
  <c r="UCN34" i="18"/>
  <c r="UCO34" i="18"/>
  <c r="UCP34" i="18"/>
  <c r="UCQ34" i="18"/>
  <c r="UCR34" i="18"/>
  <c r="UCS34" i="18"/>
  <c r="UCT34" i="18"/>
  <c r="UCU34" i="18"/>
  <c r="UCV34" i="18"/>
  <c r="UCW34" i="18"/>
  <c r="UCX34" i="18"/>
  <c r="UCY34" i="18"/>
  <c r="UCZ34" i="18"/>
  <c r="UDA34" i="18"/>
  <c r="UDB34" i="18"/>
  <c r="UDC34" i="18"/>
  <c r="UDD34" i="18"/>
  <c r="UDE34" i="18"/>
  <c r="UDF34" i="18"/>
  <c r="UDG34" i="18"/>
  <c r="UDH34" i="18"/>
  <c r="UDI34" i="18"/>
  <c r="UDJ34" i="18"/>
  <c r="UDK34" i="18"/>
  <c r="UDL34" i="18"/>
  <c r="UDM34" i="18"/>
  <c r="UDN34" i="18"/>
  <c r="UDO34" i="18"/>
  <c r="UDP34" i="18"/>
  <c r="UDQ34" i="18"/>
  <c r="UDR34" i="18"/>
  <c r="UDS34" i="18"/>
  <c r="UDT34" i="18"/>
  <c r="UDU34" i="18"/>
  <c r="UDV34" i="18"/>
  <c r="UDW34" i="18"/>
  <c r="UDX34" i="18"/>
  <c r="UDY34" i="18"/>
  <c r="UDZ34" i="18"/>
  <c r="UEA34" i="18"/>
  <c r="UEB34" i="18"/>
  <c r="UEC34" i="18"/>
  <c r="UED34" i="18"/>
  <c r="UEE34" i="18"/>
  <c r="UEF34" i="18"/>
  <c r="UEG34" i="18"/>
  <c r="UEH34" i="18"/>
  <c r="UEI34" i="18"/>
  <c r="UEJ34" i="18"/>
  <c r="UEK34" i="18"/>
  <c r="UEL34" i="18"/>
  <c r="UEM34" i="18"/>
  <c r="UEN34" i="18"/>
  <c r="UEO34" i="18"/>
  <c r="UEP34" i="18"/>
  <c r="UEQ34" i="18"/>
  <c r="UER34" i="18"/>
  <c r="UES34" i="18"/>
  <c r="UET34" i="18"/>
  <c r="UEU34" i="18"/>
  <c r="UEV34" i="18"/>
  <c r="UEW34" i="18"/>
  <c r="UEX34" i="18"/>
  <c r="UEY34" i="18"/>
  <c r="UEZ34" i="18"/>
  <c r="UFA34" i="18"/>
  <c r="UFB34" i="18"/>
  <c r="UFC34" i="18"/>
  <c r="UFD34" i="18"/>
  <c r="UFE34" i="18"/>
  <c r="UFF34" i="18"/>
  <c r="UFG34" i="18"/>
  <c r="UFH34" i="18"/>
  <c r="UFI34" i="18"/>
  <c r="UFJ34" i="18"/>
  <c r="UFK34" i="18"/>
  <c r="UFL34" i="18"/>
  <c r="UFM34" i="18"/>
  <c r="UFN34" i="18"/>
  <c r="UFO34" i="18"/>
  <c r="UFP34" i="18"/>
  <c r="UFQ34" i="18"/>
  <c r="UFR34" i="18"/>
  <c r="UFS34" i="18"/>
  <c r="UFT34" i="18"/>
  <c r="UFU34" i="18"/>
  <c r="UFV34" i="18"/>
  <c r="UFW34" i="18"/>
  <c r="UFX34" i="18"/>
  <c r="UFY34" i="18"/>
  <c r="UFZ34" i="18"/>
  <c r="UGA34" i="18"/>
  <c r="UGB34" i="18"/>
  <c r="UGC34" i="18"/>
  <c r="UGD34" i="18"/>
  <c r="UGE34" i="18"/>
  <c r="UGF34" i="18"/>
  <c r="UGG34" i="18"/>
  <c r="UGH34" i="18"/>
  <c r="UGI34" i="18"/>
  <c r="UGJ34" i="18"/>
  <c r="UGK34" i="18"/>
  <c r="UGL34" i="18"/>
  <c r="UGM34" i="18"/>
  <c r="UGN34" i="18"/>
  <c r="UGO34" i="18"/>
  <c r="UGP34" i="18"/>
  <c r="UGQ34" i="18"/>
  <c r="UGR34" i="18"/>
  <c r="UGS34" i="18"/>
  <c r="UGT34" i="18"/>
  <c r="UGU34" i="18"/>
  <c r="UGV34" i="18"/>
  <c r="UGW34" i="18"/>
  <c r="UGX34" i="18"/>
  <c r="UGY34" i="18"/>
  <c r="UGZ34" i="18"/>
  <c r="UHA34" i="18"/>
  <c r="UHB34" i="18"/>
  <c r="UHC34" i="18"/>
  <c r="UHD34" i="18"/>
  <c r="UHE34" i="18"/>
  <c r="UHF34" i="18"/>
  <c r="UHG34" i="18"/>
  <c r="UHH34" i="18"/>
  <c r="UHI34" i="18"/>
  <c r="UHJ34" i="18"/>
  <c r="UHK34" i="18"/>
  <c r="UHL34" i="18"/>
  <c r="UHM34" i="18"/>
  <c r="UHN34" i="18"/>
  <c r="UHO34" i="18"/>
  <c r="UHP34" i="18"/>
  <c r="UHQ34" i="18"/>
  <c r="UHR34" i="18"/>
  <c r="UHS34" i="18"/>
  <c r="UHT34" i="18"/>
  <c r="UHU34" i="18"/>
  <c r="UHV34" i="18"/>
  <c r="UHW34" i="18"/>
  <c r="UHX34" i="18"/>
  <c r="UHY34" i="18"/>
  <c r="UHZ34" i="18"/>
  <c r="UIA34" i="18"/>
  <c r="UIB34" i="18"/>
  <c r="UIC34" i="18"/>
  <c r="UID34" i="18"/>
  <c r="UIE34" i="18"/>
  <c r="UIF34" i="18"/>
  <c r="UIG34" i="18"/>
  <c r="UIH34" i="18"/>
  <c r="UII34" i="18"/>
  <c r="UIJ34" i="18"/>
  <c r="UIK34" i="18"/>
  <c r="UIL34" i="18"/>
  <c r="UIM34" i="18"/>
  <c r="UIN34" i="18"/>
  <c r="UIO34" i="18"/>
  <c r="UIP34" i="18"/>
  <c r="UIQ34" i="18"/>
  <c r="UIR34" i="18"/>
  <c r="UIS34" i="18"/>
  <c r="UIT34" i="18"/>
  <c r="UIU34" i="18"/>
  <c r="UIV34" i="18"/>
  <c r="UIW34" i="18"/>
  <c r="UIX34" i="18"/>
  <c r="UIY34" i="18"/>
  <c r="UIZ34" i="18"/>
  <c r="UJA34" i="18"/>
  <c r="UJB34" i="18"/>
  <c r="UJC34" i="18"/>
  <c r="UJD34" i="18"/>
  <c r="UJE34" i="18"/>
  <c r="UJF34" i="18"/>
  <c r="UJG34" i="18"/>
  <c r="UJH34" i="18"/>
  <c r="UJI34" i="18"/>
  <c r="UJJ34" i="18"/>
  <c r="UJK34" i="18"/>
  <c r="UJL34" i="18"/>
  <c r="UJM34" i="18"/>
  <c r="UJN34" i="18"/>
  <c r="UJO34" i="18"/>
  <c r="UJP34" i="18"/>
  <c r="UJQ34" i="18"/>
  <c r="UJR34" i="18"/>
  <c r="UJS34" i="18"/>
  <c r="UJT34" i="18"/>
  <c r="UJU34" i="18"/>
  <c r="UJV34" i="18"/>
  <c r="UJW34" i="18"/>
  <c r="UJX34" i="18"/>
  <c r="UJY34" i="18"/>
  <c r="UJZ34" i="18"/>
  <c r="UKA34" i="18"/>
  <c r="UKB34" i="18"/>
  <c r="UKC34" i="18"/>
  <c r="UKD34" i="18"/>
  <c r="UKE34" i="18"/>
  <c r="UKF34" i="18"/>
  <c r="UKG34" i="18"/>
  <c r="UKH34" i="18"/>
  <c r="UKI34" i="18"/>
  <c r="UKJ34" i="18"/>
  <c r="UKK34" i="18"/>
  <c r="UKL34" i="18"/>
  <c r="UKM34" i="18"/>
  <c r="UKN34" i="18"/>
  <c r="UKO34" i="18"/>
  <c r="UKP34" i="18"/>
  <c r="UKQ34" i="18"/>
  <c r="UKR34" i="18"/>
  <c r="UKS34" i="18"/>
  <c r="UKT34" i="18"/>
  <c r="UKU34" i="18"/>
  <c r="UKV34" i="18"/>
  <c r="UKW34" i="18"/>
  <c r="UKX34" i="18"/>
  <c r="UKY34" i="18"/>
  <c r="UKZ34" i="18"/>
  <c r="ULA34" i="18"/>
  <c r="ULB34" i="18"/>
  <c r="ULC34" i="18"/>
  <c r="ULD34" i="18"/>
  <c r="ULE34" i="18"/>
  <c r="ULF34" i="18"/>
  <c r="ULG34" i="18"/>
  <c r="ULH34" i="18"/>
  <c r="ULI34" i="18"/>
  <c r="ULJ34" i="18"/>
  <c r="ULK34" i="18"/>
  <c r="ULL34" i="18"/>
  <c r="ULM34" i="18"/>
  <c r="ULN34" i="18"/>
  <c r="ULO34" i="18"/>
  <c r="ULP34" i="18"/>
  <c r="ULQ34" i="18"/>
  <c r="ULR34" i="18"/>
  <c r="ULS34" i="18"/>
  <c r="ULT34" i="18"/>
  <c r="ULU34" i="18"/>
  <c r="ULV34" i="18"/>
  <c r="ULW34" i="18"/>
  <c r="ULX34" i="18"/>
  <c r="ULY34" i="18"/>
  <c r="ULZ34" i="18"/>
  <c r="UMA34" i="18"/>
  <c r="UMB34" i="18"/>
  <c r="UMC34" i="18"/>
  <c r="UMD34" i="18"/>
  <c r="UME34" i="18"/>
  <c r="UMF34" i="18"/>
  <c r="UMG34" i="18"/>
  <c r="UMH34" i="18"/>
  <c r="UMI34" i="18"/>
  <c r="UMJ34" i="18"/>
  <c r="UMK34" i="18"/>
  <c r="UML34" i="18"/>
  <c r="UMM34" i="18"/>
  <c r="UMN34" i="18"/>
  <c r="UMO34" i="18"/>
  <c r="UMP34" i="18"/>
  <c r="UMQ34" i="18"/>
  <c r="UMR34" i="18"/>
  <c r="UMS34" i="18"/>
  <c r="UMT34" i="18"/>
  <c r="UMU34" i="18"/>
  <c r="UMV34" i="18"/>
  <c r="UMW34" i="18"/>
  <c r="UMX34" i="18"/>
  <c r="UMY34" i="18"/>
  <c r="UMZ34" i="18"/>
  <c r="UNA34" i="18"/>
  <c r="UNB34" i="18"/>
  <c r="UNC34" i="18"/>
  <c r="UND34" i="18"/>
  <c r="UNE34" i="18"/>
  <c r="UNF34" i="18"/>
  <c r="UNG34" i="18"/>
  <c r="UNH34" i="18"/>
  <c r="UNI34" i="18"/>
  <c r="UNJ34" i="18"/>
  <c r="UNK34" i="18"/>
  <c r="UNL34" i="18"/>
  <c r="UNM34" i="18"/>
  <c r="UNN34" i="18"/>
  <c r="UNO34" i="18"/>
  <c r="UNP34" i="18"/>
  <c r="UNQ34" i="18"/>
  <c r="UNR34" i="18"/>
  <c r="UNS34" i="18"/>
  <c r="UNT34" i="18"/>
  <c r="UNU34" i="18"/>
  <c r="UNV34" i="18"/>
  <c r="UNW34" i="18"/>
  <c r="UNX34" i="18"/>
  <c r="UNY34" i="18"/>
  <c r="UNZ34" i="18"/>
  <c r="UOA34" i="18"/>
  <c r="UOB34" i="18"/>
  <c r="UOC34" i="18"/>
  <c r="UOD34" i="18"/>
  <c r="UOE34" i="18"/>
  <c r="UOF34" i="18"/>
  <c r="UOG34" i="18"/>
  <c r="UOH34" i="18"/>
  <c r="UOI34" i="18"/>
  <c r="UOJ34" i="18"/>
  <c r="UOK34" i="18"/>
  <c r="UOL34" i="18"/>
  <c r="UOM34" i="18"/>
  <c r="UON34" i="18"/>
  <c r="UOO34" i="18"/>
  <c r="UOP34" i="18"/>
  <c r="UOQ34" i="18"/>
  <c r="UOR34" i="18"/>
  <c r="UOS34" i="18"/>
  <c r="UOT34" i="18"/>
  <c r="UOU34" i="18"/>
  <c r="UOV34" i="18"/>
  <c r="UOW34" i="18"/>
  <c r="UOX34" i="18"/>
  <c r="UOY34" i="18"/>
  <c r="UOZ34" i="18"/>
  <c r="UPA34" i="18"/>
  <c r="UPB34" i="18"/>
  <c r="UPC34" i="18"/>
  <c r="UPD34" i="18"/>
  <c r="UPE34" i="18"/>
  <c r="UPF34" i="18"/>
  <c r="UPG34" i="18"/>
  <c r="UPH34" i="18"/>
  <c r="UPI34" i="18"/>
  <c r="UPJ34" i="18"/>
  <c r="UPK34" i="18"/>
  <c r="UPL34" i="18"/>
  <c r="UPM34" i="18"/>
  <c r="UPN34" i="18"/>
  <c r="UPO34" i="18"/>
  <c r="UPP34" i="18"/>
  <c r="UPQ34" i="18"/>
  <c r="UPR34" i="18"/>
  <c r="UPS34" i="18"/>
  <c r="UPT34" i="18"/>
  <c r="UPU34" i="18"/>
  <c r="UPV34" i="18"/>
  <c r="UPW34" i="18"/>
  <c r="UPX34" i="18"/>
  <c r="UPY34" i="18"/>
  <c r="UPZ34" i="18"/>
  <c r="UQA34" i="18"/>
  <c r="UQB34" i="18"/>
  <c r="UQC34" i="18"/>
  <c r="UQD34" i="18"/>
  <c r="UQE34" i="18"/>
  <c r="UQF34" i="18"/>
  <c r="UQG34" i="18"/>
  <c r="UQH34" i="18"/>
  <c r="UQI34" i="18"/>
  <c r="UQJ34" i="18"/>
  <c r="UQK34" i="18"/>
  <c r="UQL34" i="18"/>
  <c r="UQM34" i="18"/>
  <c r="UQN34" i="18"/>
  <c r="UQO34" i="18"/>
  <c r="UQP34" i="18"/>
  <c r="UQQ34" i="18"/>
  <c r="UQR34" i="18"/>
  <c r="UQS34" i="18"/>
  <c r="UQT34" i="18"/>
  <c r="UQU34" i="18"/>
  <c r="UQV34" i="18"/>
  <c r="UQW34" i="18"/>
  <c r="UQX34" i="18"/>
  <c r="UQY34" i="18"/>
  <c r="UQZ34" i="18"/>
  <c r="URA34" i="18"/>
  <c r="URB34" i="18"/>
  <c r="URC34" i="18"/>
  <c r="URD34" i="18"/>
  <c r="URE34" i="18"/>
  <c r="URF34" i="18"/>
  <c r="URG34" i="18"/>
  <c r="URH34" i="18"/>
  <c r="URI34" i="18"/>
  <c r="URJ34" i="18"/>
  <c r="URK34" i="18"/>
  <c r="URL34" i="18"/>
  <c r="URM34" i="18"/>
  <c r="URN34" i="18"/>
  <c r="URO34" i="18"/>
  <c r="URP34" i="18"/>
  <c r="URQ34" i="18"/>
  <c r="URR34" i="18"/>
  <c r="URS34" i="18"/>
  <c r="URT34" i="18"/>
  <c r="URU34" i="18"/>
  <c r="URV34" i="18"/>
  <c r="URW34" i="18"/>
  <c r="URX34" i="18"/>
  <c r="URY34" i="18"/>
  <c r="URZ34" i="18"/>
  <c r="USA34" i="18"/>
  <c r="USB34" i="18"/>
  <c r="USC34" i="18"/>
  <c r="USD34" i="18"/>
  <c r="USE34" i="18"/>
  <c r="USF34" i="18"/>
  <c r="USG34" i="18"/>
  <c r="USH34" i="18"/>
  <c r="USI34" i="18"/>
  <c r="USJ34" i="18"/>
  <c r="USK34" i="18"/>
  <c r="USL34" i="18"/>
  <c r="USM34" i="18"/>
  <c r="USN34" i="18"/>
  <c r="USO34" i="18"/>
  <c r="USP34" i="18"/>
  <c r="USQ34" i="18"/>
  <c r="USR34" i="18"/>
  <c r="USS34" i="18"/>
  <c r="UST34" i="18"/>
  <c r="USU34" i="18"/>
  <c r="USV34" i="18"/>
  <c r="USW34" i="18"/>
  <c r="USX34" i="18"/>
  <c r="USY34" i="18"/>
  <c r="USZ34" i="18"/>
  <c r="UTA34" i="18"/>
  <c r="UTB34" i="18"/>
  <c r="UTC34" i="18"/>
  <c r="UTD34" i="18"/>
  <c r="UTE34" i="18"/>
  <c r="UTF34" i="18"/>
  <c r="UTG34" i="18"/>
  <c r="UTH34" i="18"/>
  <c r="UTI34" i="18"/>
  <c r="UTJ34" i="18"/>
  <c r="UTK34" i="18"/>
  <c r="UTL34" i="18"/>
  <c r="UTM34" i="18"/>
  <c r="UTN34" i="18"/>
  <c r="UTO34" i="18"/>
  <c r="UTP34" i="18"/>
  <c r="UTQ34" i="18"/>
  <c r="UTR34" i="18"/>
  <c r="UTS34" i="18"/>
  <c r="UTT34" i="18"/>
  <c r="UTU34" i="18"/>
  <c r="UTV34" i="18"/>
  <c r="UTW34" i="18"/>
  <c r="UTX34" i="18"/>
  <c r="UTY34" i="18"/>
  <c r="UTZ34" i="18"/>
  <c r="UUA34" i="18"/>
  <c r="UUB34" i="18"/>
  <c r="UUC34" i="18"/>
  <c r="UUD34" i="18"/>
  <c r="UUE34" i="18"/>
  <c r="UUF34" i="18"/>
  <c r="UUG34" i="18"/>
  <c r="UUH34" i="18"/>
  <c r="UUI34" i="18"/>
  <c r="UUJ34" i="18"/>
  <c r="UUK34" i="18"/>
  <c r="UUL34" i="18"/>
  <c r="UUM34" i="18"/>
  <c r="UUN34" i="18"/>
  <c r="UUO34" i="18"/>
  <c r="UUP34" i="18"/>
  <c r="UUQ34" i="18"/>
  <c r="UUR34" i="18"/>
  <c r="UUS34" i="18"/>
  <c r="UUT34" i="18"/>
  <c r="UUU34" i="18"/>
  <c r="UUV34" i="18"/>
  <c r="UUW34" i="18"/>
  <c r="UUX34" i="18"/>
  <c r="UUY34" i="18"/>
  <c r="UUZ34" i="18"/>
  <c r="UVA34" i="18"/>
  <c r="UVB34" i="18"/>
  <c r="UVC34" i="18"/>
  <c r="UVD34" i="18"/>
  <c r="UVE34" i="18"/>
  <c r="UVF34" i="18"/>
  <c r="UVG34" i="18"/>
  <c r="UVH34" i="18"/>
  <c r="UVI34" i="18"/>
  <c r="UVJ34" i="18"/>
  <c r="UVK34" i="18"/>
  <c r="UVL34" i="18"/>
  <c r="UVM34" i="18"/>
  <c r="UVN34" i="18"/>
  <c r="UVO34" i="18"/>
  <c r="UVP34" i="18"/>
  <c r="UVQ34" i="18"/>
  <c r="UVR34" i="18"/>
  <c r="UVS34" i="18"/>
  <c r="UVT34" i="18"/>
  <c r="UVU34" i="18"/>
  <c r="UVV34" i="18"/>
  <c r="UVW34" i="18"/>
  <c r="UVX34" i="18"/>
  <c r="UVY34" i="18"/>
  <c r="UVZ34" i="18"/>
  <c r="UWA34" i="18"/>
  <c r="UWB34" i="18"/>
  <c r="UWC34" i="18"/>
  <c r="UWD34" i="18"/>
  <c r="UWE34" i="18"/>
  <c r="UWF34" i="18"/>
  <c r="UWG34" i="18"/>
  <c r="UWH34" i="18"/>
  <c r="UWI34" i="18"/>
  <c r="UWJ34" i="18"/>
  <c r="UWK34" i="18"/>
  <c r="UWL34" i="18"/>
  <c r="UWM34" i="18"/>
  <c r="UWN34" i="18"/>
  <c r="UWO34" i="18"/>
  <c r="UWP34" i="18"/>
  <c r="UWQ34" i="18"/>
  <c r="UWR34" i="18"/>
  <c r="UWS34" i="18"/>
  <c r="UWT34" i="18"/>
  <c r="UWU34" i="18"/>
  <c r="UWV34" i="18"/>
  <c r="UWW34" i="18"/>
  <c r="UWX34" i="18"/>
  <c r="UWY34" i="18"/>
  <c r="UWZ34" i="18"/>
  <c r="UXA34" i="18"/>
  <c r="UXB34" i="18"/>
  <c r="UXC34" i="18"/>
  <c r="UXD34" i="18"/>
  <c r="UXE34" i="18"/>
  <c r="UXF34" i="18"/>
  <c r="UXG34" i="18"/>
  <c r="UXH34" i="18"/>
  <c r="UXI34" i="18"/>
  <c r="UXJ34" i="18"/>
  <c r="UXK34" i="18"/>
  <c r="UXL34" i="18"/>
  <c r="UXM34" i="18"/>
  <c r="UXN34" i="18"/>
  <c r="UXO34" i="18"/>
  <c r="UXP34" i="18"/>
  <c r="UXQ34" i="18"/>
  <c r="UXR34" i="18"/>
  <c r="UXS34" i="18"/>
  <c r="UXT34" i="18"/>
  <c r="UXU34" i="18"/>
  <c r="UXV34" i="18"/>
  <c r="UXW34" i="18"/>
  <c r="UXX34" i="18"/>
  <c r="UXY34" i="18"/>
  <c r="UXZ34" i="18"/>
  <c r="UYA34" i="18"/>
  <c r="UYB34" i="18"/>
  <c r="UYC34" i="18"/>
  <c r="UYD34" i="18"/>
  <c r="UYE34" i="18"/>
  <c r="UYF34" i="18"/>
  <c r="UYG34" i="18"/>
  <c r="UYH34" i="18"/>
  <c r="UYI34" i="18"/>
  <c r="UYJ34" i="18"/>
  <c r="UYK34" i="18"/>
  <c r="UYL34" i="18"/>
  <c r="UYM34" i="18"/>
  <c r="UYN34" i="18"/>
  <c r="UYO34" i="18"/>
  <c r="UYP34" i="18"/>
  <c r="UYQ34" i="18"/>
  <c r="UYR34" i="18"/>
  <c r="UYS34" i="18"/>
  <c r="UYT34" i="18"/>
  <c r="UYU34" i="18"/>
  <c r="UYV34" i="18"/>
  <c r="UYW34" i="18"/>
  <c r="UYX34" i="18"/>
  <c r="UYY34" i="18"/>
  <c r="UYZ34" i="18"/>
  <c r="UZA34" i="18"/>
  <c r="UZB34" i="18"/>
  <c r="UZC34" i="18"/>
  <c r="UZD34" i="18"/>
  <c r="UZE34" i="18"/>
  <c r="UZF34" i="18"/>
  <c r="UZG34" i="18"/>
  <c r="UZH34" i="18"/>
  <c r="UZI34" i="18"/>
  <c r="UZJ34" i="18"/>
  <c r="UZK34" i="18"/>
  <c r="UZL34" i="18"/>
  <c r="UZM34" i="18"/>
  <c r="UZN34" i="18"/>
  <c r="UZO34" i="18"/>
  <c r="UZP34" i="18"/>
  <c r="UZQ34" i="18"/>
  <c r="UZR34" i="18"/>
  <c r="UZS34" i="18"/>
  <c r="UZT34" i="18"/>
  <c r="UZU34" i="18"/>
  <c r="UZV34" i="18"/>
  <c r="UZW34" i="18"/>
  <c r="UZX34" i="18"/>
  <c r="UZY34" i="18"/>
  <c r="UZZ34" i="18"/>
  <c r="VAA34" i="18"/>
  <c r="VAB34" i="18"/>
  <c r="VAC34" i="18"/>
  <c r="VAD34" i="18"/>
  <c r="VAE34" i="18"/>
  <c r="VAF34" i="18"/>
  <c r="VAG34" i="18"/>
  <c r="VAH34" i="18"/>
  <c r="VAI34" i="18"/>
  <c r="VAJ34" i="18"/>
  <c r="VAK34" i="18"/>
  <c r="VAL34" i="18"/>
  <c r="VAM34" i="18"/>
  <c r="VAN34" i="18"/>
  <c r="VAO34" i="18"/>
  <c r="VAP34" i="18"/>
  <c r="VAQ34" i="18"/>
  <c r="VAR34" i="18"/>
  <c r="VAS34" i="18"/>
  <c r="VAT34" i="18"/>
  <c r="VAU34" i="18"/>
  <c r="VAV34" i="18"/>
  <c r="VAW34" i="18"/>
  <c r="VAX34" i="18"/>
  <c r="VAY34" i="18"/>
  <c r="VAZ34" i="18"/>
  <c r="VBA34" i="18"/>
  <c r="VBB34" i="18"/>
  <c r="VBC34" i="18"/>
  <c r="VBD34" i="18"/>
  <c r="VBE34" i="18"/>
  <c r="VBF34" i="18"/>
  <c r="VBG34" i="18"/>
  <c r="VBH34" i="18"/>
  <c r="VBI34" i="18"/>
  <c r="VBJ34" i="18"/>
  <c r="VBK34" i="18"/>
  <c r="VBL34" i="18"/>
  <c r="VBM34" i="18"/>
  <c r="VBN34" i="18"/>
  <c r="VBO34" i="18"/>
  <c r="VBP34" i="18"/>
  <c r="VBQ34" i="18"/>
  <c r="VBR34" i="18"/>
  <c r="VBS34" i="18"/>
  <c r="VBT34" i="18"/>
  <c r="VBU34" i="18"/>
  <c r="VBV34" i="18"/>
  <c r="VBW34" i="18"/>
  <c r="VBX34" i="18"/>
  <c r="VBY34" i="18"/>
  <c r="VBZ34" i="18"/>
  <c r="VCA34" i="18"/>
  <c r="VCB34" i="18"/>
  <c r="VCC34" i="18"/>
  <c r="VCD34" i="18"/>
  <c r="VCE34" i="18"/>
  <c r="VCF34" i="18"/>
  <c r="VCG34" i="18"/>
  <c r="VCH34" i="18"/>
  <c r="VCI34" i="18"/>
  <c r="VCJ34" i="18"/>
  <c r="VCK34" i="18"/>
  <c r="VCL34" i="18"/>
  <c r="VCM34" i="18"/>
  <c r="VCN34" i="18"/>
  <c r="VCO34" i="18"/>
  <c r="VCP34" i="18"/>
  <c r="VCQ34" i="18"/>
  <c r="VCR34" i="18"/>
  <c r="VCS34" i="18"/>
  <c r="VCT34" i="18"/>
  <c r="VCU34" i="18"/>
  <c r="VCV34" i="18"/>
  <c r="VCW34" i="18"/>
  <c r="VCX34" i="18"/>
  <c r="VCY34" i="18"/>
  <c r="VCZ34" i="18"/>
  <c r="VDA34" i="18"/>
  <c r="VDB34" i="18"/>
  <c r="VDC34" i="18"/>
  <c r="VDD34" i="18"/>
  <c r="VDE34" i="18"/>
  <c r="VDF34" i="18"/>
  <c r="VDG34" i="18"/>
  <c r="VDH34" i="18"/>
  <c r="VDI34" i="18"/>
  <c r="VDJ34" i="18"/>
  <c r="VDK34" i="18"/>
  <c r="VDL34" i="18"/>
  <c r="VDM34" i="18"/>
  <c r="VDN34" i="18"/>
  <c r="VDO34" i="18"/>
  <c r="VDP34" i="18"/>
  <c r="VDQ34" i="18"/>
  <c r="VDR34" i="18"/>
  <c r="VDS34" i="18"/>
  <c r="VDT34" i="18"/>
  <c r="VDU34" i="18"/>
  <c r="VDV34" i="18"/>
  <c r="VDW34" i="18"/>
  <c r="VDX34" i="18"/>
  <c r="VDY34" i="18"/>
  <c r="VDZ34" i="18"/>
  <c r="VEA34" i="18"/>
  <c r="VEB34" i="18"/>
  <c r="VEC34" i="18"/>
  <c r="VED34" i="18"/>
  <c r="VEE34" i="18"/>
  <c r="VEF34" i="18"/>
  <c r="VEG34" i="18"/>
  <c r="VEH34" i="18"/>
  <c r="VEI34" i="18"/>
  <c r="VEJ34" i="18"/>
  <c r="VEK34" i="18"/>
  <c r="VEL34" i="18"/>
  <c r="VEM34" i="18"/>
  <c r="VEN34" i="18"/>
  <c r="VEO34" i="18"/>
  <c r="VEP34" i="18"/>
  <c r="VEQ34" i="18"/>
  <c r="VER34" i="18"/>
  <c r="VES34" i="18"/>
  <c r="VET34" i="18"/>
  <c r="VEU34" i="18"/>
  <c r="VEV34" i="18"/>
  <c r="VEW34" i="18"/>
  <c r="VEX34" i="18"/>
  <c r="VEY34" i="18"/>
  <c r="VEZ34" i="18"/>
  <c r="VFA34" i="18"/>
  <c r="VFB34" i="18"/>
  <c r="VFC34" i="18"/>
  <c r="VFD34" i="18"/>
  <c r="VFE34" i="18"/>
  <c r="VFF34" i="18"/>
  <c r="VFG34" i="18"/>
  <c r="VFH34" i="18"/>
  <c r="VFI34" i="18"/>
  <c r="VFJ34" i="18"/>
  <c r="VFK34" i="18"/>
  <c r="VFL34" i="18"/>
  <c r="VFM34" i="18"/>
  <c r="VFN34" i="18"/>
  <c r="VFO34" i="18"/>
  <c r="VFP34" i="18"/>
  <c r="VFQ34" i="18"/>
  <c r="VFR34" i="18"/>
  <c r="VFS34" i="18"/>
  <c r="VFT34" i="18"/>
  <c r="VFU34" i="18"/>
  <c r="VFV34" i="18"/>
  <c r="VFW34" i="18"/>
  <c r="VFX34" i="18"/>
  <c r="VFY34" i="18"/>
  <c r="VFZ34" i="18"/>
  <c r="VGA34" i="18"/>
  <c r="VGB34" i="18"/>
  <c r="VGC34" i="18"/>
  <c r="VGD34" i="18"/>
  <c r="VGE34" i="18"/>
  <c r="VGF34" i="18"/>
  <c r="VGG34" i="18"/>
  <c r="VGH34" i="18"/>
  <c r="VGI34" i="18"/>
  <c r="VGJ34" i="18"/>
  <c r="VGK34" i="18"/>
  <c r="VGL34" i="18"/>
  <c r="VGM34" i="18"/>
  <c r="VGN34" i="18"/>
  <c r="VGO34" i="18"/>
  <c r="VGP34" i="18"/>
  <c r="VGQ34" i="18"/>
  <c r="VGR34" i="18"/>
  <c r="VGS34" i="18"/>
  <c r="VGT34" i="18"/>
  <c r="VGU34" i="18"/>
  <c r="VGV34" i="18"/>
  <c r="VGW34" i="18"/>
  <c r="VGX34" i="18"/>
  <c r="VGY34" i="18"/>
  <c r="VGZ34" i="18"/>
  <c r="VHA34" i="18"/>
  <c r="VHB34" i="18"/>
  <c r="VHC34" i="18"/>
  <c r="VHD34" i="18"/>
  <c r="VHE34" i="18"/>
  <c r="VHF34" i="18"/>
  <c r="VHG34" i="18"/>
  <c r="VHH34" i="18"/>
  <c r="VHI34" i="18"/>
  <c r="VHJ34" i="18"/>
  <c r="VHK34" i="18"/>
  <c r="VHL34" i="18"/>
  <c r="VHM34" i="18"/>
  <c r="VHN34" i="18"/>
  <c r="VHO34" i="18"/>
  <c r="VHP34" i="18"/>
  <c r="VHQ34" i="18"/>
  <c r="VHR34" i="18"/>
  <c r="VHS34" i="18"/>
  <c r="VHT34" i="18"/>
  <c r="VHU34" i="18"/>
  <c r="VHV34" i="18"/>
  <c r="VHW34" i="18"/>
  <c r="VHX34" i="18"/>
  <c r="VHY34" i="18"/>
  <c r="VHZ34" i="18"/>
  <c r="VIA34" i="18"/>
  <c r="VIB34" i="18"/>
  <c r="VIC34" i="18"/>
  <c r="VID34" i="18"/>
  <c r="VIE34" i="18"/>
  <c r="VIF34" i="18"/>
  <c r="VIG34" i="18"/>
  <c r="VIH34" i="18"/>
  <c r="VII34" i="18"/>
  <c r="VIJ34" i="18"/>
  <c r="VIK34" i="18"/>
  <c r="VIL34" i="18"/>
  <c r="VIM34" i="18"/>
  <c r="VIN34" i="18"/>
  <c r="VIO34" i="18"/>
  <c r="VIP34" i="18"/>
  <c r="VIQ34" i="18"/>
  <c r="VIR34" i="18"/>
  <c r="VIS34" i="18"/>
  <c r="VIT34" i="18"/>
  <c r="VIU34" i="18"/>
  <c r="VIV34" i="18"/>
  <c r="VIW34" i="18"/>
  <c r="VIX34" i="18"/>
  <c r="VIY34" i="18"/>
  <c r="VIZ34" i="18"/>
  <c r="VJA34" i="18"/>
  <c r="VJB34" i="18"/>
  <c r="VJC34" i="18"/>
  <c r="VJD34" i="18"/>
  <c r="VJE34" i="18"/>
  <c r="VJF34" i="18"/>
  <c r="VJG34" i="18"/>
  <c r="VJH34" i="18"/>
  <c r="VJI34" i="18"/>
  <c r="VJJ34" i="18"/>
  <c r="VJK34" i="18"/>
  <c r="VJL34" i="18"/>
  <c r="VJM34" i="18"/>
  <c r="VJN34" i="18"/>
  <c r="VJO34" i="18"/>
  <c r="VJP34" i="18"/>
  <c r="VJQ34" i="18"/>
  <c r="VJR34" i="18"/>
  <c r="VJS34" i="18"/>
  <c r="VJT34" i="18"/>
  <c r="VJU34" i="18"/>
  <c r="VJV34" i="18"/>
  <c r="VJW34" i="18"/>
  <c r="VJX34" i="18"/>
  <c r="VJY34" i="18"/>
  <c r="VJZ34" i="18"/>
  <c r="VKA34" i="18"/>
  <c r="VKB34" i="18"/>
  <c r="VKC34" i="18"/>
  <c r="VKD34" i="18"/>
  <c r="VKE34" i="18"/>
  <c r="VKF34" i="18"/>
  <c r="VKG34" i="18"/>
  <c r="VKH34" i="18"/>
  <c r="VKI34" i="18"/>
  <c r="VKJ34" i="18"/>
  <c r="VKK34" i="18"/>
  <c r="VKL34" i="18"/>
  <c r="VKM34" i="18"/>
  <c r="VKN34" i="18"/>
  <c r="VKO34" i="18"/>
  <c r="VKP34" i="18"/>
  <c r="VKQ34" i="18"/>
  <c r="VKR34" i="18"/>
  <c r="VKS34" i="18"/>
  <c r="VKT34" i="18"/>
  <c r="VKU34" i="18"/>
  <c r="VKV34" i="18"/>
  <c r="VKW34" i="18"/>
  <c r="VKX34" i="18"/>
  <c r="VKY34" i="18"/>
  <c r="VKZ34" i="18"/>
  <c r="VLA34" i="18"/>
  <c r="VLB34" i="18"/>
  <c r="VLC34" i="18"/>
  <c r="VLD34" i="18"/>
  <c r="VLE34" i="18"/>
  <c r="VLF34" i="18"/>
  <c r="VLG34" i="18"/>
  <c r="VLH34" i="18"/>
  <c r="VLI34" i="18"/>
  <c r="VLJ34" i="18"/>
  <c r="VLK34" i="18"/>
  <c r="VLL34" i="18"/>
  <c r="VLM34" i="18"/>
  <c r="VLN34" i="18"/>
  <c r="VLO34" i="18"/>
  <c r="VLP34" i="18"/>
  <c r="VLQ34" i="18"/>
  <c r="VLR34" i="18"/>
  <c r="VLS34" i="18"/>
  <c r="VLT34" i="18"/>
  <c r="VLU34" i="18"/>
  <c r="VLV34" i="18"/>
  <c r="VLW34" i="18"/>
  <c r="VLX34" i="18"/>
  <c r="VLY34" i="18"/>
  <c r="VLZ34" i="18"/>
  <c r="VMA34" i="18"/>
  <c r="VMB34" i="18"/>
  <c r="VMC34" i="18"/>
  <c r="VMD34" i="18"/>
  <c r="VME34" i="18"/>
  <c r="VMF34" i="18"/>
  <c r="VMG34" i="18"/>
  <c r="VMH34" i="18"/>
  <c r="VMI34" i="18"/>
  <c r="VMJ34" i="18"/>
  <c r="VMK34" i="18"/>
  <c r="VML34" i="18"/>
  <c r="VMM34" i="18"/>
  <c r="VMN34" i="18"/>
  <c r="VMO34" i="18"/>
  <c r="VMP34" i="18"/>
  <c r="VMQ34" i="18"/>
  <c r="VMR34" i="18"/>
  <c r="VMS34" i="18"/>
  <c r="VMT34" i="18"/>
  <c r="VMU34" i="18"/>
  <c r="VMV34" i="18"/>
  <c r="VMW34" i="18"/>
  <c r="VMX34" i="18"/>
  <c r="VMY34" i="18"/>
  <c r="VMZ34" i="18"/>
  <c r="VNA34" i="18"/>
  <c r="VNB34" i="18"/>
  <c r="VNC34" i="18"/>
  <c r="VND34" i="18"/>
  <c r="VNE34" i="18"/>
  <c r="VNF34" i="18"/>
  <c r="VNG34" i="18"/>
  <c r="VNH34" i="18"/>
  <c r="VNI34" i="18"/>
  <c r="VNJ34" i="18"/>
  <c r="VNK34" i="18"/>
  <c r="VNL34" i="18"/>
  <c r="VNM34" i="18"/>
  <c r="VNN34" i="18"/>
  <c r="VNO34" i="18"/>
  <c r="VNP34" i="18"/>
  <c r="VNQ34" i="18"/>
  <c r="VNR34" i="18"/>
  <c r="VNS34" i="18"/>
  <c r="VNT34" i="18"/>
  <c r="VNU34" i="18"/>
  <c r="VNV34" i="18"/>
  <c r="VNW34" i="18"/>
  <c r="VNX34" i="18"/>
  <c r="VNY34" i="18"/>
  <c r="VNZ34" i="18"/>
  <c r="VOA34" i="18"/>
  <c r="VOB34" i="18"/>
  <c r="VOC34" i="18"/>
  <c r="VOD34" i="18"/>
  <c r="VOE34" i="18"/>
  <c r="VOF34" i="18"/>
  <c r="VOG34" i="18"/>
  <c r="VOH34" i="18"/>
  <c r="VOI34" i="18"/>
  <c r="VOJ34" i="18"/>
  <c r="VOK34" i="18"/>
  <c r="VOL34" i="18"/>
  <c r="VOM34" i="18"/>
  <c r="VON34" i="18"/>
  <c r="VOO34" i="18"/>
  <c r="VOP34" i="18"/>
  <c r="VOQ34" i="18"/>
  <c r="VOR34" i="18"/>
  <c r="VOS34" i="18"/>
  <c r="VOT34" i="18"/>
  <c r="VOU34" i="18"/>
  <c r="VOV34" i="18"/>
  <c r="VOW34" i="18"/>
  <c r="VOX34" i="18"/>
  <c r="VOY34" i="18"/>
  <c r="VOZ34" i="18"/>
  <c r="VPA34" i="18"/>
  <c r="VPB34" i="18"/>
  <c r="VPC34" i="18"/>
  <c r="VPD34" i="18"/>
  <c r="VPE34" i="18"/>
  <c r="VPF34" i="18"/>
  <c r="VPG34" i="18"/>
  <c r="VPH34" i="18"/>
  <c r="VPI34" i="18"/>
  <c r="VPJ34" i="18"/>
  <c r="VPK34" i="18"/>
  <c r="VPL34" i="18"/>
  <c r="VPM34" i="18"/>
  <c r="VPN34" i="18"/>
  <c r="VPO34" i="18"/>
  <c r="VPP34" i="18"/>
  <c r="VPQ34" i="18"/>
  <c r="VPR34" i="18"/>
  <c r="VPS34" i="18"/>
  <c r="VPT34" i="18"/>
  <c r="VPU34" i="18"/>
  <c r="VPV34" i="18"/>
  <c r="VPW34" i="18"/>
  <c r="VPX34" i="18"/>
  <c r="VPY34" i="18"/>
  <c r="VPZ34" i="18"/>
  <c r="VQA34" i="18"/>
  <c r="VQB34" i="18"/>
  <c r="VQC34" i="18"/>
  <c r="VQD34" i="18"/>
  <c r="VQE34" i="18"/>
  <c r="VQF34" i="18"/>
  <c r="VQG34" i="18"/>
  <c r="VQH34" i="18"/>
  <c r="VQI34" i="18"/>
  <c r="VQJ34" i="18"/>
  <c r="VQK34" i="18"/>
  <c r="VQL34" i="18"/>
  <c r="VQM34" i="18"/>
  <c r="VQN34" i="18"/>
  <c r="VQO34" i="18"/>
  <c r="VQP34" i="18"/>
  <c r="VQQ34" i="18"/>
  <c r="VQR34" i="18"/>
  <c r="VQS34" i="18"/>
  <c r="VQT34" i="18"/>
  <c r="VQU34" i="18"/>
  <c r="VQV34" i="18"/>
  <c r="VQW34" i="18"/>
  <c r="VQX34" i="18"/>
  <c r="VQY34" i="18"/>
  <c r="VQZ34" i="18"/>
  <c r="VRA34" i="18"/>
  <c r="VRB34" i="18"/>
  <c r="VRC34" i="18"/>
  <c r="VRD34" i="18"/>
  <c r="VRE34" i="18"/>
  <c r="VRF34" i="18"/>
  <c r="VRG34" i="18"/>
  <c r="VRH34" i="18"/>
  <c r="VRI34" i="18"/>
  <c r="VRJ34" i="18"/>
  <c r="VRK34" i="18"/>
  <c r="VRL34" i="18"/>
  <c r="VRM34" i="18"/>
  <c r="VRN34" i="18"/>
  <c r="VRO34" i="18"/>
  <c r="VRP34" i="18"/>
  <c r="VRQ34" i="18"/>
  <c r="VRR34" i="18"/>
  <c r="VRS34" i="18"/>
  <c r="VRT34" i="18"/>
  <c r="VRU34" i="18"/>
  <c r="VRV34" i="18"/>
  <c r="VRW34" i="18"/>
  <c r="VRX34" i="18"/>
  <c r="VRY34" i="18"/>
  <c r="VRZ34" i="18"/>
  <c r="VSA34" i="18"/>
  <c r="VSB34" i="18"/>
  <c r="VSC34" i="18"/>
  <c r="VSD34" i="18"/>
  <c r="VSE34" i="18"/>
  <c r="VSF34" i="18"/>
  <c r="VSG34" i="18"/>
  <c r="VSH34" i="18"/>
  <c r="VSI34" i="18"/>
  <c r="VSJ34" i="18"/>
  <c r="VSK34" i="18"/>
  <c r="VSL34" i="18"/>
  <c r="VSM34" i="18"/>
  <c r="VSN34" i="18"/>
  <c r="VSO34" i="18"/>
  <c r="VSP34" i="18"/>
  <c r="VSQ34" i="18"/>
  <c r="VSR34" i="18"/>
  <c r="VSS34" i="18"/>
  <c r="VST34" i="18"/>
  <c r="VSU34" i="18"/>
  <c r="VSV34" i="18"/>
  <c r="VSW34" i="18"/>
  <c r="VSX34" i="18"/>
  <c r="VSY34" i="18"/>
  <c r="VSZ34" i="18"/>
  <c r="VTA34" i="18"/>
  <c r="VTB34" i="18"/>
  <c r="VTC34" i="18"/>
  <c r="VTD34" i="18"/>
  <c r="VTE34" i="18"/>
  <c r="VTF34" i="18"/>
  <c r="VTG34" i="18"/>
  <c r="VTH34" i="18"/>
  <c r="VTI34" i="18"/>
  <c r="VTJ34" i="18"/>
  <c r="VTK34" i="18"/>
  <c r="VTL34" i="18"/>
  <c r="VTM34" i="18"/>
  <c r="VTN34" i="18"/>
  <c r="VTO34" i="18"/>
  <c r="VTP34" i="18"/>
  <c r="VTQ34" i="18"/>
  <c r="VTR34" i="18"/>
  <c r="VTS34" i="18"/>
  <c r="VTT34" i="18"/>
  <c r="VTU34" i="18"/>
  <c r="VTV34" i="18"/>
  <c r="VTW34" i="18"/>
  <c r="VTX34" i="18"/>
  <c r="VTY34" i="18"/>
  <c r="VTZ34" i="18"/>
  <c r="VUA34" i="18"/>
  <c r="VUB34" i="18"/>
  <c r="VUC34" i="18"/>
  <c r="VUD34" i="18"/>
  <c r="VUE34" i="18"/>
  <c r="VUF34" i="18"/>
  <c r="VUG34" i="18"/>
  <c r="VUH34" i="18"/>
  <c r="VUI34" i="18"/>
  <c r="VUJ34" i="18"/>
  <c r="VUK34" i="18"/>
  <c r="VUL34" i="18"/>
  <c r="VUM34" i="18"/>
  <c r="VUN34" i="18"/>
  <c r="VUO34" i="18"/>
  <c r="VUP34" i="18"/>
  <c r="VUQ34" i="18"/>
  <c r="VUR34" i="18"/>
  <c r="VUS34" i="18"/>
  <c r="VUT34" i="18"/>
  <c r="VUU34" i="18"/>
  <c r="VUV34" i="18"/>
  <c r="VUW34" i="18"/>
  <c r="VUX34" i="18"/>
  <c r="VUY34" i="18"/>
  <c r="VUZ34" i="18"/>
  <c r="VVA34" i="18"/>
  <c r="VVB34" i="18"/>
  <c r="VVC34" i="18"/>
  <c r="VVD34" i="18"/>
  <c r="VVE34" i="18"/>
  <c r="VVF34" i="18"/>
  <c r="VVG34" i="18"/>
  <c r="VVH34" i="18"/>
  <c r="VVI34" i="18"/>
  <c r="VVJ34" i="18"/>
  <c r="VVK34" i="18"/>
  <c r="VVL34" i="18"/>
  <c r="VVM34" i="18"/>
  <c r="VVN34" i="18"/>
  <c r="VVO34" i="18"/>
  <c r="VVP34" i="18"/>
  <c r="VVQ34" i="18"/>
  <c r="VVR34" i="18"/>
  <c r="VVS34" i="18"/>
  <c r="VVT34" i="18"/>
  <c r="VVU34" i="18"/>
  <c r="VVV34" i="18"/>
  <c r="VVW34" i="18"/>
  <c r="VVX34" i="18"/>
  <c r="VVY34" i="18"/>
  <c r="VVZ34" i="18"/>
  <c r="VWA34" i="18"/>
  <c r="VWB34" i="18"/>
  <c r="VWC34" i="18"/>
  <c r="VWD34" i="18"/>
  <c r="VWE34" i="18"/>
  <c r="VWF34" i="18"/>
  <c r="VWG34" i="18"/>
  <c r="VWH34" i="18"/>
  <c r="VWI34" i="18"/>
  <c r="VWJ34" i="18"/>
  <c r="VWK34" i="18"/>
  <c r="VWL34" i="18"/>
  <c r="VWM34" i="18"/>
  <c r="VWN34" i="18"/>
  <c r="VWO34" i="18"/>
  <c r="VWP34" i="18"/>
  <c r="VWQ34" i="18"/>
  <c r="VWR34" i="18"/>
  <c r="VWS34" i="18"/>
  <c r="VWT34" i="18"/>
  <c r="VWU34" i="18"/>
  <c r="VWV34" i="18"/>
  <c r="VWW34" i="18"/>
  <c r="VWX34" i="18"/>
  <c r="VWY34" i="18"/>
  <c r="VWZ34" i="18"/>
  <c r="VXA34" i="18"/>
  <c r="VXB34" i="18"/>
  <c r="VXC34" i="18"/>
  <c r="VXD34" i="18"/>
  <c r="VXE34" i="18"/>
  <c r="VXF34" i="18"/>
  <c r="VXG34" i="18"/>
  <c r="VXH34" i="18"/>
  <c r="VXI34" i="18"/>
  <c r="VXJ34" i="18"/>
  <c r="VXK34" i="18"/>
  <c r="VXL34" i="18"/>
  <c r="VXM34" i="18"/>
  <c r="VXN34" i="18"/>
  <c r="VXO34" i="18"/>
  <c r="VXP34" i="18"/>
  <c r="VXQ34" i="18"/>
  <c r="VXR34" i="18"/>
  <c r="VXS34" i="18"/>
  <c r="VXT34" i="18"/>
  <c r="VXU34" i="18"/>
  <c r="VXV34" i="18"/>
  <c r="VXW34" i="18"/>
  <c r="VXX34" i="18"/>
  <c r="VXY34" i="18"/>
  <c r="VXZ34" i="18"/>
  <c r="VYA34" i="18"/>
  <c r="VYB34" i="18"/>
  <c r="VYC34" i="18"/>
  <c r="VYD34" i="18"/>
  <c r="VYE34" i="18"/>
  <c r="VYF34" i="18"/>
  <c r="VYG34" i="18"/>
  <c r="VYH34" i="18"/>
  <c r="VYI34" i="18"/>
  <c r="VYJ34" i="18"/>
  <c r="VYK34" i="18"/>
  <c r="VYL34" i="18"/>
  <c r="VYM34" i="18"/>
  <c r="VYN34" i="18"/>
  <c r="VYO34" i="18"/>
  <c r="VYP34" i="18"/>
  <c r="VYQ34" i="18"/>
  <c r="VYR34" i="18"/>
  <c r="VYS34" i="18"/>
  <c r="VYT34" i="18"/>
  <c r="VYU34" i="18"/>
  <c r="VYV34" i="18"/>
  <c r="VYW34" i="18"/>
  <c r="VYX34" i="18"/>
  <c r="VYY34" i="18"/>
  <c r="VYZ34" i="18"/>
  <c r="VZA34" i="18"/>
  <c r="VZB34" i="18"/>
  <c r="VZC34" i="18"/>
  <c r="VZD34" i="18"/>
  <c r="VZE34" i="18"/>
  <c r="VZF34" i="18"/>
  <c r="VZG34" i="18"/>
  <c r="VZH34" i="18"/>
  <c r="VZI34" i="18"/>
  <c r="VZJ34" i="18"/>
  <c r="VZK34" i="18"/>
  <c r="VZL34" i="18"/>
  <c r="VZM34" i="18"/>
  <c r="VZN34" i="18"/>
  <c r="VZO34" i="18"/>
  <c r="VZP34" i="18"/>
  <c r="VZQ34" i="18"/>
  <c r="VZR34" i="18"/>
  <c r="VZS34" i="18"/>
  <c r="VZT34" i="18"/>
  <c r="VZU34" i="18"/>
  <c r="VZV34" i="18"/>
  <c r="VZW34" i="18"/>
  <c r="VZX34" i="18"/>
  <c r="VZY34" i="18"/>
  <c r="VZZ34" i="18"/>
  <c r="WAA34" i="18"/>
  <c r="WAB34" i="18"/>
  <c r="WAC34" i="18"/>
  <c r="WAD34" i="18"/>
  <c r="WAE34" i="18"/>
  <c r="WAF34" i="18"/>
  <c r="WAG34" i="18"/>
  <c r="WAH34" i="18"/>
  <c r="WAI34" i="18"/>
  <c r="WAJ34" i="18"/>
  <c r="WAK34" i="18"/>
  <c r="WAL34" i="18"/>
  <c r="WAM34" i="18"/>
  <c r="WAN34" i="18"/>
  <c r="WAO34" i="18"/>
  <c r="WAP34" i="18"/>
  <c r="WAQ34" i="18"/>
  <c r="WAR34" i="18"/>
  <c r="WAS34" i="18"/>
  <c r="WAT34" i="18"/>
  <c r="WAU34" i="18"/>
  <c r="WAV34" i="18"/>
  <c r="WAW34" i="18"/>
  <c r="WAX34" i="18"/>
  <c r="WAY34" i="18"/>
  <c r="WAZ34" i="18"/>
  <c r="WBA34" i="18"/>
  <c r="WBB34" i="18"/>
  <c r="WBC34" i="18"/>
  <c r="WBD34" i="18"/>
  <c r="WBE34" i="18"/>
  <c r="WBF34" i="18"/>
  <c r="WBG34" i="18"/>
  <c r="WBH34" i="18"/>
  <c r="WBI34" i="18"/>
  <c r="WBJ34" i="18"/>
  <c r="WBK34" i="18"/>
  <c r="WBL34" i="18"/>
  <c r="WBM34" i="18"/>
  <c r="WBN34" i="18"/>
  <c r="WBO34" i="18"/>
  <c r="WBP34" i="18"/>
  <c r="WBQ34" i="18"/>
  <c r="WBR34" i="18"/>
  <c r="WBS34" i="18"/>
  <c r="WBT34" i="18"/>
  <c r="WBU34" i="18"/>
  <c r="WBV34" i="18"/>
  <c r="WBW34" i="18"/>
  <c r="WBX34" i="18"/>
  <c r="WBY34" i="18"/>
  <c r="WBZ34" i="18"/>
  <c r="WCA34" i="18"/>
  <c r="WCB34" i="18"/>
  <c r="WCC34" i="18"/>
  <c r="WCD34" i="18"/>
  <c r="WCE34" i="18"/>
  <c r="WCF34" i="18"/>
  <c r="WCG34" i="18"/>
  <c r="WCH34" i="18"/>
  <c r="WCI34" i="18"/>
  <c r="WCJ34" i="18"/>
  <c r="WCK34" i="18"/>
  <c r="WCL34" i="18"/>
  <c r="WCM34" i="18"/>
  <c r="WCN34" i="18"/>
  <c r="WCO34" i="18"/>
  <c r="WCP34" i="18"/>
  <c r="WCQ34" i="18"/>
  <c r="WCR34" i="18"/>
  <c r="WCS34" i="18"/>
  <c r="WCT34" i="18"/>
  <c r="WCU34" i="18"/>
  <c r="WCV34" i="18"/>
  <c r="WCW34" i="18"/>
  <c r="WCX34" i="18"/>
  <c r="WCY34" i="18"/>
  <c r="WCZ34" i="18"/>
  <c r="WDA34" i="18"/>
  <c r="WDB34" i="18"/>
  <c r="WDC34" i="18"/>
  <c r="WDD34" i="18"/>
  <c r="WDE34" i="18"/>
  <c r="WDF34" i="18"/>
  <c r="WDG34" i="18"/>
  <c r="WDH34" i="18"/>
  <c r="WDI34" i="18"/>
  <c r="WDJ34" i="18"/>
  <c r="WDK34" i="18"/>
  <c r="WDL34" i="18"/>
  <c r="WDM34" i="18"/>
  <c r="WDN34" i="18"/>
  <c r="WDO34" i="18"/>
  <c r="WDP34" i="18"/>
  <c r="WDQ34" i="18"/>
  <c r="WDR34" i="18"/>
  <c r="WDS34" i="18"/>
  <c r="WDT34" i="18"/>
  <c r="WDU34" i="18"/>
  <c r="WDV34" i="18"/>
  <c r="WDW34" i="18"/>
  <c r="WDX34" i="18"/>
  <c r="WDY34" i="18"/>
  <c r="WDZ34" i="18"/>
  <c r="WEA34" i="18"/>
  <c r="WEB34" i="18"/>
  <c r="WEC34" i="18"/>
  <c r="WED34" i="18"/>
  <c r="WEE34" i="18"/>
  <c r="WEF34" i="18"/>
  <c r="WEG34" i="18"/>
  <c r="WEH34" i="18"/>
  <c r="WEI34" i="18"/>
  <c r="WEJ34" i="18"/>
  <c r="WEK34" i="18"/>
  <c r="WEL34" i="18"/>
  <c r="WEM34" i="18"/>
  <c r="WEN34" i="18"/>
  <c r="WEO34" i="18"/>
  <c r="WEP34" i="18"/>
  <c r="WEQ34" i="18"/>
  <c r="WER34" i="18"/>
  <c r="WES34" i="18"/>
  <c r="WET34" i="18"/>
  <c r="WEU34" i="18"/>
  <c r="WEV34" i="18"/>
  <c r="WEW34" i="18"/>
  <c r="WEX34" i="18"/>
  <c r="WEY34" i="18"/>
  <c r="WEZ34" i="18"/>
  <c r="WFA34" i="18"/>
  <c r="WFB34" i="18"/>
  <c r="WFC34" i="18"/>
  <c r="WFD34" i="18"/>
  <c r="WFE34" i="18"/>
  <c r="WFF34" i="18"/>
  <c r="WFG34" i="18"/>
  <c r="WFH34" i="18"/>
  <c r="WFI34" i="18"/>
  <c r="WFJ34" i="18"/>
  <c r="WFK34" i="18"/>
  <c r="WFL34" i="18"/>
  <c r="WFM34" i="18"/>
  <c r="WFN34" i="18"/>
  <c r="WFO34" i="18"/>
  <c r="WFP34" i="18"/>
  <c r="WFQ34" i="18"/>
  <c r="WFR34" i="18"/>
  <c r="WFS34" i="18"/>
  <c r="WFT34" i="18"/>
  <c r="WFU34" i="18"/>
  <c r="WFV34" i="18"/>
  <c r="WFW34" i="18"/>
  <c r="WFX34" i="18"/>
  <c r="WFY34" i="18"/>
  <c r="WFZ34" i="18"/>
  <c r="WGA34" i="18"/>
  <c r="WGB34" i="18"/>
  <c r="WGC34" i="18"/>
  <c r="WGD34" i="18"/>
  <c r="WGE34" i="18"/>
  <c r="WGF34" i="18"/>
  <c r="WGG34" i="18"/>
  <c r="WGH34" i="18"/>
  <c r="WGI34" i="18"/>
  <c r="WGJ34" i="18"/>
  <c r="WGK34" i="18"/>
  <c r="WGL34" i="18"/>
  <c r="WGM34" i="18"/>
  <c r="WGN34" i="18"/>
  <c r="WGO34" i="18"/>
  <c r="WGP34" i="18"/>
  <c r="WGQ34" i="18"/>
  <c r="WGR34" i="18"/>
  <c r="WGS34" i="18"/>
  <c r="WGT34" i="18"/>
  <c r="WGU34" i="18"/>
  <c r="WGV34" i="18"/>
  <c r="WGW34" i="18"/>
  <c r="WGX34" i="18"/>
  <c r="WGY34" i="18"/>
  <c r="WGZ34" i="18"/>
  <c r="WHA34" i="18"/>
  <c r="WHB34" i="18"/>
  <c r="WHC34" i="18"/>
  <c r="WHD34" i="18"/>
  <c r="WHE34" i="18"/>
  <c r="WHF34" i="18"/>
  <c r="WHG34" i="18"/>
  <c r="WHH34" i="18"/>
  <c r="WHI34" i="18"/>
  <c r="WHJ34" i="18"/>
  <c r="WHK34" i="18"/>
  <c r="WHL34" i="18"/>
  <c r="WHM34" i="18"/>
  <c r="WHN34" i="18"/>
  <c r="WHO34" i="18"/>
  <c r="WHP34" i="18"/>
  <c r="WHQ34" i="18"/>
  <c r="WHR34" i="18"/>
  <c r="WHS34" i="18"/>
  <c r="WHT34" i="18"/>
  <c r="WHU34" i="18"/>
  <c r="WHV34" i="18"/>
  <c r="WHW34" i="18"/>
  <c r="WHX34" i="18"/>
  <c r="WHY34" i="18"/>
  <c r="WHZ34" i="18"/>
  <c r="WIA34" i="18"/>
  <c r="WIB34" i="18"/>
  <c r="WIC34" i="18"/>
  <c r="WID34" i="18"/>
  <c r="WIE34" i="18"/>
  <c r="WIF34" i="18"/>
  <c r="WIG34" i="18"/>
  <c r="WIH34" i="18"/>
  <c r="WII34" i="18"/>
  <c r="WIJ34" i="18"/>
  <c r="WIK34" i="18"/>
  <c r="WIL34" i="18"/>
  <c r="WIM34" i="18"/>
  <c r="WIN34" i="18"/>
  <c r="WIO34" i="18"/>
  <c r="WIP34" i="18"/>
  <c r="WIQ34" i="18"/>
  <c r="WIR34" i="18"/>
  <c r="WIS34" i="18"/>
  <c r="WIT34" i="18"/>
  <c r="WIU34" i="18"/>
  <c r="WIV34" i="18"/>
  <c r="WIW34" i="18"/>
  <c r="WIX34" i="18"/>
  <c r="WIY34" i="18"/>
  <c r="WIZ34" i="18"/>
  <c r="WJA34" i="18"/>
  <c r="WJB34" i="18"/>
  <c r="WJC34" i="18"/>
  <c r="WJD34" i="18"/>
  <c r="WJE34" i="18"/>
  <c r="WJF34" i="18"/>
  <c r="WJG34" i="18"/>
  <c r="WJH34" i="18"/>
  <c r="WJI34" i="18"/>
  <c r="WJJ34" i="18"/>
  <c r="WJK34" i="18"/>
  <c r="WJL34" i="18"/>
  <c r="WJM34" i="18"/>
  <c r="WJN34" i="18"/>
  <c r="WJO34" i="18"/>
  <c r="WJP34" i="18"/>
  <c r="WJQ34" i="18"/>
  <c r="WJR34" i="18"/>
  <c r="WJS34" i="18"/>
  <c r="WJT34" i="18"/>
  <c r="WJU34" i="18"/>
  <c r="WJV34" i="18"/>
  <c r="WJW34" i="18"/>
  <c r="WJX34" i="18"/>
  <c r="WJY34" i="18"/>
  <c r="WJZ34" i="18"/>
  <c r="WKA34" i="18"/>
  <c r="WKB34" i="18"/>
  <c r="WKC34" i="18"/>
  <c r="WKD34" i="18"/>
  <c r="WKE34" i="18"/>
  <c r="WKF34" i="18"/>
  <c r="WKG34" i="18"/>
  <c r="WKH34" i="18"/>
  <c r="WKI34" i="18"/>
  <c r="WKJ34" i="18"/>
  <c r="WKK34" i="18"/>
  <c r="WKL34" i="18"/>
  <c r="WKM34" i="18"/>
  <c r="WKN34" i="18"/>
  <c r="WKO34" i="18"/>
  <c r="WKP34" i="18"/>
  <c r="WKQ34" i="18"/>
  <c r="WKR34" i="18"/>
  <c r="WKS34" i="18"/>
  <c r="WKT34" i="18"/>
  <c r="WKU34" i="18"/>
  <c r="WKV34" i="18"/>
  <c r="WKW34" i="18"/>
  <c r="WKX34" i="18"/>
  <c r="WKY34" i="18"/>
  <c r="WKZ34" i="18"/>
  <c r="WLA34" i="18"/>
  <c r="WLB34" i="18"/>
  <c r="WLC34" i="18"/>
  <c r="WLD34" i="18"/>
  <c r="WLE34" i="18"/>
  <c r="WLF34" i="18"/>
  <c r="WLG34" i="18"/>
  <c r="WLH34" i="18"/>
  <c r="WLI34" i="18"/>
  <c r="WLJ34" i="18"/>
  <c r="WLK34" i="18"/>
  <c r="WLL34" i="18"/>
  <c r="WLM34" i="18"/>
  <c r="WLN34" i="18"/>
  <c r="WLO34" i="18"/>
  <c r="WLP34" i="18"/>
  <c r="WLQ34" i="18"/>
  <c r="WLR34" i="18"/>
  <c r="WLS34" i="18"/>
  <c r="WLT34" i="18"/>
  <c r="WLU34" i="18"/>
  <c r="WLV34" i="18"/>
  <c r="WLW34" i="18"/>
  <c r="WLX34" i="18"/>
  <c r="WLY34" i="18"/>
  <c r="WLZ34" i="18"/>
  <c r="WMA34" i="18"/>
  <c r="WMB34" i="18"/>
  <c r="WMC34" i="18"/>
  <c r="WMD34" i="18"/>
  <c r="WME34" i="18"/>
  <c r="WMF34" i="18"/>
  <c r="WMG34" i="18"/>
  <c r="WMH34" i="18"/>
  <c r="WMI34" i="18"/>
  <c r="WMJ34" i="18"/>
  <c r="WMK34" i="18"/>
  <c r="WML34" i="18"/>
  <c r="WMM34" i="18"/>
  <c r="WMN34" i="18"/>
  <c r="WMO34" i="18"/>
  <c r="WMP34" i="18"/>
  <c r="WMQ34" i="18"/>
  <c r="WMR34" i="18"/>
  <c r="WMS34" i="18"/>
  <c r="WMT34" i="18"/>
  <c r="WMU34" i="18"/>
  <c r="WMV34" i="18"/>
  <c r="WMW34" i="18"/>
  <c r="WMX34" i="18"/>
  <c r="WMY34" i="18"/>
  <c r="WMZ34" i="18"/>
  <c r="WNA34" i="18"/>
  <c r="WNB34" i="18"/>
  <c r="WNC34" i="18"/>
  <c r="WND34" i="18"/>
  <c r="WNE34" i="18"/>
  <c r="WNF34" i="18"/>
  <c r="WNG34" i="18"/>
  <c r="WNH34" i="18"/>
  <c r="WNI34" i="18"/>
  <c r="WNJ34" i="18"/>
  <c r="WNK34" i="18"/>
  <c r="WNL34" i="18"/>
  <c r="WNM34" i="18"/>
  <c r="WNN34" i="18"/>
  <c r="WNO34" i="18"/>
  <c r="WNP34" i="18"/>
  <c r="WNQ34" i="18"/>
  <c r="WNR34" i="18"/>
  <c r="WNS34" i="18"/>
  <c r="WNT34" i="18"/>
  <c r="WNU34" i="18"/>
  <c r="WNV34" i="18"/>
  <c r="WNW34" i="18"/>
  <c r="WNX34" i="18"/>
  <c r="WNY34" i="18"/>
  <c r="WNZ34" i="18"/>
  <c r="WOA34" i="18"/>
  <c r="WOB34" i="18"/>
  <c r="WOC34" i="18"/>
  <c r="WOD34" i="18"/>
  <c r="WOE34" i="18"/>
  <c r="WOF34" i="18"/>
  <c r="WOG34" i="18"/>
  <c r="WOH34" i="18"/>
  <c r="WOI34" i="18"/>
  <c r="WOJ34" i="18"/>
  <c r="WOK34" i="18"/>
  <c r="WOL34" i="18"/>
  <c r="WOM34" i="18"/>
  <c r="WON34" i="18"/>
  <c r="WOO34" i="18"/>
  <c r="WOP34" i="18"/>
  <c r="WOQ34" i="18"/>
  <c r="WOR34" i="18"/>
  <c r="WOS34" i="18"/>
  <c r="WOT34" i="18"/>
  <c r="WOU34" i="18"/>
  <c r="WOV34" i="18"/>
  <c r="WOW34" i="18"/>
  <c r="WOX34" i="18"/>
  <c r="WOY34" i="18"/>
  <c r="WOZ34" i="18"/>
  <c r="WPA34" i="18"/>
  <c r="WPB34" i="18"/>
  <c r="WPC34" i="18"/>
  <c r="WPD34" i="18"/>
  <c r="WPE34" i="18"/>
  <c r="WPF34" i="18"/>
  <c r="WPG34" i="18"/>
  <c r="WPH34" i="18"/>
  <c r="WPI34" i="18"/>
  <c r="WPJ34" i="18"/>
  <c r="WPK34" i="18"/>
  <c r="WPL34" i="18"/>
  <c r="WPM34" i="18"/>
  <c r="WPN34" i="18"/>
  <c r="WPO34" i="18"/>
  <c r="WPP34" i="18"/>
  <c r="WPQ34" i="18"/>
  <c r="WPR34" i="18"/>
  <c r="WPS34" i="18"/>
  <c r="WPT34" i="18"/>
  <c r="WPU34" i="18"/>
  <c r="WPV34" i="18"/>
  <c r="WPW34" i="18"/>
  <c r="WPX34" i="18"/>
  <c r="WPY34" i="18"/>
  <c r="WPZ34" i="18"/>
  <c r="WQA34" i="18"/>
  <c r="WQB34" i="18"/>
  <c r="WQC34" i="18"/>
  <c r="WQD34" i="18"/>
  <c r="WQE34" i="18"/>
  <c r="WQF34" i="18"/>
  <c r="WQG34" i="18"/>
  <c r="WQH34" i="18"/>
  <c r="WQI34" i="18"/>
  <c r="WQJ34" i="18"/>
  <c r="WQK34" i="18"/>
  <c r="WQL34" i="18"/>
  <c r="WQM34" i="18"/>
  <c r="WQN34" i="18"/>
  <c r="WQO34" i="18"/>
  <c r="WQP34" i="18"/>
  <c r="WQQ34" i="18"/>
  <c r="WQR34" i="18"/>
  <c r="WQS34" i="18"/>
  <c r="WQT34" i="18"/>
  <c r="WQU34" i="18"/>
  <c r="WQV34" i="18"/>
  <c r="WQW34" i="18"/>
  <c r="WQX34" i="18"/>
  <c r="WQY34" i="18"/>
  <c r="WQZ34" i="18"/>
  <c r="WRA34" i="18"/>
  <c r="WRB34" i="18"/>
  <c r="WRC34" i="18"/>
  <c r="WRD34" i="18"/>
  <c r="WRE34" i="18"/>
  <c r="WRF34" i="18"/>
  <c r="WRG34" i="18"/>
  <c r="WRH34" i="18"/>
  <c r="WRI34" i="18"/>
  <c r="WRJ34" i="18"/>
  <c r="WRK34" i="18"/>
  <c r="WRL34" i="18"/>
  <c r="WRM34" i="18"/>
  <c r="WRN34" i="18"/>
  <c r="WRO34" i="18"/>
  <c r="WRP34" i="18"/>
  <c r="WRQ34" i="18"/>
  <c r="WRR34" i="18"/>
  <c r="WRS34" i="18"/>
  <c r="WRT34" i="18"/>
  <c r="WRU34" i="18"/>
  <c r="WRV34" i="18"/>
  <c r="WRW34" i="18"/>
  <c r="WRX34" i="18"/>
  <c r="WRY34" i="18"/>
  <c r="WRZ34" i="18"/>
  <c r="WSA34" i="18"/>
  <c r="WSB34" i="18"/>
  <c r="WSC34" i="18"/>
  <c r="WSD34" i="18"/>
  <c r="WSE34" i="18"/>
  <c r="WSF34" i="18"/>
  <c r="WSG34" i="18"/>
  <c r="WSH34" i="18"/>
  <c r="WSI34" i="18"/>
  <c r="WSJ34" i="18"/>
  <c r="WSK34" i="18"/>
  <c r="WSL34" i="18"/>
  <c r="WSM34" i="18"/>
  <c r="WSN34" i="18"/>
  <c r="WSO34" i="18"/>
  <c r="WSP34" i="18"/>
  <c r="WSQ34" i="18"/>
  <c r="WSR34" i="18"/>
  <c r="WSS34" i="18"/>
  <c r="WST34" i="18"/>
  <c r="WSU34" i="18"/>
  <c r="WSV34" i="18"/>
  <c r="WSW34" i="18"/>
  <c r="WSX34" i="18"/>
  <c r="WSY34" i="18"/>
  <c r="WSZ34" i="18"/>
  <c r="WTA34" i="18"/>
  <c r="WTB34" i="18"/>
  <c r="WTC34" i="18"/>
  <c r="WTD34" i="18"/>
  <c r="WTE34" i="18"/>
  <c r="WTF34" i="18"/>
  <c r="WTG34" i="18"/>
  <c r="WTH34" i="18"/>
  <c r="WTI34" i="18"/>
  <c r="WTJ34" i="18"/>
  <c r="WTK34" i="18"/>
  <c r="WTL34" i="18"/>
  <c r="WTM34" i="18"/>
  <c r="WTN34" i="18"/>
  <c r="WTO34" i="18"/>
  <c r="WTP34" i="18"/>
  <c r="WTQ34" i="18"/>
  <c r="WTR34" i="18"/>
  <c r="WTS34" i="18"/>
  <c r="WTT34" i="18"/>
  <c r="WTU34" i="18"/>
  <c r="WTV34" i="18"/>
  <c r="WTW34" i="18"/>
  <c r="WTX34" i="18"/>
  <c r="WTY34" i="18"/>
  <c r="WTZ34" i="18"/>
  <c r="WUA34" i="18"/>
  <c r="WUB34" i="18"/>
  <c r="WUC34" i="18"/>
  <c r="WUD34" i="18"/>
  <c r="WUE34" i="18"/>
  <c r="WUF34" i="18"/>
  <c r="WUG34" i="18"/>
  <c r="WUH34" i="18"/>
  <c r="WUI34" i="18"/>
  <c r="WUJ34" i="18"/>
  <c r="WUK34" i="18"/>
  <c r="WUL34" i="18"/>
  <c r="WUM34" i="18"/>
  <c r="WUN34" i="18"/>
  <c r="WUO34" i="18"/>
  <c r="WUP34" i="18"/>
  <c r="WUQ34" i="18"/>
  <c r="WUR34" i="18"/>
  <c r="WUS34" i="18"/>
  <c r="WUT34" i="18"/>
  <c r="WUU34" i="18"/>
  <c r="WUV34" i="18"/>
  <c r="WUW34" i="18"/>
  <c r="WUX34" i="18"/>
  <c r="WUY34" i="18"/>
  <c r="WUZ34" i="18"/>
  <c r="WVA34" i="18"/>
  <c r="WVB34" i="18"/>
  <c r="WVC34" i="18"/>
  <c r="WVD34" i="18"/>
  <c r="WVE34" i="18"/>
  <c r="WVF34" i="18"/>
  <c r="WVG34" i="18"/>
  <c r="WVH34" i="18"/>
  <c r="WVI34" i="18"/>
  <c r="WVJ34" i="18"/>
  <c r="WVK34" i="18"/>
  <c r="WVL34" i="18"/>
  <c r="WVM34" i="18"/>
  <c r="WVN34" i="18"/>
  <c r="WVO34" i="18"/>
  <c r="WVP34" i="18"/>
  <c r="WVQ34" i="18"/>
  <c r="WVR34" i="18"/>
  <c r="WVS34" i="18"/>
  <c r="WVT34" i="18"/>
  <c r="WVU34" i="18"/>
  <c r="WVV34" i="18"/>
  <c r="WVW34" i="18"/>
  <c r="WVX34" i="18"/>
  <c r="WVY34" i="18"/>
  <c r="WVZ34" i="18"/>
  <c r="WWA34" i="18"/>
  <c r="WWB34" i="18"/>
  <c r="WWC34" i="18"/>
  <c r="WWD34" i="18"/>
  <c r="WWE34" i="18"/>
  <c r="WWF34" i="18"/>
  <c r="WWG34" i="18"/>
  <c r="WWH34" i="18"/>
  <c r="WWI34" i="18"/>
  <c r="WWJ34" i="18"/>
  <c r="WWK34" i="18"/>
  <c r="WWL34" i="18"/>
  <c r="WWM34" i="18"/>
  <c r="WWN34" i="18"/>
  <c r="WWO34" i="18"/>
  <c r="WWP34" i="18"/>
  <c r="WWQ34" i="18"/>
  <c r="WWR34" i="18"/>
  <c r="WWS34" i="18"/>
  <c r="WWT34" i="18"/>
  <c r="WWU34" i="18"/>
  <c r="WWV34" i="18"/>
  <c r="WWW34" i="18"/>
  <c r="WWX34" i="18"/>
  <c r="WWY34" i="18"/>
  <c r="WWZ34" i="18"/>
  <c r="WXA34" i="18"/>
  <c r="WXB34" i="18"/>
  <c r="WXC34" i="18"/>
  <c r="WXD34" i="18"/>
  <c r="WXE34" i="18"/>
  <c r="WXF34" i="18"/>
  <c r="WXG34" i="18"/>
  <c r="WXH34" i="18"/>
  <c r="WXI34" i="18"/>
  <c r="WXJ34" i="18"/>
  <c r="WXK34" i="18"/>
  <c r="WXL34" i="18"/>
  <c r="WXM34" i="18"/>
  <c r="WXN34" i="18"/>
  <c r="WXO34" i="18"/>
  <c r="WXP34" i="18"/>
  <c r="WXQ34" i="18"/>
  <c r="WXR34" i="18"/>
  <c r="WXS34" i="18"/>
  <c r="WXT34" i="18"/>
  <c r="WXU34" i="18"/>
  <c r="WXV34" i="18"/>
  <c r="WXW34" i="18"/>
  <c r="WXX34" i="18"/>
  <c r="WXY34" i="18"/>
  <c r="WXZ34" i="18"/>
  <c r="WYA34" i="18"/>
  <c r="WYB34" i="18"/>
  <c r="WYC34" i="18"/>
  <c r="WYD34" i="18"/>
  <c r="WYE34" i="18"/>
  <c r="WYF34" i="18"/>
  <c r="WYG34" i="18"/>
  <c r="WYH34" i="18"/>
  <c r="WYI34" i="18"/>
  <c r="WYJ34" i="18"/>
  <c r="WYK34" i="18"/>
  <c r="WYL34" i="18"/>
  <c r="WYM34" i="18"/>
  <c r="WYN34" i="18"/>
  <c r="WYO34" i="18"/>
  <c r="WYP34" i="18"/>
  <c r="WYQ34" i="18"/>
  <c r="WYR34" i="18"/>
  <c r="WYS34" i="18"/>
  <c r="WYT34" i="18"/>
  <c r="WYU34" i="18"/>
  <c r="WYV34" i="18"/>
  <c r="WYW34" i="18"/>
  <c r="WYX34" i="18"/>
  <c r="WYY34" i="18"/>
  <c r="WYZ34" i="18"/>
  <c r="WZA34" i="18"/>
  <c r="WZB34" i="18"/>
  <c r="WZC34" i="18"/>
  <c r="WZD34" i="18"/>
  <c r="WZE34" i="18"/>
  <c r="WZF34" i="18"/>
  <c r="WZG34" i="18"/>
  <c r="WZH34" i="18"/>
  <c r="WZI34" i="18"/>
  <c r="WZJ34" i="18"/>
  <c r="WZK34" i="18"/>
  <c r="WZL34" i="18"/>
  <c r="WZM34" i="18"/>
  <c r="WZN34" i="18"/>
  <c r="WZO34" i="18"/>
  <c r="WZP34" i="18"/>
  <c r="WZQ34" i="18"/>
  <c r="WZR34" i="18"/>
  <c r="WZS34" i="18"/>
  <c r="WZT34" i="18"/>
  <c r="WZU34" i="18"/>
  <c r="WZV34" i="18"/>
  <c r="WZW34" i="18"/>
  <c r="WZX34" i="18"/>
  <c r="WZY34" i="18"/>
  <c r="WZZ34" i="18"/>
  <c r="XAA34" i="18"/>
  <c r="XAB34" i="18"/>
  <c r="XAC34" i="18"/>
  <c r="XAD34" i="18"/>
  <c r="XAE34" i="18"/>
  <c r="XAF34" i="18"/>
  <c r="XAG34" i="18"/>
  <c r="XAH34" i="18"/>
  <c r="XAI34" i="18"/>
  <c r="XAJ34" i="18"/>
  <c r="XAK34" i="18"/>
  <c r="XAL34" i="18"/>
  <c r="XAM34" i="18"/>
  <c r="XAN34" i="18"/>
  <c r="XAO34" i="18"/>
  <c r="XAP34" i="18"/>
  <c r="XAQ34" i="18"/>
  <c r="XAR34" i="18"/>
  <c r="XAS34" i="18"/>
  <c r="XAT34" i="18"/>
  <c r="XAU34" i="18"/>
  <c r="XAV34" i="18"/>
  <c r="XAW34" i="18"/>
  <c r="XAX34" i="18"/>
  <c r="XAY34" i="18"/>
  <c r="XAZ34" i="18"/>
  <c r="XBA34" i="18"/>
  <c r="XBB34" i="18"/>
  <c r="XBC34" i="18"/>
  <c r="XBD34" i="18"/>
  <c r="XBE34" i="18"/>
  <c r="XBF34" i="18"/>
  <c r="XBG34" i="18"/>
  <c r="XBH34" i="18"/>
  <c r="XBI34" i="18"/>
  <c r="XBJ34" i="18"/>
  <c r="XBK34" i="18"/>
  <c r="XBL34" i="18"/>
  <c r="XBM34" i="18"/>
  <c r="XBN34" i="18"/>
  <c r="XBO34" i="18"/>
  <c r="XBP34" i="18"/>
  <c r="XBQ34" i="18"/>
  <c r="XBR34" i="18"/>
  <c r="XBS34" i="18"/>
  <c r="XBT34" i="18"/>
  <c r="XBU34" i="18"/>
  <c r="XBV34" i="18"/>
  <c r="XBW34" i="18"/>
  <c r="XBX34" i="18"/>
  <c r="XBY34" i="18"/>
  <c r="XBZ34" i="18"/>
  <c r="XCA34" i="18"/>
  <c r="XCB34" i="18"/>
  <c r="XCC34" i="18"/>
  <c r="XCD34" i="18"/>
  <c r="XCE34" i="18"/>
  <c r="XCF34" i="18"/>
  <c r="XCG34" i="18"/>
  <c r="XCH34" i="18"/>
  <c r="XCI34" i="18"/>
  <c r="XCJ34" i="18"/>
  <c r="XCK34" i="18"/>
  <c r="XCL34" i="18"/>
  <c r="XCM34" i="18"/>
  <c r="XCN34" i="18"/>
  <c r="XCO34" i="18"/>
  <c r="XCP34" i="18"/>
  <c r="XCQ34" i="18"/>
  <c r="XCR34" i="18"/>
  <c r="XCS34" i="18"/>
  <c r="XCT34" i="18"/>
  <c r="XCU34" i="18"/>
  <c r="XCV34" i="18"/>
  <c r="XCW34" i="18"/>
  <c r="XCX34" i="18"/>
  <c r="XCY34" i="18"/>
  <c r="XCZ34" i="18"/>
  <c r="XDA34" i="18"/>
  <c r="XDB34" i="18"/>
  <c r="XDC34" i="18"/>
  <c r="XDD34" i="18"/>
  <c r="XDE34" i="18"/>
  <c r="XDF34" i="18"/>
  <c r="XDG34" i="18"/>
  <c r="XDH34" i="18"/>
  <c r="XDI34" i="18"/>
  <c r="XDJ34" i="18"/>
  <c r="XDK34" i="18"/>
  <c r="XDL34" i="18"/>
  <c r="XDM34" i="18"/>
  <c r="XDN34" i="18"/>
  <c r="XDO34" i="18"/>
  <c r="XDP34" i="18"/>
  <c r="XDQ34" i="18"/>
  <c r="XDR34" i="18"/>
  <c r="XDS34" i="18"/>
  <c r="XDT34" i="18"/>
  <c r="XDU34" i="18"/>
  <c r="XDV34" i="18"/>
  <c r="XDW34" i="18"/>
  <c r="XDX34" i="18"/>
  <c r="XDY34" i="18"/>
  <c r="XDZ34" i="18"/>
  <c r="XEA34" i="18"/>
  <c r="XEB34" i="18"/>
  <c r="XEC34" i="18"/>
  <c r="XED34" i="18"/>
  <c r="XEE34" i="18"/>
  <c r="XEF34" i="18"/>
  <c r="XEG34" i="18"/>
  <c r="XEH34" i="18"/>
  <c r="XEI34" i="18"/>
  <c r="XEJ34" i="18"/>
  <c r="XEK34" i="18"/>
  <c r="XEL34" i="18"/>
  <c r="XEM34" i="18"/>
  <c r="XEN34" i="18"/>
  <c r="XEO34" i="18"/>
  <c r="XEP34" i="18"/>
  <c r="XEQ34" i="18"/>
  <c r="XER34" i="18"/>
  <c r="XES34" i="18"/>
  <c r="XET34" i="18"/>
  <c r="XEU34" i="18"/>
  <c r="XEV34" i="18"/>
  <c r="XEW34" i="18"/>
  <c r="XEX34" i="18"/>
  <c r="XEY34" i="18"/>
  <c r="XEZ34" i="18"/>
  <c r="XFA34" i="18"/>
  <c r="XFB34" i="18"/>
  <c r="AX75" i="11" l="1"/>
  <c r="AR75" i="11"/>
  <c r="AX74" i="11"/>
  <c r="AR74" i="11"/>
  <c r="AS74" i="10"/>
  <c r="AT74" i="10"/>
  <c r="AP28" i="11"/>
  <c r="AT75" i="10" l="1"/>
  <c r="AS75" i="10"/>
  <c r="AW28" i="11"/>
  <c r="AQ30" i="11"/>
  <c r="AV28" i="11"/>
  <c r="AN30" i="10"/>
  <c r="AW30" i="11" l="1"/>
  <c r="AX28" i="11"/>
  <c r="BM39" i="12"/>
  <c r="BK76" i="18"/>
  <c r="BK77" i="18"/>
  <c r="BK63" i="18"/>
  <c r="BK83" i="18"/>
  <c r="BK75" i="18"/>
  <c r="BK73" i="18"/>
  <c r="BK72" i="18"/>
  <c r="BK70" i="18"/>
  <c r="BK68" i="18"/>
  <c r="BK67" i="18"/>
  <c r="BK59" i="18"/>
  <c r="BK56" i="18"/>
  <c r="BK54" i="18"/>
  <c r="BK51" i="18"/>
  <c r="BK47" i="18"/>
  <c r="BK42" i="18"/>
  <c r="BK41" i="18"/>
  <c r="BK39" i="18"/>
  <c r="BK37" i="18"/>
  <c r="BK36" i="18"/>
  <c r="BK35" i="18"/>
  <c r="BK27" i="18"/>
  <c r="BK23" i="18"/>
  <c r="BK32" i="18"/>
  <c r="BK29" i="18"/>
  <c r="BK14" i="18"/>
  <c r="BK20" i="18"/>
  <c r="BK19" i="18"/>
  <c r="BK18" i="18"/>
  <c r="BK15" i="18"/>
  <c r="BK11" i="18"/>
  <c r="BK34" i="18" l="1"/>
  <c r="BK78" i="18"/>
  <c r="BK13" i="17"/>
  <c r="BK64" i="17"/>
  <c r="BK78" i="17"/>
  <c r="BK34" i="17"/>
  <c r="BK64" i="18"/>
  <c r="BK13" i="18" l="1"/>
  <c r="BK44" i="17"/>
  <c r="BM57" i="12"/>
  <c r="BM48" i="12"/>
  <c r="BK80" i="17" l="1"/>
  <c r="BK44" i="18"/>
  <c r="BK80" i="18" s="1"/>
  <c r="BM41" i="12"/>
  <c r="BM29" i="12"/>
  <c r="BM21" i="12"/>
  <c r="BM58" i="12" l="1"/>
  <c r="BM30" i="12"/>
  <c r="AN93" i="10"/>
  <c r="AN92" i="10"/>
  <c r="AN54" i="10"/>
  <c r="AN53" i="10"/>
  <c r="AN38" i="10"/>
  <c r="AN94" i="10" l="1"/>
  <c r="AQ38" i="11"/>
  <c r="AK34" i="11"/>
  <c r="AO76" i="11"/>
  <c r="AQ94" i="11" l="1"/>
  <c r="AX93" i="11"/>
  <c r="AR93" i="11"/>
  <c r="AR92" i="11"/>
  <c r="AW38" i="11"/>
  <c r="AR38" i="11"/>
  <c r="AX54" i="11"/>
  <c r="AR54" i="11"/>
  <c r="AX53" i="11"/>
  <c r="AR53" i="11"/>
  <c r="AE34" i="10"/>
  <c r="AW94" i="11" l="1"/>
  <c r="AR94" i="11"/>
  <c r="AX38" i="11"/>
  <c r="AX92" i="11"/>
  <c r="AO29" i="11"/>
  <c r="AT36" i="11"/>
  <c r="AI36" i="11"/>
  <c r="AJ36" i="11"/>
  <c r="AK36" i="11"/>
  <c r="AH36" i="11"/>
  <c r="AM10" i="10"/>
  <c r="AQ29" i="10"/>
  <c r="AN29" i="11" s="1"/>
  <c r="AQ36" i="10"/>
  <c r="AH36" i="10"/>
  <c r="AI36" i="10"/>
  <c r="AJ36" i="10"/>
  <c r="AN36" i="10" s="1"/>
  <c r="AG36" i="10"/>
  <c r="AQ36" i="11" l="1"/>
  <c r="AS36" i="10"/>
  <c r="AU29" i="11"/>
  <c r="AP29" i="11"/>
  <c r="AR29" i="11" s="1"/>
  <c r="AT29" i="11"/>
  <c r="AN30" i="11"/>
  <c r="AV29" i="11" l="1"/>
  <c r="AX29" i="11" s="1"/>
  <c r="AP30" i="11"/>
  <c r="AF34" i="11"/>
  <c r="AV30" i="11" l="1"/>
  <c r="AQ89" i="10"/>
  <c r="AQ92" i="10"/>
  <c r="AQ93" i="10"/>
  <c r="AG89" i="10"/>
  <c r="AH89" i="10" s="1"/>
  <c r="AI89" i="10" s="1"/>
  <c r="AJ89" i="10" s="1"/>
  <c r="AT88" i="11"/>
  <c r="AT90" i="11"/>
  <c r="AQ90" i="10" s="1"/>
  <c r="AT91" i="11"/>
  <c r="AQ91" i="10" s="1"/>
  <c r="AI88" i="11"/>
  <c r="AJ88" i="11"/>
  <c r="AK88" i="11"/>
  <c r="AL89" i="11"/>
  <c r="AI90" i="11"/>
  <c r="AJ90" i="11"/>
  <c r="AK90" i="11"/>
  <c r="AI91" i="11"/>
  <c r="AJ91" i="11"/>
  <c r="AK91" i="11"/>
  <c r="AH88" i="11"/>
  <c r="AG88" i="10" s="1"/>
  <c r="AH90" i="11"/>
  <c r="AG90" i="10" s="1"/>
  <c r="AH91" i="11"/>
  <c r="AG120" i="10" l="1"/>
  <c r="AH120" i="11" s="1"/>
  <c r="AQ126" i="10"/>
  <c r="AT126" i="11" s="1"/>
  <c r="AR92" i="10"/>
  <c r="AQ122" i="10"/>
  <c r="AT122" i="11" s="1"/>
  <c r="AR89" i="10"/>
  <c r="AG122" i="10"/>
  <c r="AH122" i="11" s="1"/>
  <c r="AR93" i="10"/>
  <c r="AQ88" i="10"/>
  <c r="AS92" i="10"/>
  <c r="AL91" i="11"/>
  <c r="AH90" i="10"/>
  <c r="AH122" i="10" s="1"/>
  <c r="AH88" i="10"/>
  <c r="AH120" i="10" s="1"/>
  <c r="AG91" i="10"/>
  <c r="AG126" i="10" s="1"/>
  <c r="AL90" i="11"/>
  <c r="AL88" i="11"/>
  <c r="AL87" i="11"/>
  <c r="AS93" i="10" l="1"/>
  <c r="AQ120" i="10"/>
  <c r="AT120" i="11" s="1"/>
  <c r="AH91" i="10"/>
  <c r="AH126" i="10" s="1"/>
  <c r="AH126" i="11"/>
  <c r="AI88" i="10"/>
  <c r="AI120" i="10" s="1"/>
  <c r="AI120" i="11"/>
  <c r="AI90" i="10"/>
  <c r="AI122" i="10" s="1"/>
  <c r="AI122" i="11"/>
  <c r="AI29" i="11"/>
  <c r="AJ29" i="11"/>
  <c r="AK29" i="11"/>
  <c r="AH29" i="11"/>
  <c r="AJ90" i="10" l="1"/>
  <c r="AJ122" i="10" s="1"/>
  <c r="AJ122" i="11"/>
  <c r="AJ88" i="10"/>
  <c r="AJ120" i="10" s="1"/>
  <c r="AJ120" i="11"/>
  <c r="AI91" i="10"/>
  <c r="AI126" i="10" s="1"/>
  <c r="AI126" i="11"/>
  <c r="AQ61" i="10"/>
  <c r="AG76" i="10"/>
  <c r="AH76" i="10" s="1"/>
  <c r="AI76" i="10" s="1"/>
  <c r="AJ76" i="10" s="1"/>
  <c r="AG75" i="10"/>
  <c r="AH75" i="10" s="1"/>
  <c r="AI75" i="10" s="1"/>
  <c r="AJ75" i="10" s="1"/>
  <c r="AG74" i="10"/>
  <c r="AH74" i="10" s="1"/>
  <c r="AI74" i="10" s="1"/>
  <c r="AJ74" i="10" s="1"/>
  <c r="AG71" i="10"/>
  <c r="AH71" i="10" s="1"/>
  <c r="AL76" i="11"/>
  <c r="AL75" i="11"/>
  <c r="AL74" i="11"/>
  <c r="AL71" i="11"/>
  <c r="AJ91" i="10" l="1"/>
  <c r="AJ126" i="10" s="1"/>
  <c r="AJ126" i="11"/>
  <c r="AK120" i="11"/>
  <c r="AL120" i="11" s="1"/>
  <c r="AK122" i="11"/>
  <c r="AL122" i="11" s="1"/>
  <c r="AI71" i="10"/>
  <c r="AJ71" i="10" s="1"/>
  <c r="AT61" i="11"/>
  <c r="AI61" i="11"/>
  <c r="AJ61" i="11"/>
  <c r="AK61" i="11"/>
  <c r="AH61" i="11"/>
  <c r="AK126" i="11" l="1"/>
  <c r="AL126" i="11" s="1"/>
  <c r="AL61" i="11"/>
  <c r="AG61" i="10"/>
  <c r="AH61" i="10" s="1"/>
  <c r="AI61" i="10" s="1"/>
  <c r="AJ61" i="10" s="1"/>
  <c r="AR29" i="10" l="1"/>
  <c r="AR61" i="10" l="1"/>
  <c r="BJ11" i="18" l="1"/>
  <c r="AQ53" i="10" l="1"/>
  <c r="AR53" i="10" s="1"/>
  <c r="AQ54" i="10"/>
  <c r="AR54" i="10" s="1"/>
  <c r="AL53" i="11"/>
  <c r="AL54" i="11"/>
  <c r="AL29" i="11"/>
  <c r="AL36" i="11"/>
  <c r="AS54" i="10" l="1"/>
  <c r="AT54" i="10" s="1"/>
  <c r="AS53" i="10"/>
  <c r="AT53" i="10" s="1"/>
  <c r="AG53" i="10"/>
  <c r="AH53" i="10" s="1"/>
  <c r="AI53" i="10" s="1"/>
  <c r="AJ53" i="10" s="1"/>
  <c r="AG54" i="10"/>
  <c r="AH54" i="10" s="1"/>
  <c r="AI54" i="10" s="1"/>
  <c r="AJ54" i="10" s="1"/>
  <c r="AG29" i="10"/>
  <c r="AH29" i="10" s="1"/>
  <c r="AI29" i="10" s="1"/>
  <c r="AJ29" i="10" s="1"/>
  <c r="AS29" i="10" s="1"/>
  <c r="AB21" i="10"/>
  <c r="AB22" i="10"/>
  <c r="AB23" i="10"/>
  <c r="AB20" i="10"/>
  <c r="AH13" i="11"/>
  <c r="AI13" i="11"/>
  <c r="AJ13" i="11"/>
  <c r="AK13" i="11"/>
  <c r="AH14" i="11"/>
  <c r="AI14" i="11"/>
  <c r="AJ14" i="11"/>
  <c r="AK14" i="11"/>
  <c r="AH15" i="11"/>
  <c r="AG15" i="10" s="1"/>
  <c r="AI15" i="11"/>
  <c r="AJ15" i="11"/>
  <c r="AK15" i="11"/>
  <c r="AH16" i="11"/>
  <c r="AG16" i="10" s="1"/>
  <c r="AI16" i="11"/>
  <c r="AJ16" i="11"/>
  <c r="AK16" i="11"/>
  <c r="AT14" i="11"/>
  <c r="AT15" i="11"/>
  <c r="AT16" i="11"/>
  <c r="AQ16" i="10" s="1"/>
  <c r="AT13" i="11"/>
  <c r="AT11" i="11"/>
  <c r="AH16" i="10" l="1"/>
  <c r="AI16" i="10" s="1"/>
  <c r="AJ16" i="10" s="1"/>
  <c r="AH15" i="10"/>
  <c r="AI15" i="10" s="1"/>
  <c r="AJ15" i="10" s="1"/>
  <c r="AL16" i="11"/>
  <c r="AL15" i="11"/>
  <c r="AL14" i="11"/>
  <c r="AL13" i="11"/>
  <c r="AG14" i="10"/>
  <c r="AH14" i="10" s="1"/>
  <c r="AI14" i="10" s="1"/>
  <c r="AJ14" i="10" s="1"/>
  <c r="AT22" i="11"/>
  <c r="AQ14" i="10"/>
  <c r="AG13" i="10"/>
  <c r="AH13" i="10" s="1"/>
  <c r="AI13" i="10" s="1"/>
  <c r="AJ13" i="10" s="1"/>
  <c r="AT21" i="11"/>
  <c r="AQ13" i="10"/>
  <c r="AT23" i="11"/>
  <c r="AQ15" i="10"/>
  <c r="AQ23" i="10" s="1"/>
  <c r="AQ11" i="10"/>
  <c r="AG52" i="10"/>
  <c r="AQ22" i="10" l="1"/>
  <c r="AQ21" i="10"/>
  <c r="BJ74" i="18" l="1"/>
  <c r="BJ71" i="18"/>
  <c r="BJ69" i="18"/>
  <c r="BJ63" i="18"/>
  <c r="BJ60" i="18"/>
  <c r="BJ58" i="18"/>
  <c r="BJ57" i="18"/>
  <c r="BJ55" i="18"/>
  <c r="BJ53" i="18"/>
  <c r="BJ52" i="18"/>
  <c r="BJ50" i="18"/>
  <c r="BJ49" i="18"/>
  <c r="BJ48" i="18"/>
  <c r="BJ38" i="18"/>
  <c r="BJ31" i="18"/>
  <c r="BJ30" i="18"/>
  <c r="BJ27" i="18"/>
  <c r="BJ25" i="18"/>
  <c r="BJ24" i="18"/>
  <c r="BJ22" i="18"/>
  <c r="BJ21" i="18"/>
  <c r="BJ47" i="18" l="1"/>
  <c r="BJ61" i="18"/>
  <c r="BJ76" i="18"/>
  <c r="BJ35" i="18"/>
  <c r="BJ51" i="18"/>
  <c r="BJ70" i="18"/>
  <c r="BJ72" i="18"/>
  <c r="BJ67" i="18"/>
  <c r="BJ36" i="18"/>
  <c r="BJ41" i="18"/>
  <c r="BJ54" i="18"/>
  <c r="BJ62" i="18"/>
  <c r="BJ68" i="18"/>
  <c r="BJ75" i="18"/>
  <c r="BJ37" i="18"/>
  <c r="BJ42" i="18"/>
  <c r="BJ56" i="18"/>
  <c r="BJ59" i="18"/>
  <c r="BJ73" i="18"/>
  <c r="BJ39" i="18"/>
  <c r="BJ28" i="18" l="1"/>
  <c r="BJ18" i="18" l="1"/>
  <c r="BJ14" i="18"/>
  <c r="BJ16" i="18"/>
  <c r="BJ77" i="18"/>
  <c r="BJ17" i="18"/>
  <c r="BJ20" i="18"/>
  <c r="BJ26" i="18"/>
  <c r="BJ32" i="18"/>
  <c r="BJ23" i="18"/>
  <c r="BJ78" i="17"/>
  <c r="BJ34" i="18"/>
  <c r="BJ64" i="18"/>
  <c r="BJ64" i="17"/>
  <c r="BJ34" i="17"/>
  <c r="BJ78" i="18" l="1"/>
  <c r="BL21" i="12"/>
  <c r="BL57" i="12"/>
  <c r="BL29" i="12"/>
  <c r="BL39" i="12"/>
  <c r="BL41" i="12" s="1"/>
  <c r="BJ15" i="18"/>
  <c r="BL48" i="12"/>
  <c r="BL30" i="12" l="1"/>
  <c r="BL58" i="12"/>
  <c r="AM30" i="10" l="1"/>
  <c r="AM78" i="10"/>
  <c r="AM26" i="10"/>
  <c r="AM42" i="10" s="1"/>
  <c r="AB9" i="10" l="1"/>
  <c r="BI82" i="18" l="1"/>
  <c r="BG82" i="18"/>
  <c r="BE82" i="18"/>
  <c r="BD82" i="18"/>
  <c r="BE78" i="18"/>
  <c r="BD78" i="18"/>
  <c r="BE64" i="18"/>
  <c r="BD64" i="18"/>
  <c r="BD34" i="18"/>
  <c r="BE13" i="18"/>
  <c r="BD13" i="18"/>
  <c r="Z85" i="17"/>
  <c r="AF85" i="17"/>
  <c r="AG85" i="17"/>
  <c r="AH85" i="17"/>
  <c r="AE85" i="17"/>
  <c r="AB85" i="17"/>
  <c r="AC85" i="17"/>
  <c r="AA85" i="17"/>
  <c r="V85" i="17"/>
  <c r="W85" i="17"/>
  <c r="Z82" i="17" s="1"/>
  <c r="X85" i="17"/>
  <c r="U85" i="17"/>
  <c r="Q85" i="17"/>
  <c r="R85" i="17"/>
  <c r="S85" i="17"/>
  <c r="P85" i="17"/>
  <c r="BF13" i="18" l="1"/>
  <c r="BF78" i="18"/>
  <c r="BE44" i="18"/>
  <c r="BE80" i="18" s="1"/>
  <c r="BE85" i="18" s="1"/>
  <c r="BF82" i="18" s="1"/>
  <c r="BG64" i="18"/>
  <c r="BG13" i="18"/>
  <c r="BG34" i="18"/>
  <c r="BF64" i="18"/>
  <c r="BF34" i="18"/>
  <c r="BG78" i="18"/>
  <c r="BI34" i="18"/>
  <c r="BD44" i="18"/>
  <c r="BD80" i="18" s="1"/>
  <c r="BI64" i="18"/>
  <c r="BI78" i="18"/>
  <c r="BF44" i="18" l="1"/>
  <c r="BF80" i="18" s="1"/>
  <c r="BG44" i="18"/>
  <c r="BG80" i="18" s="1"/>
  <c r="AO90" i="11"/>
  <c r="AO61" i="11"/>
  <c r="AO34" i="11"/>
  <c r="AR34" i="11" s="1"/>
  <c r="AE82" i="17"/>
  <c r="AG82" i="17" s="1"/>
  <c r="AB82" i="17"/>
  <c r="U82" i="17"/>
  <c r="W82" i="17" s="1"/>
  <c r="AR82" i="17"/>
  <c r="S82" i="17"/>
  <c r="R82" i="17"/>
  <c r="Q82" i="17"/>
  <c r="P82" i="17"/>
  <c r="AR78" i="17"/>
  <c r="AQ78" i="17"/>
  <c r="AP78" i="17"/>
  <c r="AO78" i="17"/>
  <c r="AH78" i="17"/>
  <c r="AG78" i="17"/>
  <c r="AC78" i="17"/>
  <c r="AB78" i="17"/>
  <c r="AA78" i="17"/>
  <c r="Z78" i="17"/>
  <c r="X78" i="17"/>
  <c r="W78" i="17"/>
  <c r="V78" i="17"/>
  <c r="U78" i="17"/>
  <c r="S78" i="17"/>
  <c r="R78" i="17"/>
  <c r="Q78" i="17"/>
  <c r="P78" i="17"/>
  <c r="N78" i="17"/>
  <c r="M78" i="17"/>
  <c r="H78" i="17"/>
  <c r="AM75" i="17"/>
  <c r="AL75" i="17"/>
  <c r="AF70" i="17"/>
  <c r="AF78" i="17" s="1"/>
  <c r="AE70" i="17"/>
  <c r="AE78" i="17" s="1"/>
  <c r="AM68" i="17"/>
  <c r="AL68" i="17"/>
  <c r="AK68" i="17"/>
  <c r="AK78" i="17" s="1"/>
  <c r="AR64" i="17"/>
  <c r="AQ64" i="17"/>
  <c r="AO64" i="17"/>
  <c r="AM64" i="17"/>
  <c r="AL64" i="17"/>
  <c r="AK64" i="17"/>
  <c r="AH64" i="17"/>
  <c r="AG64" i="17"/>
  <c r="AF64" i="17"/>
  <c r="AE64" i="17"/>
  <c r="AC64" i="17"/>
  <c r="AB64" i="17"/>
  <c r="X64" i="17"/>
  <c r="W64" i="17"/>
  <c r="V64" i="17"/>
  <c r="U64" i="17"/>
  <c r="S64" i="17"/>
  <c r="R64" i="17"/>
  <c r="Q64" i="17"/>
  <c r="P64" i="17"/>
  <c r="N64" i="17"/>
  <c r="M64" i="17"/>
  <c r="H64" i="17"/>
  <c r="Z56" i="17"/>
  <c r="Z64" i="17" s="1"/>
  <c r="AP51" i="17"/>
  <c r="AP64" i="17" s="1"/>
  <c r="AA51" i="17"/>
  <c r="AA64" i="17" s="1"/>
  <c r="V36" i="17"/>
  <c r="V34" i="17" s="1"/>
  <c r="G36" i="17"/>
  <c r="AR34" i="17"/>
  <c r="AQ34" i="17"/>
  <c r="AP34" i="17"/>
  <c r="AO34" i="17"/>
  <c r="AM34" i="17"/>
  <c r="AL34" i="17"/>
  <c r="AK34" i="17"/>
  <c r="AH34" i="17"/>
  <c r="AG34" i="17"/>
  <c r="AF34" i="17"/>
  <c r="AE34" i="17"/>
  <c r="AC34" i="17"/>
  <c r="AB34" i="17"/>
  <c r="AA34" i="17"/>
  <c r="Z34" i="17"/>
  <c r="X34" i="17"/>
  <c r="W34" i="17"/>
  <c r="U34" i="17"/>
  <c r="S34" i="17"/>
  <c r="R34" i="17"/>
  <c r="Q34" i="17"/>
  <c r="P34" i="17"/>
  <c r="N34" i="17"/>
  <c r="M34" i="17"/>
  <c r="H34" i="17"/>
  <c r="R32" i="17"/>
  <c r="R13" i="17" s="1"/>
  <c r="AB27" i="17"/>
  <c r="AB32" i="17" s="1"/>
  <c r="AB13" i="17" s="1"/>
  <c r="AA27" i="17"/>
  <c r="AA32" i="17" s="1"/>
  <c r="Z27" i="17"/>
  <c r="Z32" i="17" s="1"/>
  <c r="Z13" i="17" s="1"/>
  <c r="AA18" i="17"/>
  <c r="AL15" i="17"/>
  <c r="AL13" i="17" s="1"/>
  <c r="AK15" i="17"/>
  <c r="AK13" i="17" s="1"/>
  <c r="AH15" i="17"/>
  <c r="AH13" i="17" s="1"/>
  <c r="AG15" i="17"/>
  <c r="AG13" i="17" s="1"/>
  <c r="AR13" i="17"/>
  <c r="AQ13" i="17"/>
  <c r="AP13" i="17"/>
  <c r="AO13" i="17"/>
  <c r="AM13" i="17"/>
  <c r="AF13" i="17"/>
  <c r="AE13" i="17"/>
  <c r="AC13" i="17"/>
  <c r="X13" i="17"/>
  <c r="W13" i="17"/>
  <c r="V13" i="17"/>
  <c r="U13" i="17"/>
  <c r="S13" i="17"/>
  <c r="Q13" i="17"/>
  <c r="P13" i="17"/>
  <c r="N13" i="17"/>
  <c r="M13" i="17"/>
  <c r="H13" i="17"/>
  <c r="AW5" i="17"/>
  <c r="AN61" i="10" l="1"/>
  <c r="R44" i="17"/>
  <c r="R80" i="17" s="1"/>
  <c r="AO44" i="17"/>
  <c r="AO80" i="17" s="1"/>
  <c r="AP44" i="17"/>
  <c r="AP80" i="17" s="1"/>
  <c r="AQ44" i="17"/>
  <c r="AQ80" i="17" s="1"/>
  <c r="AK44" i="17"/>
  <c r="AK80" i="17" s="1"/>
  <c r="M44" i="17"/>
  <c r="M80" i="17" s="1"/>
  <c r="N44" i="17"/>
  <c r="N80" i="17" s="1"/>
  <c r="AR44" i="17"/>
  <c r="AR80" i="17" s="1"/>
  <c r="AH44" i="17"/>
  <c r="AH80" i="17" s="1"/>
  <c r="AL44" i="17"/>
  <c r="X44" i="17"/>
  <c r="X80" i="17" s="1"/>
  <c r="P44" i="17"/>
  <c r="P80" i="17" s="1"/>
  <c r="AM44" i="17"/>
  <c r="Q44" i="17"/>
  <c r="Q80" i="17" s="1"/>
  <c r="AL78" i="17"/>
  <c r="AB44" i="17"/>
  <c r="AB80" i="17" s="1"/>
  <c r="H44" i="17"/>
  <c r="H80" i="17" s="1"/>
  <c r="AU90" i="11"/>
  <c r="AR90" i="10" s="1"/>
  <c r="AU61" i="11"/>
  <c r="W44" i="17"/>
  <c r="W80" i="17" s="1"/>
  <c r="AM78" i="17"/>
  <c r="V44" i="17"/>
  <c r="V80" i="17" s="1"/>
  <c r="AC44" i="17"/>
  <c r="AC80" i="17" s="1"/>
  <c r="AE44" i="17"/>
  <c r="AE80" i="17" s="1"/>
  <c r="AF44" i="17"/>
  <c r="AF80" i="17" s="1"/>
  <c r="U44" i="17"/>
  <c r="U80" i="17" s="1"/>
  <c r="Z44" i="17"/>
  <c r="Z80" i="17" s="1"/>
  <c r="S44" i="17"/>
  <c r="S80" i="17" s="1"/>
  <c r="AA13" i="17"/>
  <c r="AA44" i="17" s="1"/>
  <c r="AA80" i="17" s="1"/>
  <c r="BI34" i="17"/>
  <c r="BI64" i="17"/>
  <c r="BI78" i="17"/>
  <c r="V82" i="17"/>
  <c r="X82" i="17" s="1"/>
  <c r="AA82" i="17"/>
  <c r="AC82" i="17" s="1"/>
  <c r="AG44" i="17"/>
  <c r="AG80" i="17" s="1"/>
  <c r="AF82" i="17"/>
  <c r="AH82" i="17" s="1"/>
  <c r="AR122" i="10" l="1"/>
  <c r="AU122" i="11" s="1"/>
  <c r="AQ61" i="11"/>
  <c r="AL80" i="17"/>
  <c r="AV61" i="11"/>
  <c r="AM80" i="17"/>
  <c r="AV90" i="11"/>
  <c r="AN90" i="10"/>
  <c r="BI82" i="17"/>
  <c r="BJ82" i="17" s="1"/>
  <c r="BK82" i="17" s="1"/>
  <c r="BK85" i="17" s="1"/>
  <c r="AQ90" i="11" l="1"/>
  <c r="AW61" i="11"/>
  <c r="AR61" i="11"/>
  <c r="AS61" i="10"/>
  <c r="AS90" i="10"/>
  <c r="BG57" i="12"/>
  <c r="BF57" i="12"/>
  <c r="AX57" i="12"/>
  <c r="AW57" i="12"/>
  <c r="AV57" i="12"/>
  <c r="AT57" i="12"/>
  <c r="AS57" i="12"/>
  <c r="AR57" i="12"/>
  <c r="AQ57" i="12"/>
  <c r="AO57" i="12"/>
  <c r="AN57" i="12"/>
  <c r="AM57" i="12"/>
  <c r="AL57" i="12"/>
  <c r="AJ57" i="12"/>
  <c r="AI57" i="12"/>
  <c r="AH57" i="12"/>
  <c r="AE57" i="12"/>
  <c r="N57" i="12"/>
  <c r="M57" i="12"/>
  <c r="H57" i="12"/>
  <c r="G57" i="12"/>
  <c r="AG51" i="12"/>
  <c r="AG50" i="12"/>
  <c r="AD50" i="12"/>
  <c r="AD57" i="12" s="1"/>
  <c r="AC50" i="12"/>
  <c r="AC57" i="12" s="1"/>
  <c r="AB50" i="12"/>
  <c r="AB57" i="12" s="1"/>
  <c r="Z50" i="12"/>
  <c r="Z57" i="12" s="1"/>
  <c r="Y50" i="12"/>
  <c r="Y57" i="12" s="1"/>
  <c r="X50" i="12"/>
  <c r="X57" i="12" s="1"/>
  <c r="W50" i="12"/>
  <c r="W57" i="12" s="1"/>
  <c r="V50" i="12"/>
  <c r="V57" i="12" s="1"/>
  <c r="T50" i="12"/>
  <c r="T57" i="12" s="1"/>
  <c r="S50" i="12"/>
  <c r="S57" i="12" s="1"/>
  <c r="R50" i="12"/>
  <c r="R57" i="12" s="1"/>
  <c r="Q50" i="12"/>
  <c r="Q57" i="12" s="1"/>
  <c r="P50" i="12"/>
  <c r="P57" i="12" s="1"/>
  <c r="BG48" i="12"/>
  <c r="BF48" i="12"/>
  <c r="AX48" i="12"/>
  <c r="AW48" i="12"/>
  <c r="AV48" i="12"/>
  <c r="AT48" i="12"/>
  <c r="AS48" i="12"/>
  <c r="AQ48" i="12"/>
  <c r="AO48" i="12"/>
  <c r="AN48" i="12"/>
  <c r="AM48" i="12"/>
  <c r="AL48" i="12"/>
  <c r="AJ48" i="12"/>
  <c r="AI48" i="12"/>
  <c r="AH48" i="12"/>
  <c r="AE48" i="12"/>
  <c r="M48" i="12"/>
  <c r="H48" i="12"/>
  <c r="G48" i="12"/>
  <c r="AR47" i="12"/>
  <c r="AR48" i="12" s="1"/>
  <c r="X45" i="12"/>
  <c r="W45" i="12"/>
  <c r="V45" i="12"/>
  <c r="T45" i="12"/>
  <c r="S45" i="12"/>
  <c r="R45" i="12"/>
  <c r="Q45" i="12"/>
  <c r="P45" i="12"/>
  <c r="N45" i="12"/>
  <c r="N48" i="12" s="1"/>
  <c r="AG44" i="12"/>
  <c r="AG43" i="12"/>
  <c r="AD43" i="12"/>
  <c r="AD48" i="12" s="1"/>
  <c r="AC43" i="12"/>
  <c r="AC48" i="12" s="1"/>
  <c r="AB43" i="12"/>
  <c r="AB48" i="12" s="1"/>
  <c r="Z43" i="12"/>
  <c r="Z48" i="12" s="1"/>
  <c r="Y43" i="12"/>
  <c r="Y48" i="12" s="1"/>
  <c r="X43" i="12"/>
  <c r="W43" i="12"/>
  <c r="V43" i="12"/>
  <c r="T43" i="12"/>
  <c r="S43" i="12"/>
  <c r="R43" i="12"/>
  <c r="Q43" i="12"/>
  <c r="P43" i="12"/>
  <c r="BG39" i="12"/>
  <c r="BG41" i="12" s="1"/>
  <c r="BF39" i="12"/>
  <c r="BF41" i="12" s="1"/>
  <c r="AX39" i="12"/>
  <c r="AX41" i="12" s="1"/>
  <c r="AW39" i="12"/>
  <c r="AW41" i="12" s="1"/>
  <c r="AV39" i="12"/>
  <c r="AV41" i="12" s="1"/>
  <c r="AT39" i="12"/>
  <c r="AT41" i="12" s="1"/>
  <c r="AS39" i="12"/>
  <c r="AS41" i="12" s="1"/>
  <c r="AQ39" i="12"/>
  <c r="AQ41" i="12" s="1"/>
  <c r="AO39" i="12"/>
  <c r="AO41" i="12" s="1"/>
  <c r="AN39" i="12"/>
  <c r="AN41" i="12" s="1"/>
  <c r="AM39" i="12"/>
  <c r="AM41" i="12" s="1"/>
  <c r="AL39" i="12"/>
  <c r="AL41" i="12" s="1"/>
  <c r="AJ39" i="12"/>
  <c r="AJ41" i="12" s="1"/>
  <c r="AI39" i="12"/>
  <c r="AI41" i="12" s="1"/>
  <c r="AH39" i="12"/>
  <c r="AH41" i="12" s="1"/>
  <c r="AG39" i="12"/>
  <c r="AG41" i="12" s="1"/>
  <c r="AE39" i="12"/>
  <c r="AE41" i="12" s="1"/>
  <c r="AD39" i="12"/>
  <c r="AD41" i="12" s="1"/>
  <c r="AC39" i="12"/>
  <c r="AC41" i="12" s="1"/>
  <c r="AB39" i="12"/>
  <c r="AB41" i="12" s="1"/>
  <c r="Z39" i="12"/>
  <c r="Z41" i="12" s="1"/>
  <c r="Y39" i="12"/>
  <c r="Y41" i="12" s="1"/>
  <c r="X39" i="12"/>
  <c r="X41" i="12" s="1"/>
  <c r="W39" i="12"/>
  <c r="W41" i="12" s="1"/>
  <c r="V39" i="12"/>
  <c r="V41" i="12" s="1"/>
  <c r="T39" i="12"/>
  <c r="T41" i="12" s="1"/>
  <c r="S39" i="12"/>
  <c r="S41" i="12" s="1"/>
  <c r="R39" i="12"/>
  <c r="R41" i="12" s="1"/>
  <c r="Q39" i="12"/>
  <c r="Q41" i="12" s="1"/>
  <c r="P39" i="12"/>
  <c r="P41" i="12" s="1"/>
  <c r="N39" i="12"/>
  <c r="N41" i="12" s="1"/>
  <c r="M39" i="12"/>
  <c r="M41" i="12" s="1"/>
  <c r="G39" i="12"/>
  <c r="G41" i="12" s="1"/>
  <c r="H38" i="12"/>
  <c r="H39" i="12" s="1"/>
  <c r="H41" i="12" s="1"/>
  <c r="AR37" i="12"/>
  <c r="AR39" i="12" s="1"/>
  <c r="AR41" i="12" s="1"/>
  <c r="BG29" i="12"/>
  <c r="BF29" i="12"/>
  <c r="AW29" i="12"/>
  <c r="AV29" i="12"/>
  <c r="AT29" i="12"/>
  <c r="AS29" i="12"/>
  <c r="AR29" i="12"/>
  <c r="AQ29" i="12"/>
  <c r="AO29" i="12"/>
  <c r="AN29" i="12"/>
  <c r="AM29" i="12"/>
  <c r="AL29" i="12"/>
  <c r="AJ29" i="12"/>
  <c r="AI29" i="12"/>
  <c r="AH29" i="12"/>
  <c r="AG29" i="12"/>
  <c r="AE29" i="12"/>
  <c r="AD29" i="12"/>
  <c r="AC29" i="12"/>
  <c r="AB29" i="12"/>
  <c r="Z29" i="12"/>
  <c r="Y29" i="12"/>
  <c r="X29" i="12"/>
  <c r="W29" i="12"/>
  <c r="V29" i="12"/>
  <c r="T29" i="12"/>
  <c r="R29" i="12"/>
  <c r="Q29" i="12"/>
  <c r="P29" i="12"/>
  <c r="N29" i="12"/>
  <c r="M29" i="12"/>
  <c r="H29" i="12"/>
  <c r="G29" i="12"/>
  <c r="S26" i="12"/>
  <c r="S29" i="12" s="1"/>
  <c r="BG21" i="12"/>
  <c r="BF21" i="12"/>
  <c r="AX21" i="12"/>
  <c r="AX30" i="12" s="1"/>
  <c r="AW21" i="12"/>
  <c r="AV21" i="12"/>
  <c r="AT21" i="12"/>
  <c r="AS21" i="12"/>
  <c r="AR21" i="12"/>
  <c r="AQ21" i="12"/>
  <c r="AO21" i="12"/>
  <c r="AN21" i="12"/>
  <c r="AM21" i="12"/>
  <c r="AL21" i="12"/>
  <c r="AJ21" i="12"/>
  <c r="AI21" i="12"/>
  <c r="AE21" i="12"/>
  <c r="AD21" i="12"/>
  <c r="AC21" i="12"/>
  <c r="AB21" i="12"/>
  <c r="Z21" i="12"/>
  <c r="Y21" i="12"/>
  <c r="X21" i="12"/>
  <c r="W21" i="12"/>
  <c r="V21" i="12"/>
  <c r="T21" i="12"/>
  <c r="S21" i="12"/>
  <c r="R21" i="12"/>
  <c r="Q21" i="12"/>
  <c r="P21" i="12"/>
  <c r="N21" i="12"/>
  <c r="M21" i="12"/>
  <c r="H15" i="12"/>
  <c r="H21" i="12" s="1"/>
  <c r="G15" i="12"/>
  <c r="G21" i="12" s="1"/>
  <c r="F15" i="12"/>
  <c r="AH11" i="12"/>
  <c r="AH21" i="12" s="1"/>
  <c r="AG11" i="12"/>
  <c r="AG21" i="12" s="1"/>
  <c r="AC96" i="11"/>
  <c r="AB96" i="11"/>
  <c r="AF92" i="11"/>
  <c r="AB78" i="11"/>
  <c r="AB76" i="11"/>
  <c r="AB75" i="11"/>
  <c r="AB73" i="11"/>
  <c r="AB72" i="11"/>
  <c r="AB71" i="11"/>
  <c r="AF51" i="11"/>
  <c r="AC42" i="11"/>
  <c r="AC43" i="11" s="1"/>
  <c r="AB42" i="11"/>
  <c r="AB43" i="11" s="1"/>
  <c r="AF38" i="11"/>
  <c r="AF35" i="11"/>
  <c r="AF28" i="11"/>
  <c r="AC24" i="11"/>
  <c r="AB24" i="11"/>
  <c r="AC23" i="11"/>
  <c r="AB23" i="11"/>
  <c r="AC22" i="11"/>
  <c r="AB22" i="11"/>
  <c r="AC21" i="11"/>
  <c r="AB21" i="11"/>
  <c r="AC20" i="11"/>
  <c r="AB20" i="11"/>
  <c r="AC19" i="11"/>
  <c r="AB19" i="11"/>
  <c r="AC18" i="11"/>
  <c r="AB18" i="11"/>
  <c r="AF16" i="11"/>
  <c r="AD23" i="11"/>
  <c r="AD22" i="11"/>
  <c r="AD18" i="11"/>
  <c r="AE112" i="10"/>
  <c r="AC112" i="10"/>
  <c r="AC108" i="10"/>
  <c r="AE106" i="10"/>
  <c r="AC106" i="10"/>
  <c r="AE103" i="10"/>
  <c r="AC102" i="10"/>
  <c r="AC96" i="10"/>
  <c r="AB96" i="10"/>
  <c r="AC78" i="10"/>
  <c r="AB78" i="10"/>
  <c r="AC76" i="10"/>
  <c r="AB76" i="10"/>
  <c r="AC75" i="10"/>
  <c r="AB75" i="10"/>
  <c r="AC74" i="10"/>
  <c r="AB74" i="10"/>
  <c r="AC73" i="10"/>
  <c r="AB73" i="10"/>
  <c r="AC72" i="10"/>
  <c r="AB72" i="10"/>
  <c r="AC71" i="10"/>
  <c r="AB71" i="10"/>
  <c r="AD71" i="10"/>
  <c r="AD75" i="10"/>
  <c r="AD74" i="10"/>
  <c r="AD76" i="10"/>
  <c r="AD72" i="10"/>
  <c r="AD73" i="10"/>
  <c r="AC37" i="10"/>
  <c r="AB37" i="10"/>
  <c r="AE78" i="10"/>
  <c r="AD78" i="10"/>
  <c r="AC30" i="10"/>
  <c r="AB30" i="10"/>
  <c r="AC26" i="10"/>
  <c r="AC42" i="10" s="1"/>
  <c r="AB26" i="10"/>
  <c r="AB42" i="10" s="1"/>
  <c r="AC24" i="10"/>
  <c r="AB24" i="10"/>
  <c r="AC23" i="10"/>
  <c r="AC22" i="10"/>
  <c r="AC21" i="10"/>
  <c r="AC20" i="10"/>
  <c r="AC19" i="10"/>
  <c r="AB19" i="10"/>
  <c r="AC18" i="10"/>
  <c r="AB18" i="10"/>
  <c r="AE23" i="10"/>
  <c r="AD23" i="10"/>
  <c r="AE22" i="10"/>
  <c r="AD22" i="10"/>
  <c r="AE21" i="10"/>
  <c r="AD21" i="10"/>
  <c r="AE20" i="10"/>
  <c r="AD20" i="10"/>
  <c r="AE19" i="10"/>
  <c r="AD19" i="10"/>
  <c r="AD18" i="10"/>
  <c r="Y9" i="10"/>
  <c r="AS122" i="10" l="1"/>
  <c r="AV122" i="11" s="1"/>
  <c r="AX61" i="11"/>
  <c r="AW90" i="11"/>
  <c r="AR90" i="11"/>
  <c r="M30" i="12"/>
  <c r="AW58" i="12"/>
  <c r="AT58" i="12"/>
  <c r="N30" i="12"/>
  <c r="AV58" i="12"/>
  <c r="AX58" i="12"/>
  <c r="BF58" i="12"/>
  <c r="P30" i="12"/>
  <c r="AS30" i="12"/>
  <c r="AO58" i="12"/>
  <c r="AN30" i="12"/>
  <c r="AQ58" i="12"/>
  <c r="AO30" i="12"/>
  <c r="AS58" i="12"/>
  <c r="R30" i="12"/>
  <c r="AT30" i="12"/>
  <c r="AV30" i="12"/>
  <c r="S30" i="12"/>
  <c r="BG58" i="12"/>
  <c r="BF30" i="12"/>
  <c r="T30" i="12"/>
  <c r="V30" i="12"/>
  <c r="AH30" i="12"/>
  <c r="M58" i="12"/>
  <c r="W30" i="12"/>
  <c r="X30" i="12"/>
  <c r="BG30" i="12"/>
  <c r="Z30" i="12"/>
  <c r="AB30" i="12"/>
  <c r="AD30" i="12"/>
  <c r="V48" i="12"/>
  <c r="V58" i="12" s="1"/>
  <c r="AJ58" i="12"/>
  <c r="W48" i="12"/>
  <c r="W58" i="12" s="1"/>
  <c r="AM30" i="12"/>
  <c r="AE58" i="12"/>
  <c r="AE30" i="12"/>
  <c r="X48" i="12"/>
  <c r="X58" i="12" s="1"/>
  <c r="AC30" i="12"/>
  <c r="H58" i="12"/>
  <c r="AM58" i="12"/>
  <c r="T48" i="12"/>
  <c r="T58" i="12" s="1"/>
  <c r="AD58" i="12"/>
  <c r="Q30" i="12"/>
  <c r="AR30" i="12"/>
  <c r="AN58" i="12"/>
  <c r="N58" i="12"/>
  <c r="AL58" i="12"/>
  <c r="S48" i="12"/>
  <c r="S58" i="12" s="1"/>
  <c r="AG57" i="12"/>
  <c r="Q48" i="12"/>
  <c r="Q58" i="12" s="1"/>
  <c r="AH58" i="12"/>
  <c r="R48" i="12"/>
  <c r="R58" i="12" s="1"/>
  <c r="P48" i="12"/>
  <c r="P58" i="12" s="1"/>
  <c r="AC58" i="12"/>
  <c r="AI30" i="12"/>
  <c r="AW30" i="12"/>
  <c r="Y58" i="12"/>
  <c r="AJ30" i="12"/>
  <c r="Y30" i="12"/>
  <c r="G30" i="12"/>
  <c r="AL30" i="12"/>
  <c r="AR58" i="12"/>
  <c r="AQ30" i="12"/>
  <c r="Z58" i="12"/>
  <c r="H30" i="12"/>
  <c r="AI58" i="12"/>
  <c r="AG48" i="12"/>
  <c r="AB58" i="12"/>
  <c r="G58" i="12"/>
  <c r="AG30" i="12"/>
  <c r="AC47" i="11"/>
  <c r="AC48" i="11" s="1"/>
  <c r="AB47" i="11"/>
  <c r="AB57" i="11" s="1"/>
  <c r="AD101" i="11"/>
  <c r="AE101" i="11"/>
  <c r="AD104" i="11"/>
  <c r="AE104" i="11"/>
  <c r="AD107" i="11"/>
  <c r="AE107" i="11"/>
  <c r="AD112" i="10"/>
  <c r="AD110" i="11"/>
  <c r="AE110" i="11"/>
  <c r="BI57" i="12"/>
  <c r="BI48" i="12"/>
  <c r="AB103" i="10"/>
  <c r="AB101" i="11"/>
  <c r="AC101" i="11"/>
  <c r="AB112" i="10"/>
  <c r="AB110" i="11"/>
  <c r="AC110" i="11"/>
  <c r="AB108" i="10"/>
  <c r="AB107" i="11"/>
  <c r="AC107" i="11"/>
  <c r="AB105" i="10"/>
  <c r="AB104" i="11"/>
  <c r="AC104" i="11"/>
  <c r="BK29" i="12"/>
  <c r="BK39" i="12"/>
  <c r="BK41" i="12" s="1"/>
  <c r="BK21" i="12"/>
  <c r="AE30" i="10"/>
  <c r="AD105" i="10"/>
  <c r="AD37" i="10"/>
  <c r="AE108" i="10"/>
  <c r="AD108" i="10"/>
  <c r="AD26" i="11"/>
  <c r="AD42" i="11" s="1"/>
  <c r="AE37" i="10"/>
  <c r="AD19" i="11"/>
  <c r="BI39" i="12"/>
  <c r="BI41" i="12" s="1"/>
  <c r="AD30" i="10"/>
  <c r="AD96" i="10"/>
  <c r="BH57" i="12"/>
  <c r="BH48" i="12"/>
  <c r="AD24" i="11"/>
  <c r="AD106" i="10"/>
  <c r="BH39" i="12"/>
  <c r="BH41" i="12" s="1"/>
  <c r="BH21" i="12"/>
  <c r="BI21" i="12"/>
  <c r="BH29" i="12"/>
  <c r="BI29" i="12"/>
  <c r="AB109" i="10"/>
  <c r="AE109" i="10"/>
  <c r="AF37" i="11"/>
  <c r="AC105" i="10"/>
  <c r="AF53" i="11"/>
  <c r="AF45" i="11"/>
  <c r="AD109" i="10"/>
  <c r="AD102" i="10"/>
  <c r="AB106" i="10"/>
  <c r="AF30" i="11"/>
  <c r="AD26" i="10"/>
  <c r="AD42" i="10" s="1"/>
  <c r="AE26" i="10"/>
  <c r="AF84" i="11"/>
  <c r="AC109" i="10"/>
  <c r="AF58" i="11"/>
  <c r="AF60" i="11"/>
  <c r="AE96" i="10"/>
  <c r="AF78" i="11"/>
  <c r="AE19" i="11"/>
  <c r="AF11" i="11"/>
  <c r="AF19" i="11" s="1"/>
  <c r="AF61" i="11"/>
  <c r="AF32" i="11"/>
  <c r="AE21" i="11"/>
  <c r="AF33" i="11"/>
  <c r="AF76" i="11"/>
  <c r="AE23" i="11"/>
  <c r="AD21" i="11"/>
  <c r="AF27" i="11"/>
  <c r="AF50" i="11"/>
  <c r="AF31" i="11"/>
  <c r="AF95" i="11"/>
  <c r="AF88" i="11"/>
  <c r="AF71" i="11"/>
  <c r="AD96" i="11"/>
  <c r="AD20" i="11"/>
  <c r="AF72" i="11"/>
  <c r="AE20" i="11"/>
  <c r="AF39" i="11"/>
  <c r="AE22" i="11"/>
  <c r="AF29" i="11"/>
  <c r="AF52" i="11"/>
  <c r="AF93" i="11"/>
  <c r="AF54" i="11"/>
  <c r="AF55" i="11"/>
  <c r="AF40" i="11"/>
  <c r="AF36" i="11"/>
  <c r="AB47" i="10"/>
  <c r="AB43" i="10"/>
  <c r="AC47" i="10"/>
  <c r="AC43" i="10"/>
  <c r="AB102" i="10"/>
  <c r="AB111" i="10"/>
  <c r="AE10" i="10"/>
  <c r="AE111" i="10"/>
  <c r="AC111" i="10"/>
  <c r="AC103" i="10"/>
  <c r="AD103" i="10"/>
  <c r="AD111" i="10"/>
  <c r="AE105" i="10"/>
  <c r="AD24" i="10"/>
  <c r="AE102" i="10"/>
  <c r="AX90" i="11" l="1"/>
  <c r="AD105" i="11"/>
  <c r="AB112" i="11"/>
  <c r="AB103" i="11"/>
  <c r="AC108" i="11"/>
  <c r="AB109" i="11"/>
  <c r="AC112" i="11"/>
  <c r="AC103" i="11"/>
  <c r="AC106" i="11"/>
  <c r="AB106" i="11"/>
  <c r="BK30" i="12"/>
  <c r="AG58" i="12"/>
  <c r="AC57" i="11"/>
  <c r="AC59" i="11" s="1"/>
  <c r="BI58" i="12"/>
  <c r="BH30" i="12"/>
  <c r="AB59" i="11"/>
  <c r="AB48" i="11"/>
  <c r="AB111" i="11"/>
  <c r="AB70" i="11"/>
  <c r="AB77" i="11" s="1"/>
  <c r="AB108" i="11"/>
  <c r="AC111" i="11"/>
  <c r="AB102" i="11"/>
  <c r="AF94" i="11"/>
  <c r="AF87" i="11"/>
  <c r="AF89" i="11"/>
  <c r="AC102" i="11"/>
  <c r="AF91" i="11"/>
  <c r="AF90" i="11"/>
  <c r="AF85" i="11"/>
  <c r="AF86" i="11"/>
  <c r="AB105" i="11"/>
  <c r="AC105" i="11"/>
  <c r="AC109" i="11"/>
  <c r="BH58" i="12"/>
  <c r="BI30" i="12"/>
  <c r="AF104" i="11"/>
  <c r="AD106" i="11"/>
  <c r="AF75" i="11"/>
  <c r="AF13" i="11"/>
  <c r="AF21" i="11" s="1"/>
  <c r="AF12" i="11"/>
  <c r="AF20" i="11" s="1"/>
  <c r="AE96" i="11"/>
  <c r="AF74" i="11"/>
  <c r="AE26" i="11"/>
  <c r="AF26" i="11" s="1"/>
  <c r="AF73" i="11"/>
  <c r="AD112" i="11"/>
  <c r="AD111" i="11"/>
  <c r="AD43" i="11"/>
  <c r="AD47" i="11"/>
  <c r="AE10" i="11"/>
  <c r="AD103" i="11"/>
  <c r="AD102" i="11"/>
  <c r="AD108" i="11"/>
  <c r="AD109" i="11"/>
  <c r="AF15" i="11"/>
  <c r="AF23" i="11" s="1"/>
  <c r="AF14" i="11"/>
  <c r="AF22" i="11" s="1"/>
  <c r="AC48" i="10"/>
  <c r="AC57" i="10"/>
  <c r="AE42" i="10"/>
  <c r="AE24" i="10"/>
  <c r="AE18" i="10"/>
  <c r="AD47" i="10"/>
  <c r="AD43" i="10"/>
  <c r="AB57" i="10"/>
  <c r="AB48" i="10"/>
  <c r="AC70" i="11" l="1"/>
  <c r="AC77" i="11" s="1"/>
  <c r="AC79" i="11" s="1"/>
  <c r="AC80" i="11" s="1"/>
  <c r="AF96" i="11"/>
  <c r="AE105" i="11"/>
  <c r="AB79" i="11"/>
  <c r="AE103" i="11"/>
  <c r="AE102" i="11"/>
  <c r="AF101" i="11"/>
  <c r="AD48" i="11"/>
  <c r="AD57" i="11"/>
  <c r="AE111" i="11"/>
  <c r="AE24" i="11"/>
  <c r="AE18" i="11"/>
  <c r="AE42" i="11"/>
  <c r="AF10" i="11"/>
  <c r="AF105" i="11"/>
  <c r="AF106" i="11"/>
  <c r="AE108" i="11"/>
  <c r="AF107" i="11"/>
  <c r="AF110" i="11"/>
  <c r="AD48" i="10"/>
  <c r="AD57" i="10"/>
  <c r="AC59" i="10"/>
  <c r="AC115" i="10" s="1"/>
  <c r="AC133" i="10" s="1"/>
  <c r="AC70" i="10"/>
  <c r="AC77" i="10" s="1"/>
  <c r="AC79" i="10" s="1"/>
  <c r="AB70" i="10"/>
  <c r="AB77" i="10" s="1"/>
  <c r="AB79" i="10" s="1"/>
  <c r="AB59" i="10"/>
  <c r="AB115" i="10" s="1"/>
  <c r="AB133" i="10" s="1"/>
  <c r="AE43" i="10"/>
  <c r="AE47" i="10"/>
  <c r="AC98" i="11" l="1"/>
  <c r="AC100" i="11" s="1"/>
  <c r="AC81" i="11"/>
  <c r="AF18" i="11"/>
  <c r="AF24" i="11"/>
  <c r="AE47" i="11"/>
  <c r="AE43" i="11"/>
  <c r="AF42" i="11"/>
  <c r="AF43" i="11" s="1"/>
  <c r="AD70" i="11"/>
  <c r="AD59" i="11"/>
  <c r="AF112" i="11"/>
  <c r="AF111" i="11"/>
  <c r="AF109" i="11"/>
  <c r="AF108" i="11"/>
  <c r="AF103" i="11"/>
  <c r="AF102" i="11"/>
  <c r="AB81" i="11"/>
  <c r="AB80" i="11"/>
  <c r="AB98" i="11"/>
  <c r="AB80" i="10"/>
  <c r="AB98" i="10"/>
  <c r="AB81" i="10"/>
  <c r="AE48" i="10"/>
  <c r="AE57" i="10"/>
  <c r="AE70" i="10" s="1"/>
  <c r="AC80" i="10"/>
  <c r="AC98" i="10"/>
  <c r="AC81" i="10"/>
  <c r="AD59" i="10"/>
  <c r="AD115" i="10" s="1"/>
  <c r="AD133" i="10" s="1"/>
  <c r="AD70" i="10"/>
  <c r="AD77" i="10" s="1"/>
  <c r="AD79" i="10" s="1"/>
  <c r="AC99" i="11" l="1"/>
  <c r="AB100" i="11"/>
  <c r="AB99" i="11"/>
  <c r="AD77" i="11"/>
  <c r="AE48" i="11"/>
  <c r="AE57" i="11"/>
  <c r="AE70" i="11" s="1"/>
  <c r="AF47" i="11"/>
  <c r="AF48" i="11" s="1"/>
  <c r="AC99" i="10"/>
  <c r="AC100" i="10"/>
  <c r="AB100" i="10"/>
  <c r="AB99" i="10"/>
  <c r="AD80" i="10"/>
  <c r="AD98" i="10"/>
  <c r="AD81" i="10"/>
  <c r="AE59" i="10"/>
  <c r="AE115" i="10" s="1"/>
  <c r="AE133" i="10" s="1"/>
  <c r="AE77" i="10"/>
  <c r="AE79" i="10" s="1"/>
  <c r="AE59" i="11" l="1"/>
  <c r="AF57" i="11"/>
  <c r="AD79" i="11"/>
  <c r="AE98" i="10"/>
  <c r="AE81" i="10"/>
  <c r="AE80" i="10"/>
  <c r="AD100" i="10"/>
  <c r="AD99" i="10"/>
  <c r="AD98" i="11" l="1"/>
  <c r="AD81" i="11"/>
  <c r="AD80" i="11"/>
  <c r="AF59" i="11"/>
  <c r="AE77" i="11"/>
  <c r="AF70" i="11"/>
  <c r="AE99" i="10"/>
  <c r="AE100" i="10"/>
  <c r="AE79" i="11" l="1"/>
  <c r="AF77" i="11"/>
  <c r="AD100" i="11"/>
  <c r="AD99" i="11"/>
  <c r="AE98" i="11" l="1"/>
  <c r="AE80" i="11"/>
  <c r="AE81" i="11"/>
  <c r="AF79" i="11"/>
  <c r="AF80" i="11" l="1"/>
  <c r="AF81" i="11"/>
  <c r="AE99" i="11"/>
  <c r="AE100" i="11"/>
  <c r="AF98" i="11"/>
  <c r="AF99" i="11" l="1"/>
  <c r="AF100" i="11"/>
  <c r="AL106" i="10" l="1"/>
  <c r="AL112" i="10"/>
  <c r="AL109" i="10"/>
  <c r="AN109" i="11"/>
  <c r="AL103" i="10"/>
  <c r="AN103" i="11"/>
  <c r="AN112" i="11"/>
  <c r="AN106" i="11"/>
  <c r="AL22" i="10" l="1"/>
  <c r="AL111" i="10"/>
  <c r="AL19" i="10"/>
  <c r="AL102" i="10"/>
  <c r="AN21" i="11"/>
  <c r="AN108" i="11"/>
  <c r="AN20" i="11"/>
  <c r="AN105" i="11"/>
  <c r="AL21" i="10"/>
  <c r="AL108" i="10"/>
  <c r="AL20" i="10"/>
  <c r="AL105" i="10"/>
  <c r="AN19" i="11"/>
  <c r="AN102" i="11"/>
  <c r="AN22" i="11"/>
  <c r="AN111" i="11"/>
  <c r="AO85" i="11" l="1"/>
  <c r="AV85" i="11" l="1"/>
  <c r="AN85" i="10"/>
  <c r="AO32" i="11"/>
  <c r="AU76" i="11"/>
  <c r="AO52" i="11"/>
  <c r="AO33" i="11"/>
  <c r="AQ85" i="11" l="1"/>
  <c r="AN33" i="10"/>
  <c r="AR76" i="10"/>
  <c r="AV32" i="11"/>
  <c r="AV33" i="11"/>
  <c r="AN32" i="10"/>
  <c r="AV52" i="11"/>
  <c r="AN52" i="10"/>
  <c r="AO28" i="11"/>
  <c r="AR28" i="11" s="1"/>
  <c r="AL30" i="10"/>
  <c r="AO86" i="11"/>
  <c r="AQ52" i="11" l="1"/>
  <c r="AW85" i="11"/>
  <c r="AR85" i="11"/>
  <c r="AQ32" i="11"/>
  <c r="AN76" i="10"/>
  <c r="AV86" i="11"/>
  <c r="AN86" i="10"/>
  <c r="AO30" i="11"/>
  <c r="AR30" i="11" s="1"/>
  <c r="AO16" i="11"/>
  <c r="AO27" i="11"/>
  <c r="AX85" i="11" l="1"/>
  <c r="AQ86" i="11"/>
  <c r="AQ76" i="11"/>
  <c r="AW32" i="11"/>
  <c r="AR32" i="11"/>
  <c r="AW52" i="11"/>
  <c r="AR52" i="11"/>
  <c r="AP76" i="11"/>
  <c r="AV27" i="11"/>
  <c r="AN27" i="10"/>
  <c r="AU16" i="11"/>
  <c r="AN78" i="11"/>
  <c r="AO45" i="11"/>
  <c r="AL78" i="10"/>
  <c r="AO35" i="11"/>
  <c r="AX52" i="11" l="1"/>
  <c r="AX32" i="11"/>
  <c r="AR76" i="11"/>
  <c r="AQ27" i="11"/>
  <c r="AW86" i="11"/>
  <c r="AR86" i="11"/>
  <c r="AV76" i="11"/>
  <c r="AW76" i="11"/>
  <c r="AV35" i="11"/>
  <c r="AN35" i="10"/>
  <c r="AR16" i="10"/>
  <c r="AO78" i="11"/>
  <c r="AX86" i="11" l="1"/>
  <c r="AR27" i="11"/>
  <c r="AW27" i="11"/>
  <c r="AQ35" i="11"/>
  <c r="AX76" i="11"/>
  <c r="AT76" i="10"/>
  <c r="AS76" i="10"/>
  <c r="AN37" i="10"/>
  <c r="AP78" i="11"/>
  <c r="AV45" i="11"/>
  <c r="AN45" i="10"/>
  <c r="AL37" i="10"/>
  <c r="AN23" i="11"/>
  <c r="AN10" i="11"/>
  <c r="AL23" i="10"/>
  <c r="AL10" i="10"/>
  <c r="AX27" i="11" l="1"/>
  <c r="AQ37" i="11"/>
  <c r="AQ45" i="11"/>
  <c r="AW35" i="11"/>
  <c r="AR35" i="11"/>
  <c r="AV78" i="11"/>
  <c r="AN78" i="10"/>
  <c r="AN18" i="11"/>
  <c r="AN37" i="11"/>
  <c r="AL9" i="10"/>
  <c r="AL18" i="10"/>
  <c r="AL24" i="10"/>
  <c r="AN24" i="11"/>
  <c r="AX35" i="11" l="1"/>
  <c r="AR45" i="11"/>
  <c r="AQ78" i="11"/>
  <c r="AW45" i="11"/>
  <c r="AO84" i="11"/>
  <c r="AX45" i="11" l="1"/>
  <c r="AW78" i="11"/>
  <c r="AR78" i="11"/>
  <c r="AN84" i="10"/>
  <c r="AV84" i="11"/>
  <c r="AO39" i="11"/>
  <c r="AQ84" i="11" l="1"/>
  <c r="AV39" i="11"/>
  <c r="AN39" i="10"/>
  <c r="AN26" i="11"/>
  <c r="AO31" i="11"/>
  <c r="AL26" i="10"/>
  <c r="AL42" i="10" s="1"/>
  <c r="AL43" i="10" s="1"/>
  <c r="AO58" i="11"/>
  <c r="AO55" i="11"/>
  <c r="AO51" i="11"/>
  <c r="AO50" i="11"/>
  <c r="AO73" i="11" l="1"/>
  <c r="AQ39" i="11"/>
  <c r="AO72" i="11"/>
  <c r="AO71" i="11"/>
  <c r="AN58" i="10"/>
  <c r="AN42" i="11"/>
  <c r="AN43" i="11" s="1"/>
  <c r="AW84" i="11"/>
  <c r="AR84" i="11"/>
  <c r="AV31" i="11"/>
  <c r="AN51" i="10"/>
  <c r="AN31" i="10"/>
  <c r="AN50" i="10"/>
  <c r="AV58" i="11"/>
  <c r="AV51" i="11"/>
  <c r="AV50" i="11"/>
  <c r="AP26" i="11"/>
  <c r="AO26" i="11"/>
  <c r="AL47" i="10"/>
  <c r="AL48" i="10" s="1"/>
  <c r="AX84" i="11" l="1"/>
  <c r="AQ50" i="11"/>
  <c r="AQ58" i="11"/>
  <c r="AW39" i="11"/>
  <c r="AR39" i="11"/>
  <c r="AQ51" i="11"/>
  <c r="AN47" i="11"/>
  <c r="AN48" i="11" s="1"/>
  <c r="AN26" i="10"/>
  <c r="AQ31" i="11"/>
  <c r="AV26" i="11"/>
  <c r="AN72" i="10"/>
  <c r="AN73" i="10"/>
  <c r="AL57" i="10"/>
  <c r="AL59" i="10" s="1"/>
  <c r="AL115" i="10" s="1"/>
  <c r="AL133" i="10" l="1"/>
  <c r="AN115" i="11"/>
  <c r="AN133" i="11" s="1"/>
  <c r="AX39" i="11"/>
  <c r="AR51" i="11"/>
  <c r="AR31" i="11"/>
  <c r="AR50" i="11"/>
  <c r="AQ72" i="11"/>
  <c r="AW51" i="11"/>
  <c r="AQ73" i="11"/>
  <c r="AW50" i="11"/>
  <c r="AW58" i="11"/>
  <c r="AR58" i="11"/>
  <c r="AN57" i="11"/>
  <c r="AN70" i="11" s="1"/>
  <c r="AN77" i="11" s="1"/>
  <c r="AN79" i="11" s="1"/>
  <c r="AN80" i="11" s="1"/>
  <c r="AW31" i="11"/>
  <c r="AV55" i="11"/>
  <c r="AN55" i="10"/>
  <c r="AL70" i="10"/>
  <c r="AL77" i="10" s="1"/>
  <c r="AL79" i="10" s="1"/>
  <c r="AX58" i="11" l="1"/>
  <c r="AX31" i="11"/>
  <c r="AX50" i="11"/>
  <c r="AX51" i="11"/>
  <c r="AN59" i="11"/>
  <c r="AN81" i="11"/>
  <c r="AR73" i="11"/>
  <c r="AR72" i="11"/>
  <c r="AW73" i="11"/>
  <c r="AW72" i="11"/>
  <c r="AQ55" i="11"/>
  <c r="AV71" i="11"/>
  <c r="AS71" i="10" s="1"/>
  <c r="AV73" i="11"/>
  <c r="AV72" i="11"/>
  <c r="AN71" i="10"/>
  <c r="AL81" i="10"/>
  <c r="AL80" i="10"/>
  <c r="AR55" i="11" l="1"/>
  <c r="AW55" i="11"/>
  <c r="AQ71" i="11"/>
  <c r="AO60" i="11"/>
  <c r="AW71" i="11" l="1"/>
  <c r="AR71" i="11"/>
  <c r="AX55" i="11"/>
  <c r="AV60" i="11"/>
  <c r="BI13" i="18"/>
  <c r="BI44" i="18" s="1"/>
  <c r="BI80" i="18" s="1"/>
  <c r="BI85" i="18" s="1"/>
  <c r="BJ82" i="18" s="1"/>
  <c r="BI13" i="17"/>
  <c r="BI44" i="17" s="1"/>
  <c r="BI80" i="17" s="1"/>
  <c r="BI85" i="17" s="1"/>
  <c r="AT71" i="10" l="1"/>
  <c r="AX71" i="11"/>
  <c r="AL96" i="10"/>
  <c r="AN98" i="11"/>
  <c r="AN96" i="11"/>
  <c r="AN99" i="11" l="1"/>
  <c r="AN100" i="11"/>
  <c r="AL100" i="10"/>
  <c r="AL99" i="10"/>
  <c r="BK48" i="12" l="1"/>
  <c r="BK57" i="12" l="1"/>
  <c r="BK58" i="12" s="1"/>
  <c r="BJ29" i="18" l="1"/>
  <c r="AO88" i="11" l="1"/>
  <c r="BJ19" i="18"/>
  <c r="BJ13" i="17"/>
  <c r="AU88" i="11" l="1"/>
  <c r="BJ44" i="17"/>
  <c r="BJ80" i="17" s="1"/>
  <c r="BJ13" i="18"/>
  <c r="BJ44" i="18" s="1"/>
  <c r="BJ80" i="18" s="1"/>
  <c r="AR88" i="10" l="1"/>
  <c r="AQ88" i="11"/>
  <c r="AV88" i="11"/>
  <c r="AO91" i="11"/>
  <c r="AM96" i="10"/>
  <c r="AR120" i="10" l="1"/>
  <c r="AU120" i="11"/>
  <c r="AW88" i="11"/>
  <c r="AR88" i="11"/>
  <c r="AS88" i="10"/>
  <c r="AU91" i="11"/>
  <c r="AR91" i="10" s="1"/>
  <c r="AO96" i="11"/>
  <c r="AS120" i="10" l="1"/>
  <c r="AV120" i="11" s="1"/>
  <c r="AX88" i="11"/>
  <c r="AR126" i="10"/>
  <c r="AU126" i="11" s="1"/>
  <c r="AN91" i="10"/>
  <c r="AV91" i="11"/>
  <c r="BJ83" i="18"/>
  <c r="BJ85" i="17"/>
  <c r="AQ91" i="11" l="1"/>
  <c r="AS91" i="10"/>
  <c r="BJ85" i="18"/>
  <c r="BK82" i="18" s="1"/>
  <c r="BK85" i="18" s="1"/>
  <c r="BL82" i="18" s="1"/>
  <c r="AS126" i="10" l="1"/>
  <c r="AV126" i="11"/>
  <c r="AW91" i="11"/>
  <c r="AR91" i="11"/>
  <c r="AO110" i="11"/>
  <c r="AM112" i="10"/>
  <c r="AM109" i="10"/>
  <c r="AO107" i="11"/>
  <c r="AM103" i="10"/>
  <c r="AO101" i="11"/>
  <c r="AO104" i="11"/>
  <c r="AM106" i="10"/>
  <c r="AX91" i="11" l="1"/>
  <c r="AO98" i="11"/>
  <c r="AO103" i="11"/>
  <c r="AO106" i="11"/>
  <c r="AO109" i="11"/>
  <c r="AO112" i="11"/>
  <c r="AP112" i="11" l="1"/>
  <c r="AN107" i="10"/>
  <c r="AN101" i="10"/>
  <c r="AN104" i="10"/>
  <c r="AP103" i="11"/>
  <c r="AV101" i="11"/>
  <c r="AP109" i="11"/>
  <c r="AV107" i="11"/>
  <c r="AP106" i="11"/>
  <c r="AV104" i="11"/>
  <c r="AP98" i="11"/>
  <c r="AN110" i="10"/>
  <c r="AV110" i="11"/>
  <c r="AM111" i="10"/>
  <c r="AM22" i="10"/>
  <c r="AO14" i="11"/>
  <c r="AO13" i="11"/>
  <c r="AM21" i="10"/>
  <c r="AM108" i="10"/>
  <c r="AM20" i="10"/>
  <c r="AO12" i="11"/>
  <c r="AM105" i="10"/>
  <c r="AN112" i="10" l="1"/>
  <c r="AN103" i="10"/>
  <c r="AN106" i="10"/>
  <c r="AN109" i="10"/>
  <c r="AV12" i="11"/>
  <c r="AP100" i="11"/>
  <c r="AV98" i="11"/>
  <c r="AN12" i="10"/>
  <c r="AN98" i="10"/>
  <c r="AU14" i="11"/>
  <c r="AO22" i="11"/>
  <c r="AO111" i="11"/>
  <c r="AO20" i="11"/>
  <c r="AO105" i="11"/>
  <c r="AU13" i="11"/>
  <c r="AO21" i="11"/>
  <c r="AO108" i="11"/>
  <c r="AN100" i="10" l="1"/>
  <c r="AN20" i="10"/>
  <c r="AV14" i="11"/>
  <c r="AV13" i="11"/>
  <c r="AP22" i="11"/>
  <c r="AN13" i="10"/>
  <c r="AP108" i="11"/>
  <c r="AP21" i="11"/>
  <c r="AP105" i="11"/>
  <c r="AP20" i="11"/>
  <c r="AN105" i="10"/>
  <c r="AN14" i="10"/>
  <c r="AP111" i="11"/>
  <c r="AU21" i="11"/>
  <c r="AR13" i="10"/>
  <c r="AU22" i="11"/>
  <c r="AR14" i="10"/>
  <c r="AN22" i="10" l="1"/>
  <c r="AN21" i="10"/>
  <c r="AV108" i="11"/>
  <c r="AN108" i="10"/>
  <c r="AV111" i="11"/>
  <c r="AV22" i="11"/>
  <c r="AV21" i="11"/>
  <c r="AV105" i="11"/>
  <c r="AS14" i="10"/>
  <c r="AS13" i="10"/>
  <c r="AN111" i="10"/>
  <c r="AR22" i="10"/>
  <c r="AR21" i="10"/>
  <c r="AS21" i="10" l="1"/>
  <c r="AS22" i="10"/>
  <c r="AM19" i="10"/>
  <c r="AM102" i="10"/>
  <c r="AO11" i="11"/>
  <c r="AN16" i="10" l="1"/>
  <c r="AV11" i="11"/>
  <c r="AM23" i="10"/>
  <c r="AO15" i="11"/>
  <c r="AU11" i="11"/>
  <c r="AR11" i="10" s="1"/>
  <c r="AO19" i="11"/>
  <c r="AO102" i="11"/>
  <c r="AQ16" i="11" l="1"/>
  <c r="AV15" i="11"/>
  <c r="AV16" i="11"/>
  <c r="AN15" i="10"/>
  <c r="AP23" i="11"/>
  <c r="AO10" i="11"/>
  <c r="AO42" i="11" s="1"/>
  <c r="AR36" i="10"/>
  <c r="AM24" i="10"/>
  <c r="AM18" i="10"/>
  <c r="AU15" i="11"/>
  <c r="AO23" i="11"/>
  <c r="AW16" i="11" l="1"/>
  <c r="AR16" i="11"/>
  <c r="AQ15" i="11"/>
  <c r="AN23" i="10"/>
  <c r="AS16" i="10"/>
  <c r="AV23" i="11"/>
  <c r="AO18" i="11"/>
  <c r="AO43" i="11"/>
  <c r="AO24" i="11"/>
  <c r="AU23" i="11"/>
  <c r="AR15" i="10"/>
  <c r="AM47" i="10"/>
  <c r="AM43" i="10"/>
  <c r="AM37" i="10"/>
  <c r="AO36" i="11"/>
  <c r="AW15" i="11" l="1"/>
  <c r="AR15" i="11"/>
  <c r="AR23" i="11" s="1"/>
  <c r="AX16" i="11"/>
  <c r="AT16" i="10"/>
  <c r="AQ23" i="11"/>
  <c r="AS15" i="10"/>
  <c r="AT15" i="10" s="1"/>
  <c r="AW23" i="11"/>
  <c r="AU36" i="11"/>
  <c r="AP36" i="11"/>
  <c r="AR36" i="11" s="1"/>
  <c r="AO47" i="11"/>
  <c r="AO48" i="11" s="1"/>
  <c r="AO37" i="11"/>
  <c r="AR23" i="10"/>
  <c r="AM48" i="10"/>
  <c r="AM57" i="10"/>
  <c r="AT23" i="10" l="1"/>
  <c r="AX15" i="11"/>
  <c r="AX23" i="11" s="1"/>
  <c r="AS23" i="10"/>
  <c r="AW36" i="11"/>
  <c r="AW37" i="11"/>
  <c r="AV36" i="11"/>
  <c r="AP37" i="11"/>
  <c r="AR37" i="11" s="1"/>
  <c r="AO57" i="11"/>
  <c r="AO70" i="11" s="1"/>
  <c r="AO77" i="11" s="1"/>
  <c r="AO79" i="11" s="1"/>
  <c r="AM70" i="10"/>
  <c r="AM77" i="10" s="1"/>
  <c r="AM79" i="10" s="1"/>
  <c r="AM59" i="10"/>
  <c r="AM115" i="10" s="1"/>
  <c r="AM133" i="10" l="1"/>
  <c r="AO115" i="11"/>
  <c r="AO133" i="11" s="1"/>
  <c r="AX36" i="11"/>
  <c r="AV37" i="11"/>
  <c r="AO59" i="11"/>
  <c r="AO81" i="11"/>
  <c r="AO80" i="11"/>
  <c r="AM81" i="10"/>
  <c r="AM80" i="10"/>
  <c r="AM99" i="10" l="1"/>
  <c r="AM100" i="10"/>
  <c r="AO100" i="11"/>
  <c r="AO99" i="11"/>
  <c r="AQ86" i="10" l="1"/>
  <c r="AQ119" i="10" l="1"/>
  <c r="AT119" i="11" s="1"/>
  <c r="AR86" i="10"/>
  <c r="AL86" i="11"/>
  <c r="AG86" i="10"/>
  <c r="AG119" i="10" s="1"/>
  <c r="AR119" i="10" l="1"/>
  <c r="AU119" i="11" s="1"/>
  <c r="AH86" i="10"/>
  <c r="AH119" i="10" s="1"/>
  <c r="AH119" i="11"/>
  <c r="AS86" i="10"/>
  <c r="AG95" i="10"/>
  <c r="AG130" i="10" l="1"/>
  <c r="AH130" i="11" s="1"/>
  <c r="AS119" i="10"/>
  <c r="AV119" i="11" s="1"/>
  <c r="AI86" i="10"/>
  <c r="AI119" i="10" s="1"/>
  <c r="AI119" i="11"/>
  <c r="AQ85" i="10"/>
  <c r="AQ118" i="10" l="1"/>
  <c r="AR85" i="10"/>
  <c r="AT118" i="11"/>
  <c r="AJ86" i="10"/>
  <c r="AJ119" i="11"/>
  <c r="AS85" i="10"/>
  <c r="AJ96" i="11"/>
  <c r="AQ84" i="10"/>
  <c r="AQ117" i="10" l="1"/>
  <c r="AT117" i="11" s="1"/>
  <c r="AS118" i="10"/>
  <c r="AJ119" i="10"/>
  <c r="AK119" i="11" s="1"/>
  <c r="AL119" i="11" s="1"/>
  <c r="AR118" i="10"/>
  <c r="AU118" i="11" s="1"/>
  <c r="AH95" i="10"/>
  <c r="AH130" i="10" s="1"/>
  <c r="AI96" i="11"/>
  <c r="AT96" i="11"/>
  <c r="AQ95" i="10"/>
  <c r="AV118" i="11" l="1"/>
  <c r="AQ130" i="10"/>
  <c r="AR95" i="10"/>
  <c r="AT130" i="11"/>
  <c r="AI95" i="10"/>
  <c r="AI130" i="10" s="1"/>
  <c r="AI130" i="11"/>
  <c r="AL84" i="11"/>
  <c r="AH96" i="11"/>
  <c r="AG84" i="10"/>
  <c r="AG117" i="10" s="1"/>
  <c r="AK96" i="11"/>
  <c r="AG85" i="10"/>
  <c r="AG118" i="10" s="1"/>
  <c r="AR84" i="10"/>
  <c r="AU96" i="11"/>
  <c r="AR117" i="10" l="1"/>
  <c r="AU117" i="11" s="1"/>
  <c r="AR130" i="10"/>
  <c r="AU130" i="11" s="1"/>
  <c r="AH117" i="11"/>
  <c r="AJ95" i="10"/>
  <c r="AJ130" i="11"/>
  <c r="AH85" i="10"/>
  <c r="AH118" i="10" s="1"/>
  <c r="AH118" i="11"/>
  <c r="AS84" i="10"/>
  <c r="AL85" i="11"/>
  <c r="AG96" i="10"/>
  <c r="AH84" i="10"/>
  <c r="AH117" i="10" s="1"/>
  <c r="AL96" i="11"/>
  <c r="AJ130" i="10" l="1"/>
  <c r="AK130" i="11" s="1"/>
  <c r="AL130" i="11" s="1"/>
  <c r="AS117" i="10"/>
  <c r="AV117" i="11" s="1"/>
  <c r="AI117" i="11"/>
  <c r="AG131" i="10"/>
  <c r="AI85" i="10"/>
  <c r="AI118" i="10" s="1"/>
  <c r="AI118" i="11"/>
  <c r="AH96" i="10"/>
  <c r="AI84" i="10"/>
  <c r="AI117" i="10" s="1"/>
  <c r="AH131" i="11" l="1"/>
  <c r="AH131" i="10"/>
  <c r="AJ117" i="11"/>
  <c r="AI131" i="10"/>
  <c r="AJ85" i="10"/>
  <c r="AJ118" i="11"/>
  <c r="AI96" i="10"/>
  <c r="AJ84" i="10"/>
  <c r="AJ117" i="10" s="1"/>
  <c r="AJ118" i="10" l="1"/>
  <c r="AK118" i="11" s="1"/>
  <c r="AL118" i="11" s="1"/>
  <c r="AJ131" i="11"/>
  <c r="AI131" i="11"/>
  <c r="AJ96" i="10"/>
  <c r="AQ38" i="10"/>
  <c r="AQ94" i="10" s="1"/>
  <c r="AQ127" i="10" l="1"/>
  <c r="AK117" i="11"/>
  <c r="AL117" i="11" s="1"/>
  <c r="AJ131" i="10"/>
  <c r="AQ96" i="10"/>
  <c r="AR38" i="10"/>
  <c r="AK131" i="11" l="1"/>
  <c r="AT127" i="11"/>
  <c r="AQ131" i="10"/>
  <c r="AS38" i="10"/>
  <c r="AR94" i="10"/>
  <c r="AG38" i="10"/>
  <c r="AH38" i="10" s="1"/>
  <c r="AI38" i="10" s="1"/>
  <c r="AJ38" i="10" s="1"/>
  <c r="AL38" i="11"/>
  <c r="AR127" i="10" l="1"/>
  <c r="AU127" i="11" s="1"/>
  <c r="AT131" i="11"/>
  <c r="AL131" i="11"/>
  <c r="AR131" i="10"/>
  <c r="AR96" i="10"/>
  <c r="AT38" i="10"/>
  <c r="AS94" i="10"/>
  <c r="AG11" i="10"/>
  <c r="AS127" i="10" l="1"/>
  <c r="AT94" i="10"/>
  <c r="AU131" i="11"/>
  <c r="AV127" i="11"/>
  <c r="AX94" i="11"/>
  <c r="AT19" i="11"/>
  <c r="AU19" i="11"/>
  <c r="AL11" i="11"/>
  <c r="AQ19" i="10"/>
  <c r="AH11" i="10"/>
  <c r="AT127" i="10" l="1"/>
  <c r="AW127" i="11" s="1"/>
  <c r="AX127" i="11" s="1"/>
  <c r="AI11" i="10"/>
  <c r="AR19" i="10"/>
  <c r="AJ11" i="10" l="1"/>
  <c r="AU10" i="11" l="1"/>
  <c r="AQ12" i="10" l="1"/>
  <c r="AT10" i="11"/>
  <c r="AQ10" i="10" l="1"/>
  <c r="AR12" i="10"/>
  <c r="AS12" i="10" l="1"/>
  <c r="AR10" i="10"/>
  <c r="AK10" i="11" l="1"/>
  <c r="AJ10" i="11" l="1"/>
  <c r="AV20" i="11"/>
  <c r="AI10" i="11" l="1"/>
  <c r="AU20" i="11"/>
  <c r="AU18" i="11" l="1"/>
  <c r="AU24" i="11"/>
  <c r="AL12" i="11" l="1"/>
  <c r="AG12" i="10"/>
  <c r="AH10" i="11"/>
  <c r="AT20" i="11"/>
  <c r="AT18" i="11" l="1"/>
  <c r="AT24" i="11"/>
  <c r="AL10" i="11"/>
  <c r="AH12" i="10"/>
  <c r="AG10" i="10"/>
  <c r="AQ20" i="10"/>
  <c r="AQ24" i="10" l="1"/>
  <c r="AQ18" i="10"/>
  <c r="AI12" i="10"/>
  <c r="AS20" i="10" s="1"/>
  <c r="AH10" i="10"/>
  <c r="AR20" i="10"/>
  <c r="AR24" i="10" l="1"/>
  <c r="AR18" i="10"/>
  <c r="AJ12" i="10"/>
  <c r="AI10" i="10"/>
  <c r="AJ10" i="10" l="1"/>
  <c r="AV109" i="11"/>
  <c r="AV112" i="11"/>
  <c r="AV103" i="11"/>
  <c r="AK102" i="11" l="1"/>
  <c r="AQ101" i="10"/>
  <c r="AT102" i="11"/>
  <c r="AT103" i="11"/>
  <c r="AJ108" i="11"/>
  <c r="AJ102" i="11"/>
  <c r="AI111" i="11"/>
  <c r="AK111" i="11"/>
  <c r="AH111" i="11"/>
  <c r="AL110" i="11"/>
  <c r="AL111" i="11" s="1"/>
  <c r="AG110" i="10"/>
  <c r="AH108" i="11"/>
  <c r="AG107" i="10"/>
  <c r="AQ107" i="10"/>
  <c r="AT109" i="11"/>
  <c r="AT108" i="11"/>
  <c r="AG101" i="10"/>
  <c r="AL101" i="11"/>
  <c r="AL102" i="11" s="1"/>
  <c r="AH102" i="11"/>
  <c r="AI108" i="11"/>
  <c r="AI102" i="11"/>
  <c r="AJ111" i="11"/>
  <c r="AQ110" i="10"/>
  <c r="AT112" i="11"/>
  <c r="AT111" i="11"/>
  <c r="AG108" i="10" l="1"/>
  <c r="AG111" i="10"/>
  <c r="AH107" i="10"/>
  <c r="AH110" i="10"/>
  <c r="AK108" i="11"/>
  <c r="AH101" i="10"/>
  <c r="AG102" i="10"/>
  <c r="AQ109" i="10"/>
  <c r="AQ108" i="10"/>
  <c r="AQ102" i="10"/>
  <c r="AQ103" i="10"/>
  <c r="AQ111" i="10"/>
  <c r="AQ112" i="10"/>
  <c r="AL107" i="11"/>
  <c r="AL108" i="11" s="1"/>
  <c r="AH111" i="10" l="1"/>
  <c r="AH108" i="10"/>
  <c r="AI110" i="10"/>
  <c r="AI107" i="10"/>
  <c r="AI101" i="10"/>
  <c r="AH102" i="10"/>
  <c r="AI108" i="10" l="1"/>
  <c r="AI111" i="10"/>
  <c r="AJ110" i="10"/>
  <c r="AJ107" i="10"/>
  <c r="AI102" i="10"/>
  <c r="AJ101" i="10"/>
  <c r="AJ108" i="10" l="1"/>
  <c r="AJ111" i="10"/>
  <c r="AJ102" i="10"/>
  <c r="AQ55" i="10" l="1"/>
  <c r="AQ52" i="10" l="1"/>
  <c r="AQ32" i="10"/>
  <c r="AQ33" i="10"/>
  <c r="AQ31" i="10" l="1"/>
  <c r="AL34" i="11" l="1"/>
  <c r="AG33" i="10" l="1"/>
  <c r="AH33" i="10" s="1"/>
  <c r="AI33" i="10" s="1"/>
  <c r="AJ33" i="10" s="1"/>
  <c r="AL33" i="11"/>
  <c r="AG31" i="10"/>
  <c r="AH31" i="10" s="1"/>
  <c r="AI31" i="10" s="1"/>
  <c r="AJ31" i="10" s="1"/>
  <c r="AL31" i="11"/>
  <c r="AH52" i="10"/>
  <c r="AI52" i="10" s="1"/>
  <c r="AJ52" i="10" s="1"/>
  <c r="AL52" i="11"/>
  <c r="AL32" i="11"/>
  <c r="AG32" i="10"/>
  <c r="AH32" i="10" s="1"/>
  <c r="AI32" i="10" s="1"/>
  <c r="AJ32" i="10" s="1"/>
  <c r="AL55" i="11"/>
  <c r="AG55" i="10"/>
  <c r="AH55" i="10" s="1"/>
  <c r="AI55" i="10" s="1"/>
  <c r="AJ55" i="10" s="1"/>
  <c r="AG34" i="10"/>
  <c r="AH34" i="10" s="1"/>
  <c r="AI34" i="10" s="1"/>
  <c r="AQ39" i="10" l="1"/>
  <c r="AQ58" i="10"/>
  <c r="AQ27" i="10" l="1"/>
  <c r="AQ35" i="10"/>
  <c r="AT37" i="11"/>
  <c r="AT72" i="11"/>
  <c r="AQ51" i="10"/>
  <c r="AQ50" i="10"/>
  <c r="AT73" i="11"/>
  <c r="AT26" i="11"/>
  <c r="AT42" i="11" l="1"/>
  <c r="AT43" i="11" s="1"/>
  <c r="AQ73" i="10"/>
  <c r="AQ72" i="10"/>
  <c r="AQ37" i="10"/>
  <c r="AT30" i="11"/>
  <c r="AQ28" i="10"/>
  <c r="AQ26" i="10" s="1"/>
  <c r="AQ42" i="10" s="1"/>
  <c r="AQ43" i="10" l="1"/>
  <c r="AQ30" i="10"/>
  <c r="AK72" i="11" l="1"/>
  <c r="AK37" i="11"/>
  <c r="AJ73" i="11"/>
  <c r="AK73" i="11"/>
  <c r="AQ104" i="10" l="1"/>
  <c r="AT105" i="11"/>
  <c r="AT98" i="11"/>
  <c r="AT99" i="11" l="1"/>
  <c r="AQ105" i="10"/>
  <c r="AQ98" i="10"/>
  <c r="AQ99" i="10" l="1"/>
  <c r="AK30" i="11"/>
  <c r="AK26" i="11"/>
  <c r="AK42" i="11" s="1"/>
  <c r="AK43" i="11" l="1"/>
  <c r="AI37" i="11" l="1"/>
  <c r="AI73" i="11"/>
  <c r="AI72" i="11"/>
  <c r="AI30" i="11" l="1"/>
  <c r="AI26" i="11"/>
  <c r="AI42" i="11" s="1"/>
  <c r="AI43" i="11" l="1"/>
  <c r="AG39" i="10" l="1"/>
  <c r="AH39" i="10" s="1"/>
  <c r="AH72" i="11"/>
  <c r="AG51" i="10"/>
  <c r="AH51" i="10" s="1"/>
  <c r="AH37" i="11"/>
  <c r="AG35" i="10"/>
  <c r="AG27" i="10"/>
  <c r="AG50" i="10"/>
  <c r="AH50" i="10" s="1"/>
  <c r="AI50" i="10" s="1"/>
  <c r="AJ50" i="10" s="1"/>
  <c r="AL50" i="11"/>
  <c r="AH73" i="11"/>
  <c r="AH26" i="11" l="1"/>
  <c r="AH30" i="11"/>
  <c r="AG28" i="10"/>
  <c r="AH28" i="10" s="1"/>
  <c r="AL73" i="11"/>
  <c r="AG73" i="10"/>
  <c r="AH73" i="10" s="1"/>
  <c r="AI73" i="10" s="1"/>
  <c r="AJ73" i="10" s="1"/>
  <c r="AH27" i="10"/>
  <c r="AG72" i="10"/>
  <c r="AH72" i="10" s="1"/>
  <c r="AH35" i="10"/>
  <c r="AG37" i="10"/>
  <c r="AG26" i="10" l="1"/>
  <c r="AG42" i="10" s="1"/>
  <c r="AG43" i="10" s="1"/>
  <c r="AH37" i="10"/>
  <c r="AG30" i="10"/>
  <c r="AH30" i="10" s="1"/>
  <c r="AH26" i="10"/>
  <c r="AH42" i="10" s="1"/>
  <c r="AH42" i="11"/>
  <c r="AH43" i="11" l="1"/>
  <c r="AH43" i="10"/>
  <c r="AG104" i="10" l="1"/>
  <c r="AH105" i="11"/>
  <c r="AH98" i="11"/>
  <c r="AT106" i="11"/>
  <c r="AH100" i="11" l="1"/>
  <c r="AH99" i="11"/>
  <c r="AT100" i="11"/>
  <c r="AG105" i="10"/>
  <c r="AG98" i="10"/>
  <c r="AG100" i="10" s="1"/>
  <c r="AQ106" i="10"/>
  <c r="AG99" i="10" l="1"/>
  <c r="AQ100" i="10"/>
  <c r="AT78" i="11" l="1"/>
  <c r="AQ45" i="10"/>
  <c r="AT47" i="11"/>
  <c r="AT57" i="11" l="1"/>
  <c r="AT48" i="11"/>
  <c r="AQ78" i="10"/>
  <c r="AQ47" i="10"/>
  <c r="AQ48" i="10" l="1"/>
  <c r="AQ57" i="10"/>
  <c r="AG58" i="10"/>
  <c r="AH58" i="10" s="1"/>
  <c r="AI58" i="10" s="1"/>
  <c r="AJ58" i="10" s="1"/>
  <c r="AL58" i="11"/>
  <c r="AT59" i="11"/>
  <c r="AT60" i="11" s="1"/>
  <c r="AT70" i="11"/>
  <c r="AT77" i="11" s="1"/>
  <c r="AT79" i="11" s="1"/>
  <c r="AT80" i="11" s="1"/>
  <c r="AJ78" i="11"/>
  <c r="AI78" i="11" l="1"/>
  <c r="AI47" i="11"/>
  <c r="AQ70" i="10"/>
  <c r="AQ77" i="10" s="1"/>
  <c r="AQ79" i="10" s="1"/>
  <c r="AQ59" i="10"/>
  <c r="AQ60" i="10" l="1"/>
  <c r="AQ115" i="10"/>
  <c r="AQ133" i="10" s="1"/>
  <c r="AK78" i="11"/>
  <c r="AK47" i="11"/>
  <c r="AQ81" i="10"/>
  <c r="AQ80" i="10"/>
  <c r="AI48" i="11"/>
  <c r="AI77" i="11"/>
  <c r="AI79" i="11" s="1"/>
  <c r="AI57" i="11"/>
  <c r="AT115" i="11" l="1"/>
  <c r="AI80" i="11"/>
  <c r="AI81" i="11"/>
  <c r="AI70" i="11"/>
  <c r="AI59" i="11"/>
  <c r="AI60" i="11" s="1"/>
  <c r="AK57" i="11"/>
  <c r="AK77" i="11"/>
  <c r="AK79" i="11" s="1"/>
  <c r="AK48" i="11"/>
  <c r="AT133" i="11" l="1"/>
  <c r="AL45" i="11"/>
  <c r="AH78" i="11"/>
  <c r="AL78" i="11" s="1"/>
  <c r="AG45" i="10"/>
  <c r="AH47" i="11"/>
  <c r="AK59" i="11"/>
  <c r="AK60" i="11" s="1"/>
  <c r="AK70" i="11"/>
  <c r="AK80" i="11"/>
  <c r="AK81" i="11"/>
  <c r="AH77" i="11" l="1"/>
  <c r="AH48" i="11"/>
  <c r="AH57" i="11"/>
  <c r="AG78" i="10"/>
  <c r="AH45" i="10"/>
  <c r="AG47" i="10"/>
  <c r="AG57" i="10" s="1"/>
  <c r="AH78" i="10" l="1"/>
  <c r="AI45" i="10"/>
  <c r="AH47" i="10"/>
  <c r="AH57" i="10" s="1"/>
  <c r="AG59" i="10"/>
  <c r="AG70" i="10"/>
  <c r="AG77" i="10" s="1"/>
  <c r="AG79" i="10" s="1"/>
  <c r="AH59" i="11"/>
  <c r="AH70" i="11"/>
  <c r="AH79" i="11"/>
  <c r="AG115" i="10" l="1"/>
  <c r="AG133" i="10" s="1"/>
  <c r="AB115" i="11"/>
  <c r="AB133" i="11" s="1"/>
  <c r="AG81" i="10"/>
  <c r="AG80" i="10"/>
  <c r="AH81" i="11"/>
  <c r="AH80" i="11"/>
  <c r="AT81" i="11"/>
  <c r="AH60" i="11"/>
  <c r="AH70" i="10"/>
  <c r="AH59" i="10"/>
  <c r="AI78" i="10"/>
  <c r="AJ45" i="10"/>
  <c r="AJ78" i="10" s="1"/>
  <c r="AH115" i="10" l="1"/>
  <c r="AH133" i="10" s="1"/>
  <c r="AH115" i="11"/>
  <c r="AC115" i="11"/>
  <c r="AC133" i="11" s="1"/>
  <c r="AH77" i="10"/>
  <c r="AH79" i="10" s="1"/>
  <c r="AG60" i="10"/>
  <c r="AH60" i="10" s="1"/>
  <c r="AH133" i="11" l="1"/>
  <c r="AI115" i="11"/>
  <c r="AH80" i="10"/>
  <c r="AH81" i="10"/>
  <c r="AK105" i="11"/>
  <c r="AK98" i="11"/>
  <c r="AI133" i="11" l="1"/>
  <c r="AK99" i="11"/>
  <c r="AK100" i="11"/>
  <c r="AI105" i="11" l="1"/>
  <c r="AH104" i="10"/>
  <c r="AI98" i="11"/>
  <c r="AI100" i="11" l="1"/>
  <c r="AI99" i="11"/>
  <c r="AH105" i="10"/>
  <c r="AH98" i="10"/>
  <c r="AH99" i="10" l="1"/>
  <c r="AH100" i="10"/>
  <c r="AR52" i="10"/>
  <c r="AR32" i="10"/>
  <c r="AS52" i="10" l="1"/>
  <c r="AT52" i="10" s="1"/>
  <c r="AS32" i="10"/>
  <c r="AT32" i="10" s="1"/>
  <c r="AR33" i="10"/>
  <c r="AS33" i="10" l="1"/>
  <c r="AR27" i="10"/>
  <c r="AU30" i="11"/>
  <c r="AX30" i="11" s="1"/>
  <c r="AR28" i="10"/>
  <c r="AS27" i="10" l="1"/>
  <c r="AT27" i="10" s="1"/>
  <c r="AR30" i="10"/>
  <c r="AS28" i="10"/>
  <c r="AT28" i="10" s="1"/>
  <c r="AU78" i="11"/>
  <c r="AX78" i="11" s="1"/>
  <c r="AR45" i="10"/>
  <c r="AT30" i="10" l="1"/>
  <c r="AS30" i="10"/>
  <c r="AR78" i="10"/>
  <c r="AS45" i="10"/>
  <c r="AU37" i="11"/>
  <c r="AX37" i="11" s="1"/>
  <c r="AR35" i="10"/>
  <c r="AS78" i="10" l="1"/>
  <c r="AR37" i="10"/>
  <c r="AS35" i="10"/>
  <c r="AT35" i="10" s="1"/>
  <c r="AR39" i="10"/>
  <c r="AR55" i="10"/>
  <c r="AT37" i="10" l="1"/>
  <c r="AS55" i="10"/>
  <c r="AT55" i="10" s="1"/>
  <c r="AS39" i="10"/>
  <c r="AT39" i="10" s="1"/>
  <c r="AS37" i="10"/>
  <c r="AR58" i="10"/>
  <c r="AS58" i="10" l="1"/>
  <c r="AT58" i="10" s="1"/>
  <c r="AU72" i="11"/>
  <c r="AX72" i="11" s="1"/>
  <c r="AR51" i="10"/>
  <c r="AU73" i="11"/>
  <c r="AX73" i="11" s="1"/>
  <c r="AR50" i="10"/>
  <c r="AR31" i="10"/>
  <c r="AU26" i="11"/>
  <c r="AU42" i="11" l="1"/>
  <c r="AS50" i="10"/>
  <c r="AT50" i="10" s="1"/>
  <c r="AS51" i="10"/>
  <c r="AT51" i="10" s="1"/>
  <c r="AS72" i="10"/>
  <c r="AT72" i="10"/>
  <c r="AS73" i="10"/>
  <c r="AT73" i="10"/>
  <c r="AR73" i="10"/>
  <c r="AR72" i="10"/>
  <c r="AR26" i="10"/>
  <c r="AS31" i="10"/>
  <c r="AT31" i="10" s="1"/>
  <c r="AU43" i="11"/>
  <c r="AU47" i="11"/>
  <c r="AR42" i="10" l="1"/>
  <c r="AS26" i="10"/>
  <c r="AU48" i="11"/>
  <c r="AU57" i="11"/>
  <c r="AR47" i="10" l="1"/>
  <c r="AR57" i="10"/>
  <c r="AR43" i="10"/>
  <c r="AU103" i="11"/>
  <c r="AR101" i="10"/>
  <c r="AU102" i="11"/>
  <c r="AU59" i="11"/>
  <c r="AU70" i="11"/>
  <c r="AU77" i="11" s="1"/>
  <c r="AU79" i="11" s="1"/>
  <c r="AU80" i="11" s="1"/>
  <c r="AR48" i="10" l="1"/>
  <c r="AU60" i="11"/>
  <c r="AR59" i="10"/>
  <c r="AR70" i="10"/>
  <c r="AS101" i="10"/>
  <c r="AU81" i="11"/>
  <c r="AU98" i="11"/>
  <c r="AU99" i="11" s="1"/>
  <c r="AU112" i="11"/>
  <c r="AU111" i="11"/>
  <c r="AR110" i="10"/>
  <c r="AR104" i="10"/>
  <c r="AU105" i="11"/>
  <c r="AU106" i="11"/>
  <c r="AR102" i="10"/>
  <c r="AR103" i="10"/>
  <c r="AU109" i="11"/>
  <c r="AR107" i="10"/>
  <c r="AU108" i="11"/>
  <c r="AR115" i="10" l="1"/>
  <c r="AR133" i="10" s="1"/>
  <c r="AS103" i="10"/>
  <c r="AR60" i="10"/>
  <c r="AR77" i="10"/>
  <c r="AU115" i="11"/>
  <c r="AS104" i="10"/>
  <c r="AS110" i="10"/>
  <c r="AR79" i="10"/>
  <c r="AU100" i="11"/>
  <c r="AR98" i="10"/>
  <c r="AS107" i="10"/>
  <c r="AR112" i="10"/>
  <c r="AR111" i="10"/>
  <c r="AR108" i="10"/>
  <c r="AR109" i="10"/>
  <c r="AR105" i="10"/>
  <c r="AR106" i="10"/>
  <c r="AS112" i="10" l="1"/>
  <c r="AS105" i="10"/>
  <c r="AU133" i="11"/>
  <c r="AS111" i="10"/>
  <c r="AR81" i="10"/>
  <c r="AR80" i="10"/>
  <c r="AR99" i="10"/>
  <c r="AS98" i="10"/>
  <c r="AR100" i="10"/>
  <c r="AS109" i="10"/>
  <c r="AS108" i="10"/>
  <c r="AJ72" i="11" l="1"/>
  <c r="AL51" i="11"/>
  <c r="AI51" i="10"/>
  <c r="AJ51" i="10" s="1"/>
  <c r="AL39" i="11"/>
  <c r="AI39" i="10"/>
  <c r="AJ39" i="10" s="1"/>
  <c r="AL72" i="11" l="1"/>
  <c r="AI72" i="10"/>
  <c r="AJ72" i="10" s="1"/>
  <c r="AJ30" i="11"/>
  <c r="AL28" i="11"/>
  <c r="AI28" i="10"/>
  <c r="AJ28" i="10" s="1"/>
  <c r="AJ26" i="11"/>
  <c r="AL27" i="11"/>
  <c r="AI27" i="10"/>
  <c r="AJ37" i="11"/>
  <c r="AL37" i="11" s="1"/>
  <c r="AL35" i="11"/>
  <c r="AI35" i="10"/>
  <c r="AJ35" i="10" l="1"/>
  <c r="AJ37" i="10" s="1"/>
  <c r="AI37" i="10"/>
  <c r="AJ42" i="11"/>
  <c r="AL26" i="11"/>
  <c r="AL42" i="11" s="1"/>
  <c r="AL43" i="11" s="1"/>
  <c r="AL30" i="11"/>
  <c r="AI30" i="10"/>
  <c r="AJ30" i="10" s="1"/>
  <c r="AJ27" i="10"/>
  <c r="AI26" i="10"/>
  <c r="AI42" i="10" s="1"/>
  <c r="AJ26" i="10" l="1"/>
  <c r="AJ42" i="10" s="1"/>
  <c r="AJ43" i="10" s="1"/>
  <c r="AI43" i="10"/>
  <c r="AI47" i="10"/>
  <c r="AI57" i="10" s="1"/>
  <c r="AJ43" i="11"/>
  <c r="AJ47" i="11"/>
  <c r="AJ47" i="10" l="1"/>
  <c r="AJ57" i="10" s="1"/>
  <c r="AJ70" i="10" s="1"/>
  <c r="AJ77" i="10" s="1"/>
  <c r="AJ79" i="10" s="1"/>
  <c r="AJ57" i="11"/>
  <c r="AJ48" i="11"/>
  <c r="AJ77" i="11"/>
  <c r="AL47" i="11"/>
  <c r="AI59" i="10"/>
  <c r="AI70" i="10"/>
  <c r="AI77" i="10" s="1"/>
  <c r="AI79" i="10" s="1"/>
  <c r="AI115" i="10" l="1"/>
  <c r="AI133" i="10" s="1"/>
  <c r="AD115" i="11"/>
  <c r="AD133" i="11" s="1"/>
  <c r="AJ59" i="10"/>
  <c r="AI81" i="10"/>
  <c r="AI80" i="10"/>
  <c r="AJ80" i="10"/>
  <c r="AJ81" i="10"/>
  <c r="AL48" i="11"/>
  <c r="AL57" i="11"/>
  <c r="AJ79" i="11"/>
  <c r="AL77" i="11"/>
  <c r="AJ70" i="11"/>
  <c r="AL70" i="11" s="1"/>
  <c r="AJ59" i="11"/>
  <c r="AJ115" i="10" l="1"/>
  <c r="AJ133" i="10" s="1"/>
  <c r="AJ115" i="11"/>
  <c r="AE115" i="11"/>
  <c r="AJ60" i="11"/>
  <c r="AL59" i="11"/>
  <c r="AJ80" i="11"/>
  <c r="AJ81" i="11"/>
  <c r="AL79" i="11"/>
  <c r="AJ133" i="11" l="1"/>
  <c r="AE133" i="11"/>
  <c r="AF115" i="11"/>
  <c r="AF133" i="11" s="1"/>
  <c r="AK115" i="11"/>
  <c r="AL80" i="11"/>
  <c r="AL81" i="11"/>
  <c r="AL60" i="11"/>
  <c r="AI60" i="10"/>
  <c r="AJ60" i="10" s="1"/>
  <c r="AL115" i="11" l="1"/>
  <c r="AK133" i="11"/>
  <c r="AV106" i="11"/>
  <c r="AL133" i="11" l="1"/>
  <c r="AJ105" i="11"/>
  <c r="AI104" i="10"/>
  <c r="AJ98" i="11"/>
  <c r="AV100" i="11" s="1"/>
  <c r="AL104" i="11"/>
  <c r="AL105" i="11" s="1"/>
  <c r="AS106" i="10" l="1"/>
  <c r="AJ100" i="11"/>
  <c r="AJ99" i="11"/>
  <c r="AL98" i="11"/>
  <c r="AI105" i="10"/>
  <c r="AI98" i="10"/>
  <c r="AJ104" i="10"/>
  <c r="AS100" i="10" l="1"/>
  <c r="AI100" i="10"/>
  <c r="AI99" i="10"/>
  <c r="AJ105" i="10"/>
  <c r="AJ98" i="10"/>
  <c r="AL99" i="11"/>
  <c r="AL100" i="11"/>
  <c r="AJ99" i="10" l="1"/>
  <c r="AJ100" i="10"/>
  <c r="AP10" i="11"/>
  <c r="AP102" i="11"/>
  <c r="AP19" i="11"/>
  <c r="AN11" i="10"/>
  <c r="AN19" i="10" l="1"/>
  <c r="AV10" i="11"/>
  <c r="AN10" i="10"/>
  <c r="AV19" i="11"/>
  <c r="AP99" i="11"/>
  <c r="AS11" i="10"/>
  <c r="AP42" i="11"/>
  <c r="AN102" i="10"/>
  <c r="AV102" i="11"/>
  <c r="AP18" i="11"/>
  <c r="AP24" i="11"/>
  <c r="AN42" i="10" l="1"/>
  <c r="AV18" i="11"/>
  <c r="AV99" i="11"/>
  <c r="AV42" i="11"/>
  <c r="AV47" i="11" s="1"/>
  <c r="AV24" i="11"/>
  <c r="AS19" i="10"/>
  <c r="AN99" i="10"/>
  <c r="AN18" i="10"/>
  <c r="AN24" i="10"/>
  <c r="AS10" i="10"/>
  <c r="AS102" i="10"/>
  <c r="AP43" i="11"/>
  <c r="AP47" i="11"/>
  <c r="AV43" i="11" l="1"/>
  <c r="AS42" i="10"/>
  <c r="AP57" i="11"/>
  <c r="AP48" i="11"/>
  <c r="AS99" i="10"/>
  <c r="AN43" i="10"/>
  <c r="AN47" i="10"/>
  <c r="AS24" i="10"/>
  <c r="AS18" i="10"/>
  <c r="AV48" i="11"/>
  <c r="AV57" i="11"/>
  <c r="AS47" i="10" l="1"/>
  <c r="AS57" i="10" s="1"/>
  <c r="AS43" i="10"/>
  <c r="AN48" i="10"/>
  <c r="AP59" i="11"/>
  <c r="AP70" i="11"/>
  <c r="AN57" i="10"/>
  <c r="AV70" i="11"/>
  <c r="AV77" i="11" s="1"/>
  <c r="AV59" i="11" l="1"/>
  <c r="AS48" i="10"/>
  <c r="AN70" i="10"/>
  <c r="AP77" i="11"/>
  <c r="AP79" i="11" s="1"/>
  <c r="AS70" i="10"/>
  <c r="AN59" i="10"/>
  <c r="AS59" i="10"/>
  <c r="AS115" i="10" s="1"/>
  <c r="AN115" i="10" l="1"/>
  <c r="AP115" i="11" s="1"/>
  <c r="AV115" i="11"/>
  <c r="AN60" i="10"/>
  <c r="AN77" i="10"/>
  <c r="AS77" i="10"/>
  <c r="AS60" i="10"/>
  <c r="AV79" i="11"/>
  <c r="AP80" i="11"/>
  <c r="AP81" i="11"/>
  <c r="AN79" i="10" l="1"/>
  <c r="AS79" i="10"/>
  <c r="AV81" i="11"/>
  <c r="AV80" i="11"/>
  <c r="AN81" i="10" l="1"/>
  <c r="AN80" i="10"/>
  <c r="AS81" i="10"/>
  <c r="AS80" i="10"/>
  <c r="AT45" i="10" l="1"/>
  <c r="AT78" i="10" l="1"/>
  <c r="AT85" i="10" l="1"/>
  <c r="AT86" i="10"/>
  <c r="AT91" i="10"/>
  <c r="AT126" i="10" s="1"/>
  <c r="AT88" i="10"/>
  <c r="AT90" i="10"/>
  <c r="AT122" i="10" s="1"/>
  <c r="AT92" i="10"/>
  <c r="AT93" i="10"/>
  <c r="AT84" i="10"/>
  <c r="AV95" i="11"/>
  <c r="AN95" i="10"/>
  <c r="AN130" i="10" l="1"/>
  <c r="AN131" i="10" s="1"/>
  <c r="AT117" i="10"/>
  <c r="AT119" i="10"/>
  <c r="AW119" i="11" s="1"/>
  <c r="AX119" i="11" s="1"/>
  <c r="AT120" i="10"/>
  <c r="AW120" i="11" s="1"/>
  <c r="AX120" i="11" s="1"/>
  <c r="AT118" i="10"/>
  <c r="AW118" i="11" s="1"/>
  <c r="AX118" i="11" s="1"/>
  <c r="AW122" i="11"/>
  <c r="AX122" i="11" s="1"/>
  <c r="AW126" i="11"/>
  <c r="AX126" i="11" s="1"/>
  <c r="AW117" i="11"/>
  <c r="AX117" i="11" s="1"/>
  <c r="AS95" i="10"/>
  <c r="AS130" i="10" l="1"/>
  <c r="AV130" i="11" s="1"/>
  <c r="AP131" i="11"/>
  <c r="AQ131" i="11"/>
  <c r="AN133" i="10"/>
  <c r="AW95" i="11"/>
  <c r="AR95" i="11"/>
  <c r="AO96" i="10"/>
  <c r="AO26" i="10"/>
  <c r="AQ33" i="11"/>
  <c r="AX95" i="11" l="1"/>
  <c r="AS131" i="10"/>
  <c r="AS133" i="10" s="1"/>
  <c r="AR131" i="11"/>
  <c r="AP133" i="11"/>
  <c r="AV131" i="11"/>
  <c r="AV133" i="11" s="1"/>
  <c r="AT95" i="10"/>
  <c r="AW33" i="11"/>
  <c r="AR33" i="11"/>
  <c r="AQ26" i="11"/>
  <c r="AT130" i="10" l="1"/>
  <c r="AW130" i="11" s="1"/>
  <c r="AX130" i="11" s="1"/>
  <c r="AT131" i="10"/>
  <c r="AW131" i="11" s="1"/>
  <c r="AX131" i="11" s="1"/>
  <c r="AW26" i="11"/>
  <c r="AR26" i="11"/>
  <c r="AT33" i="10"/>
  <c r="AX33" i="11"/>
  <c r="AT26" i="10" l="1"/>
  <c r="AX26" i="11"/>
  <c r="AP96" i="11" l="1"/>
  <c r="AS89" i="10"/>
  <c r="AN89" i="10"/>
  <c r="AN96" i="10" l="1"/>
  <c r="AV96" i="11"/>
  <c r="AQ96" i="11"/>
  <c r="AS96" i="10"/>
  <c r="AR89" i="11" l="1"/>
  <c r="AW96" i="11"/>
  <c r="AR96" i="11"/>
  <c r="AX96" i="11" l="1"/>
  <c r="AX89" i="11"/>
  <c r="AT89" i="10"/>
  <c r="BL14" i="18"/>
  <c r="AT96" i="10" l="1"/>
  <c r="BL13" i="18"/>
  <c r="BL44" i="18" l="1"/>
  <c r="BL80" i="18" l="1"/>
  <c r="BL85" i="18" l="1"/>
  <c r="AQ110" i="11" l="1"/>
  <c r="AO112" i="10"/>
  <c r="AQ101" i="11"/>
  <c r="AO103" i="10"/>
  <c r="AO98" i="10"/>
  <c r="AQ107" i="11"/>
  <c r="AO109" i="10"/>
  <c r="AQ104" i="11"/>
  <c r="AO106" i="10"/>
  <c r="AR107" i="11" l="1"/>
  <c r="AR109" i="11" s="1"/>
  <c r="AW107" i="11"/>
  <c r="AQ109" i="11"/>
  <c r="AR104" i="11"/>
  <c r="AW104" i="11"/>
  <c r="AQ106" i="11"/>
  <c r="AO100" i="10"/>
  <c r="AR101" i="11"/>
  <c r="AR103" i="11" s="1"/>
  <c r="AW101" i="11"/>
  <c r="AQ103" i="11"/>
  <c r="AQ98" i="11"/>
  <c r="AR110" i="11"/>
  <c r="AQ112" i="11"/>
  <c r="AW110" i="11"/>
  <c r="AR98" i="11" l="1"/>
  <c r="AQ100" i="11"/>
  <c r="AT101" i="10"/>
  <c r="AX101" i="11"/>
  <c r="AW103" i="11"/>
  <c r="AW98" i="11"/>
  <c r="AO22" i="10"/>
  <c r="AQ14" i="11"/>
  <c r="AO111" i="10"/>
  <c r="AR106" i="11"/>
  <c r="AO21" i="10"/>
  <c r="AQ13" i="11"/>
  <c r="AO108" i="10"/>
  <c r="AT110" i="10"/>
  <c r="AW112" i="11"/>
  <c r="AX110" i="11"/>
  <c r="AX107" i="11"/>
  <c r="AW109" i="11"/>
  <c r="AT107" i="10"/>
  <c r="AX104" i="11"/>
  <c r="AT104" i="10"/>
  <c r="AW106" i="11"/>
  <c r="AO19" i="10"/>
  <c r="AO10" i="10"/>
  <c r="AQ11" i="11"/>
  <c r="AO102" i="10"/>
  <c r="AR112" i="11"/>
  <c r="AO20" i="10"/>
  <c r="AQ12" i="11"/>
  <c r="AO105" i="10"/>
  <c r="AR12" i="11" l="1"/>
  <c r="AQ20" i="11"/>
  <c r="AW12" i="11"/>
  <c r="AQ105" i="11"/>
  <c r="AQ21" i="11"/>
  <c r="AW13" i="11"/>
  <c r="AR13" i="11"/>
  <c r="AQ108" i="11"/>
  <c r="AX103" i="11"/>
  <c r="AX109" i="11"/>
  <c r="AO24" i="10"/>
  <c r="AO18" i="10"/>
  <c r="AO42" i="10"/>
  <c r="AO99" i="10"/>
  <c r="AT103" i="10"/>
  <c r="AT98" i="10"/>
  <c r="AQ22" i="11"/>
  <c r="AR14" i="11"/>
  <c r="AW14" i="11"/>
  <c r="AQ111" i="11"/>
  <c r="AT106" i="10"/>
  <c r="AX106" i="11"/>
  <c r="AX112" i="11"/>
  <c r="AR11" i="11"/>
  <c r="AQ10" i="11"/>
  <c r="AW11" i="11"/>
  <c r="AQ19" i="11"/>
  <c r="AQ102" i="11"/>
  <c r="AT112" i="10"/>
  <c r="AX98" i="11"/>
  <c r="AW100" i="11"/>
  <c r="AT109" i="10"/>
  <c r="AR100" i="11"/>
  <c r="AX100" i="11" l="1"/>
  <c r="AW22" i="11"/>
  <c r="AX14" i="11"/>
  <c r="AT14" i="10"/>
  <c r="AW111" i="11"/>
  <c r="AO47" i="10"/>
  <c r="AO43" i="10"/>
  <c r="AT100" i="10"/>
  <c r="AR10" i="11"/>
  <c r="AQ18" i="11"/>
  <c r="AQ24" i="11"/>
  <c r="AW10" i="11"/>
  <c r="AQ42" i="11"/>
  <c r="AQ99" i="11"/>
  <c r="AW21" i="11"/>
  <c r="AT13" i="10"/>
  <c r="AX13" i="11"/>
  <c r="AW108" i="11"/>
  <c r="AX12" i="11"/>
  <c r="AW20" i="11"/>
  <c r="AT12" i="10"/>
  <c r="AW105" i="11"/>
  <c r="AR108" i="11"/>
  <c r="AR21" i="11"/>
  <c r="AR22" i="11"/>
  <c r="AR111" i="11"/>
  <c r="AT11" i="10"/>
  <c r="AW19" i="11"/>
  <c r="AX11" i="11"/>
  <c r="AW102" i="11"/>
  <c r="AR102" i="11"/>
  <c r="AR19" i="11"/>
  <c r="AR20" i="11"/>
  <c r="AR105" i="11"/>
  <c r="AT21" i="10" l="1"/>
  <c r="AT108" i="10"/>
  <c r="AQ47" i="11"/>
  <c r="AQ43" i="11"/>
  <c r="AX20" i="11"/>
  <c r="AX105" i="11"/>
  <c r="AX19" i="11"/>
  <c r="AX102" i="11"/>
  <c r="AX21" i="11"/>
  <c r="AX108" i="11"/>
  <c r="AT19" i="10"/>
  <c r="AT10" i="10"/>
  <c r="AT102" i="10"/>
  <c r="AO57" i="10"/>
  <c r="AO48" i="10"/>
  <c r="AT22" i="10"/>
  <c r="AT111" i="10"/>
  <c r="AX10" i="11"/>
  <c r="AW18" i="11"/>
  <c r="AW24" i="11"/>
  <c r="AW42" i="11"/>
  <c r="AW99" i="11"/>
  <c r="AR24" i="11"/>
  <c r="AR18" i="11"/>
  <c r="AR42" i="11"/>
  <c r="AR43" i="11" s="1"/>
  <c r="AR99" i="11"/>
  <c r="AX22" i="11"/>
  <c r="AX111" i="11"/>
  <c r="AT20" i="10"/>
  <c r="AT105" i="10"/>
  <c r="AX24" i="11" l="1"/>
  <c r="AX18" i="11"/>
  <c r="AX42" i="11"/>
  <c r="AX43" i="11" s="1"/>
  <c r="AX99" i="11"/>
  <c r="AW47" i="11"/>
  <c r="AW43" i="11"/>
  <c r="AQ48" i="11"/>
  <c r="AQ57" i="11"/>
  <c r="AR47" i="11"/>
  <c r="AT24" i="10"/>
  <c r="AT18" i="10"/>
  <c r="AT42" i="10"/>
  <c r="AT99" i="10"/>
  <c r="AO59" i="10"/>
  <c r="AO70" i="10"/>
  <c r="AO77" i="10" l="1"/>
  <c r="AO115" i="10"/>
  <c r="AO133" i="10" s="1"/>
  <c r="AO60" i="10"/>
  <c r="AT43" i="10"/>
  <c r="AT47" i="10"/>
  <c r="AW48" i="11"/>
  <c r="AW57" i="11"/>
  <c r="AX47" i="11"/>
  <c r="AR48" i="11"/>
  <c r="AR57" i="11"/>
  <c r="AQ70" i="11"/>
  <c r="AQ59" i="11"/>
  <c r="AQ60" i="11" l="1"/>
  <c r="AW70" i="11"/>
  <c r="AX70" i="11" s="1"/>
  <c r="AO79" i="10"/>
  <c r="AR59" i="11"/>
  <c r="AW59" i="11"/>
  <c r="AQ77" i="11"/>
  <c r="AR70" i="11"/>
  <c r="AX57" i="11"/>
  <c r="AX48" i="11"/>
  <c r="AT57" i="10"/>
  <c r="AT48" i="10"/>
  <c r="AQ115" i="11"/>
  <c r="AQ133" i="11" s="1"/>
  <c r="AO81" i="10" l="1"/>
  <c r="AO80" i="10"/>
  <c r="AX59" i="11"/>
  <c r="AW77" i="11"/>
  <c r="AW60" i="11"/>
  <c r="AR60" i="11"/>
  <c r="AT59" i="10"/>
  <c r="AT70" i="10"/>
  <c r="AR115" i="11"/>
  <c r="AR133" i="11" s="1"/>
  <c r="AQ79" i="11"/>
  <c r="AR77" i="11"/>
  <c r="AT77" i="10" l="1"/>
  <c r="AX60" i="11"/>
  <c r="AX77" i="11"/>
  <c r="AQ81" i="11"/>
  <c r="AW79" i="11"/>
  <c r="AR79" i="11"/>
  <c r="AQ80" i="11"/>
  <c r="AT60" i="10"/>
  <c r="AT115" i="10"/>
  <c r="AT133" i="10" s="1"/>
  <c r="AX79" i="11" l="1"/>
  <c r="AT79" i="10"/>
  <c r="AW80" i="11"/>
  <c r="AW81" i="11"/>
  <c r="AW115" i="11"/>
  <c r="AR81" i="11"/>
  <c r="AR80" i="11"/>
  <c r="AX80" i="11"/>
  <c r="AX81" i="11"/>
  <c r="AW133" i="11" l="1"/>
  <c r="AT80" i="10"/>
  <c r="AT81" i="10"/>
  <c r="AX115" i="11"/>
  <c r="AX133" i="11" l="1"/>
</calcChain>
</file>

<file path=xl/sharedStrings.xml><?xml version="1.0" encoding="utf-8"?>
<sst xmlns="http://schemas.openxmlformats.org/spreadsheetml/2006/main" count="979" uniqueCount="263">
  <si>
    <t>Compilation of published financial information</t>
  </si>
  <si>
    <t>PROFORMA</t>
  </si>
  <si>
    <t>PROFIT &amp; LOSS QUARTERLY</t>
  </si>
  <si>
    <t>MSSF 16 | REPORTED</t>
  </si>
  <si>
    <t>MSSF 16 | PROFORMA</t>
  </si>
  <si>
    <t xml:space="preserve">(in PLN’000) </t>
  </si>
  <si>
    <t>1Q2021</t>
  </si>
  <si>
    <t>2Q2021</t>
  </si>
  <si>
    <t>3Q2021</t>
  </si>
  <si>
    <t>4Q2021</t>
  </si>
  <si>
    <t>1Q2022</t>
  </si>
  <si>
    <t>2Q2022</t>
  </si>
  <si>
    <t>3Q2022</t>
  </si>
  <si>
    <t>4Q2022</t>
  </si>
  <si>
    <t>1Q2023</t>
  </si>
  <si>
    <t>2Q2023</t>
  </si>
  <si>
    <t>3Q2023</t>
  </si>
  <si>
    <t>4Q2023</t>
  </si>
  <si>
    <t>1Q2024</t>
  </si>
  <si>
    <t>2Q2024</t>
  </si>
  <si>
    <t>3Q2024</t>
  </si>
  <si>
    <t>4Q2024</t>
  </si>
  <si>
    <t>1Q2025</t>
  </si>
  <si>
    <t>2Q2025</t>
  </si>
  <si>
    <t>3Q2025</t>
  </si>
  <si>
    <t>reviewed</t>
  </si>
  <si>
    <t>audited</t>
  </si>
  <si>
    <t>Total Sales</t>
  </si>
  <si>
    <t>Cash Sales - Advertising &amp; subscriptions</t>
  </si>
  <si>
    <t>Sales - Travel</t>
  </si>
  <si>
    <t>Sales - Consumer finance</t>
  </si>
  <si>
    <t>Sales - Other</t>
  </si>
  <si>
    <t>Sales - Barter</t>
  </si>
  <si>
    <t>Interco adj.</t>
  </si>
  <si>
    <t>Total Sales YoY</t>
  </si>
  <si>
    <t>Sales - Advertising &amp; subscriptions</t>
  </si>
  <si>
    <t>Cash Sales YoY</t>
  </si>
  <si>
    <t>Operating costs</t>
  </si>
  <si>
    <t xml:space="preserve">Salary and employee benefit expense </t>
  </si>
  <si>
    <t>External services</t>
  </si>
  <si>
    <t>including barter cost</t>
  </si>
  <si>
    <t>including non barter cost</t>
  </si>
  <si>
    <t>Cost of goods sold</t>
  </si>
  <si>
    <t xml:space="preserve">Materials and energy used </t>
  </si>
  <si>
    <t>Amortisation of programming rights</t>
  </si>
  <si>
    <t>Costs of the employee option scheme</t>
  </si>
  <si>
    <t>Other operating expenses</t>
  </si>
  <si>
    <t>including barter non-barter cost</t>
  </si>
  <si>
    <t>Goodwill impairment</t>
  </si>
  <si>
    <t>Other operating income/gains</t>
  </si>
  <si>
    <t>Gain/loss on disposal of other financial assets</t>
  </si>
  <si>
    <t>EBITDA</t>
  </si>
  <si>
    <t>EBITDA margin</t>
  </si>
  <si>
    <t>Amortization and depreciation</t>
  </si>
  <si>
    <t>Operating profit</t>
  </si>
  <si>
    <t>OP margin</t>
  </si>
  <si>
    <t>Finance income</t>
  </si>
  <si>
    <t>Finance costs</t>
  </si>
  <si>
    <t>Other income/loss</t>
  </si>
  <si>
    <t>Dividends received</t>
  </si>
  <si>
    <t>Profit on the sale of an associated company</t>
  </si>
  <si>
    <t>Share in profits of investments measured under equity accounting method</t>
  </si>
  <si>
    <t>Profit before income tax</t>
  </si>
  <si>
    <t>Income tax</t>
  </si>
  <si>
    <t>Net profit</t>
  </si>
  <si>
    <t>Equity holders of the Parent Company</t>
  </si>
  <si>
    <t>Non-controlling interests</t>
  </si>
  <si>
    <t>Dividend received</t>
  </si>
  <si>
    <t>YOY growth</t>
  </si>
  <si>
    <t>Adjustments including:</t>
  </si>
  <si>
    <t>M&amp;A and restructuring costs - external services</t>
  </si>
  <si>
    <t>M&amp;A and restructuring costs - employee costs</t>
  </si>
  <si>
    <t>Other M&amp;A and restructuring costs</t>
  </si>
  <si>
    <t>Amortization of programming rights</t>
  </si>
  <si>
    <t>Net result on barter transaction settlement</t>
  </si>
  <si>
    <t>Revaluation and scrapping of non-current assets</t>
  </si>
  <si>
    <t xml:space="preserve">Cancellation of a loan form the PFR Financial Shield </t>
  </si>
  <si>
    <t>Adjustement of VAT tax rate used in previous periods</t>
  </si>
  <si>
    <t>Goodwil impairment</t>
  </si>
  <si>
    <t>Other</t>
  </si>
  <si>
    <t>Total adjustments</t>
  </si>
  <si>
    <t>Adjusted EBITDA</t>
  </si>
  <si>
    <t>Adjusted EBITDA Margin (on non-barter sales)</t>
  </si>
  <si>
    <t>Adjusted EBITDA - Advertising &amp; subsricptions</t>
  </si>
  <si>
    <t>Adjusted EBITDA Margin</t>
  </si>
  <si>
    <t>Adjusted EBITDA - Travel</t>
  </si>
  <si>
    <t>Adjusted EBITDA - Consumer finance</t>
  </si>
  <si>
    <t>Adjusted EBITDA - Other</t>
  </si>
  <si>
    <t>1H2021</t>
  </si>
  <si>
    <t>1H2022</t>
  </si>
  <si>
    <t>1H2023</t>
  </si>
  <si>
    <t>1H2024</t>
  </si>
  <si>
    <t>1H2025</t>
  </si>
  <si>
    <t>3Q25</t>
  </si>
  <si>
    <t>Adjusted EBITDA - Advertising &amp; subscriptions</t>
  </si>
  <si>
    <t>STATEMENT OF FINANCIAL POSITION</t>
  </si>
  <si>
    <t>31 December</t>
  </si>
  <si>
    <t>31 
March</t>
  </si>
  <si>
    <t>30 
June</t>
  </si>
  <si>
    <t>30 September</t>
  </si>
  <si>
    <t>31 March</t>
  </si>
  <si>
    <t>adjusted</t>
  </si>
  <si>
    <t>Non-current assets</t>
  </si>
  <si>
    <t>Property, plant and equipment</t>
  </si>
  <si>
    <t>Goodwill</t>
  </si>
  <si>
    <t xml:space="preserve">Trademarks </t>
  </si>
  <si>
    <t>Homepage and WP mail</t>
  </si>
  <si>
    <t xml:space="preserve"> - </t>
  </si>
  <si>
    <t xml:space="preserve">Other intangible assets </t>
  </si>
  <si>
    <t>Long term programming rights</t>
  </si>
  <si>
    <t>Investments accounted for using the equity method</t>
  </si>
  <si>
    <t>Shares and other financial assets</t>
  </si>
  <si>
    <t>Long term receivables</t>
  </si>
  <si>
    <t>Deferred tax assets</t>
  </si>
  <si>
    <t>Total Non-current assets</t>
  </si>
  <si>
    <t>Current assets</t>
  </si>
  <si>
    <t>Short term programming assets</t>
  </si>
  <si>
    <t>Short term financial assets</t>
  </si>
  <si>
    <t>Inventory</t>
  </si>
  <si>
    <t>Trade receivables and other assets</t>
  </si>
  <si>
    <t>Cash and cash equivalents</t>
  </si>
  <si>
    <t>Non-current assets held for sale</t>
  </si>
  <si>
    <t>Total Current assets</t>
  </si>
  <si>
    <t>TOTAL ASSETS</t>
  </si>
  <si>
    <t>Equity</t>
  </si>
  <si>
    <t xml:space="preserve">Equity attributable to equity holders of the Parent Company </t>
  </si>
  <si>
    <t>Share capital</t>
  </si>
  <si>
    <t>Supplementary capital</t>
  </si>
  <si>
    <t>Revaluation reserve</t>
  </si>
  <si>
    <t>Other reserves</t>
  </si>
  <si>
    <t>Retained earnings</t>
  </si>
  <si>
    <t>Total Equity attributable to equity holders of the Parent Company</t>
  </si>
  <si>
    <t>Total Equity</t>
  </si>
  <si>
    <t xml:space="preserve">Long-term liabilities </t>
  </si>
  <si>
    <t>Loans</t>
  </si>
  <si>
    <t>Lease liabilities related to right to use of the assets</t>
  </si>
  <si>
    <t>Other liabilities</t>
  </si>
  <si>
    <t>Other long term provisions</t>
  </si>
  <si>
    <t>Deferred income tax provision</t>
  </si>
  <si>
    <t xml:space="preserve">Total Long-term liabilities </t>
  </si>
  <si>
    <t>Short-term liabilities</t>
  </si>
  <si>
    <t xml:space="preserve">Loans </t>
  </si>
  <si>
    <t>Trade and other payables</t>
  </si>
  <si>
    <t>Provisions for employee benefits</t>
  </si>
  <si>
    <t xml:space="preserve">Other provisions </t>
  </si>
  <si>
    <t>Current income tax liabilities</t>
  </si>
  <si>
    <t>Liabilities related to assets classified as held for sale</t>
  </si>
  <si>
    <t>Total Short-term liabilities</t>
  </si>
  <si>
    <t>TOTAL EQUITY AND LIABILITIES</t>
  </si>
  <si>
    <t>CASH FLOW STATEMENT YTD</t>
  </si>
  <si>
    <t>MSR 17</t>
  </si>
  <si>
    <t>MSSF 16</t>
  </si>
  <si>
    <t>MSSF16</t>
  </si>
  <si>
    <t>1Q2014</t>
  </si>
  <si>
    <t>1H2104</t>
  </si>
  <si>
    <t>3Q2014</t>
  </si>
  <si>
    <t>1Q2015</t>
  </si>
  <si>
    <t>1H2015</t>
  </si>
  <si>
    <t>3Q2015</t>
  </si>
  <si>
    <t>1Q2016</t>
  </si>
  <si>
    <t>1H2016</t>
  </si>
  <si>
    <t>3Q2016</t>
  </si>
  <si>
    <t>1Q2017</t>
  </si>
  <si>
    <t>1H2017</t>
  </si>
  <si>
    <t>3Q2017</t>
  </si>
  <si>
    <t>1Q2018</t>
  </si>
  <si>
    <t>1H2018</t>
  </si>
  <si>
    <t>3Q2018</t>
  </si>
  <si>
    <t>1Q2019</t>
  </si>
  <si>
    <t>1H2019</t>
  </si>
  <si>
    <t>3Q2019</t>
  </si>
  <si>
    <t>1Q2020</t>
  </si>
  <si>
    <t>1H2020</t>
  </si>
  <si>
    <t>3Q2020</t>
  </si>
  <si>
    <t>Cash flows from operating activities</t>
  </si>
  <si>
    <t>Adjustments for:</t>
  </si>
  <si>
    <t>Share in profits/losses of investments carried under the equity accounting method</t>
  </si>
  <si>
    <t>Amortisation of right to use of the buildings</t>
  </si>
  <si>
    <t>Payments for the programming rights</t>
  </si>
  <si>
    <t>Losses on sale/scrapping of PPE and intangible assets</t>
  </si>
  <si>
    <t xml:space="preserve">Finance income and costs </t>
  </si>
  <si>
    <t xml:space="preserve">Finance income recognised on refinancing the bank loan </t>
  </si>
  <si>
    <t>Finance income on revaluation of finacial receivables and other financial assets</t>
  </si>
  <si>
    <t>Exchange differences on cash and cash equivalents and financial liabilities</t>
  </si>
  <si>
    <t>Revaluation of contingent liabilities related to mergers &amp; acquisitions</t>
  </si>
  <si>
    <t>Financial income - revaluation of other financial assets and investment liabilities</t>
  </si>
  <si>
    <t xml:space="preserve">Revaluation of liabilities  -  put options for non-controlling interests </t>
  </si>
  <si>
    <t>Cost of the employee option scheme</t>
  </si>
  <si>
    <t>Income from bargain acquisition</t>
  </si>
  <si>
    <t>Other adjustments</t>
  </si>
  <si>
    <t xml:space="preserve">Changes in working capital </t>
  </si>
  <si>
    <t>(Increase)/decrease in inventory</t>
  </si>
  <si>
    <t>(Increase)/decrease in trade receivables and other assets</t>
  </si>
  <si>
    <t>Increase/(decrease) in trade and other payables</t>
  </si>
  <si>
    <t xml:space="preserve">IPO cost recognized in supplementary capital </t>
  </si>
  <si>
    <t>Increase/(decrease) in provisions</t>
  </si>
  <si>
    <t>Income tax paid</t>
  </si>
  <si>
    <t>Income tax return</t>
  </si>
  <si>
    <t>Net cash flows from operating activities</t>
  </si>
  <si>
    <t>Cash flows from investing activities</t>
  </si>
  <si>
    <t>Sale of intangible assets and property, plant and equipment</t>
  </si>
  <si>
    <t>Sale of other financial assets and subsidiaries</t>
  </si>
  <si>
    <t>Sale of subsidiaries</t>
  </si>
  <si>
    <t>Purchase of intangible assets and property, plant and equipment</t>
  </si>
  <si>
    <t>Loans granted</t>
  </si>
  <si>
    <t>Loans to related parties</t>
  </si>
  <si>
    <t>Repayment of contingent liabilities related to mergers &amp; acquisitions</t>
  </si>
  <si>
    <t>Purchase of organized part of the enterprise</t>
  </si>
  <si>
    <t>Purchase of shares in a subsidiary</t>
  </si>
  <si>
    <t>Cash of the aquired subsidiaries as of the acquisition date</t>
  </si>
  <si>
    <t>Repayment of interests from loans granted</t>
  </si>
  <si>
    <t>Repayment of loans granted and investment receivables</t>
  </si>
  <si>
    <t>Exercising of the option to purchase non-controlling interest</t>
  </si>
  <si>
    <t>Purchase of other financial assets</t>
  </si>
  <si>
    <t>Acquisition of investments accounted for using the equity method</t>
  </si>
  <si>
    <t>Net cash flows from investing activities</t>
  </si>
  <si>
    <t>Net cash flows from financing activities</t>
  </si>
  <si>
    <t>Payments due to share capital increase</t>
  </si>
  <si>
    <t>Loans and advances received</t>
  </si>
  <si>
    <t>Interest on bank deposits</t>
  </si>
  <si>
    <t>Repayment of finance leases</t>
  </si>
  <si>
    <t>Repayment of bank commissions</t>
  </si>
  <si>
    <t>Interest paid</t>
  </si>
  <si>
    <t>Repayment of IRS</t>
  </si>
  <si>
    <t>Repayment of loans and advances received</t>
  </si>
  <si>
    <t>Dividends distributed to shareholders</t>
  </si>
  <si>
    <t>Dividends distributed to non-controlling shareholders</t>
  </si>
  <si>
    <t>Net increase/(decrease) in cash and cash equivalents</t>
  </si>
  <si>
    <t>Cash and cash equivalents at the beginning of the period</t>
  </si>
  <si>
    <t>Impact of exchange differences on cash and cash equivalents</t>
  </si>
  <si>
    <t>Cash and cash equivalents at the end of the period</t>
  </si>
  <si>
    <t>CASH FLOW STATEMENT QUARTERLY</t>
  </si>
  <si>
    <t>2Q2104</t>
  </si>
  <si>
    <t>4Q2014</t>
  </si>
  <si>
    <t>2Q2015</t>
  </si>
  <si>
    <t>4Q2015</t>
  </si>
  <si>
    <t>2Q2016</t>
  </si>
  <si>
    <t>4Q2016</t>
  </si>
  <si>
    <t>2Q2017</t>
  </si>
  <si>
    <t>4Q2017</t>
  </si>
  <si>
    <t>2Q2018</t>
  </si>
  <si>
    <t>4Q2018</t>
  </si>
  <si>
    <t>2Q2019</t>
  </si>
  <si>
    <t>4Q2019</t>
  </si>
  <si>
    <t>2Q2020</t>
  </si>
  <si>
    <t>4Q2020</t>
  </si>
  <si>
    <t>Finance income recognised on refinancing the bank loan</t>
  </si>
  <si>
    <t>4Q2025</t>
  </si>
  <si>
    <t>Transfered to assets held for sale</t>
  </si>
  <si>
    <t>Restructuring and transaction costs - external services</t>
  </si>
  <si>
    <t>Restructuring and transaction costs - remuneriation</t>
  </si>
  <si>
    <t>Restructuring and transaction costs - other operating costs and revenues</t>
  </si>
  <si>
    <t>Costs of employee options program</t>
  </si>
  <si>
    <t>Gain/loss from disposal of other financial assets</t>
  </si>
  <si>
    <t>Net result from barter transaction settlements</t>
  </si>
  <si>
    <t>Revaluation of financial assets</t>
  </si>
  <si>
    <t>The update of valuation of liability for non-controlling shares buyout and other obligations resulting from ventures combinations</t>
  </si>
  <si>
    <t>Accelerated depreciation</t>
  </si>
  <si>
    <t>Write-down and liquidation of non-financial assets</t>
  </si>
  <si>
    <t>Impairment loss on goodwill</t>
  </si>
  <si>
    <t>Other income / loss</t>
  </si>
  <si>
    <t>Income tax adjustment</t>
  </si>
  <si>
    <t>Adjusted net profit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</si>
</sst>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3" formatCode="_-* #,##0.00_-;\-* #,##0.00_-;_-* &quot;-&quot;??_-;_-@_-"/>
    <numFmt numFmtId="164" formatCode="_-* #,##0.00\ _z_ł_-;\-* #,##0.00\ _z_ł_-;_-* &quot;-&quot;??\ _z_ł_-;_-@_-"/>
    <numFmt numFmtId="165" formatCode="_-* #,##0\ _z_ł_-;\-* #,##0\ _z_ł_-;_-* &quot;-&quot;??\ _z_ł_-;_-@_-"/>
    <numFmt numFmtId="166" formatCode="#,##0.0"/>
    <numFmt numFmtId="167" formatCode="_-* #,##0_-;\-* #,##0_-;_-* &quot;-&quot;??_-;_-@_-"/>
    <numFmt numFmtId="168" formatCode="0.0"/>
  </numFmts>
  <fonts count="6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indexed="8"/>
      <name val="Corbel"/>
      <family val="2"/>
      <charset val="238"/>
    </font>
    <font>
      <b/>
      <sz val="9"/>
      <color theme="1"/>
      <name val="Calibri"/>
      <family val="2"/>
      <charset val="238"/>
      <scheme val="minor"/>
    </font>
    <font>
      <sz val="9"/>
      <color theme="3" tint="0.3999755851924192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9"/>
      <color theme="0"/>
      <name val="Corbel"/>
      <family val="2"/>
      <charset val="238"/>
    </font>
    <font>
      <b/>
      <sz val="11"/>
      <color indexed="8"/>
      <name val="Corbel"/>
      <family val="2"/>
      <charset val="238"/>
    </font>
    <font>
      <b/>
      <sz val="10"/>
      <color theme="0"/>
      <name val="Corbel"/>
      <family val="2"/>
      <charset val="238"/>
    </font>
    <font>
      <sz val="9"/>
      <color theme="0"/>
      <name val="Corbel"/>
      <family val="2"/>
      <charset val="238"/>
    </font>
    <font>
      <b/>
      <sz val="10"/>
      <color theme="1"/>
      <name val="Corbel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9"/>
      <color theme="1"/>
      <name val="Corbel"/>
      <family val="2"/>
      <charset val="238"/>
    </font>
    <font>
      <sz val="8"/>
      <color theme="1"/>
      <name val="Corbel"/>
      <family val="2"/>
      <charset val="238"/>
    </font>
    <font>
      <b/>
      <sz val="9"/>
      <color theme="1"/>
      <name val="Corbel"/>
      <family val="2"/>
      <charset val="238"/>
    </font>
    <font>
      <b/>
      <i/>
      <sz val="8"/>
      <color theme="0"/>
      <name val="Corbel"/>
      <family val="2"/>
      <charset val="238"/>
    </font>
    <font>
      <sz val="8"/>
      <color theme="1"/>
      <name val="Calibri"/>
      <family val="2"/>
      <charset val="238"/>
      <scheme val="minor"/>
    </font>
    <font>
      <b/>
      <i/>
      <sz val="8"/>
      <color theme="1" tint="0.34998626667073579"/>
      <name val="Calibri"/>
      <family val="2"/>
      <charset val="238"/>
      <scheme val="minor"/>
    </font>
    <font>
      <i/>
      <sz val="8"/>
      <color theme="1" tint="0.34998626667073579"/>
      <name val="Corbel"/>
      <family val="2"/>
      <charset val="238"/>
    </font>
    <font>
      <b/>
      <sz val="8"/>
      <color theme="1"/>
      <name val="Calibri"/>
      <family val="2"/>
      <charset val="238"/>
      <scheme val="minor"/>
    </font>
    <font>
      <sz val="8"/>
      <color theme="1" tint="0.34998626667073579"/>
      <name val="Calibri"/>
      <family val="2"/>
      <charset val="238"/>
      <scheme val="minor"/>
    </font>
    <font>
      <i/>
      <sz val="8"/>
      <color theme="1" tint="0.34998626667073579"/>
      <name val="Calibri"/>
      <family val="2"/>
      <charset val="238"/>
      <scheme val="minor"/>
    </font>
    <font>
      <sz val="10"/>
      <color theme="0" tint="-0.14999847407452621"/>
      <name val="Calibri"/>
      <family val="2"/>
      <charset val="238"/>
      <scheme val="minor"/>
    </font>
    <font>
      <i/>
      <sz val="9"/>
      <color theme="0" tint="-0.249977111117893"/>
      <name val="Corbel"/>
      <family val="2"/>
      <charset val="238"/>
    </font>
    <font>
      <sz val="9"/>
      <color theme="0" tint="-0.249977111117893"/>
      <name val="Calibri"/>
      <family val="2"/>
      <charset val="238"/>
      <scheme val="minor"/>
    </font>
    <font>
      <i/>
      <sz val="9"/>
      <color theme="0" tint="-0.249977111117893"/>
      <name val="Calibri"/>
      <family val="2"/>
      <charset val="238"/>
      <scheme val="minor"/>
    </font>
    <font>
      <b/>
      <sz val="9"/>
      <color theme="0" tint="-0.249977111117893"/>
      <name val="Calibri"/>
      <family val="2"/>
      <charset val="238"/>
      <scheme val="minor"/>
    </font>
    <font>
      <sz val="9"/>
      <color theme="1" tint="0.499984740745262"/>
      <name val="Calibri"/>
      <family val="2"/>
      <charset val="238"/>
      <scheme val="minor"/>
    </font>
    <font>
      <i/>
      <sz val="9"/>
      <color rgb="FF0070C0"/>
      <name val="Corbel"/>
      <family val="2"/>
      <charset val="238"/>
    </font>
    <font>
      <b/>
      <sz val="9"/>
      <color theme="3" tint="0.39997558519241921"/>
      <name val="Calibri"/>
      <family val="2"/>
      <charset val="238"/>
      <scheme val="minor"/>
    </font>
    <font>
      <i/>
      <sz val="9"/>
      <color rgb="FF0070C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sz val="10"/>
      <color theme="1"/>
      <name val="Corbel"/>
      <family val="2"/>
      <charset val="238"/>
    </font>
    <font>
      <i/>
      <sz val="9"/>
      <color theme="1"/>
      <name val="Corbel"/>
      <family val="2"/>
      <charset val="238"/>
    </font>
    <font>
      <b/>
      <i/>
      <sz val="9"/>
      <color theme="3" tint="0.3999755851924192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i/>
      <sz val="9"/>
      <color rgb="FF0070C0"/>
      <name val="Corbel"/>
      <family val="2"/>
      <charset val="238"/>
    </font>
    <font>
      <b/>
      <sz val="10"/>
      <name val="Calibri"/>
      <family val="2"/>
      <charset val="238"/>
      <scheme val="minor"/>
    </font>
    <font>
      <sz val="10"/>
      <color rgb="FFED1C24"/>
      <name val="Calibri"/>
      <family val="2"/>
      <charset val="238"/>
      <scheme val="minor"/>
    </font>
    <font>
      <sz val="9"/>
      <color rgb="FFED1C24"/>
      <name val="Calibri"/>
      <family val="2"/>
      <charset val="238"/>
      <scheme val="minor"/>
    </font>
    <font>
      <b/>
      <sz val="9"/>
      <color indexed="8"/>
      <name val="Calibri"/>
      <family val="2"/>
      <charset val="238"/>
      <scheme val="minor"/>
    </font>
    <font>
      <sz val="9"/>
      <color rgb="FFFFFFFF"/>
      <name val="Calibri"/>
      <family val="2"/>
      <charset val="238"/>
      <scheme val="minor"/>
    </font>
    <font>
      <b/>
      <sz val="9"/>
      <color theme="0"/>
      <name val="Calibri"/>
      <family val="2"/>
      <charset val="238"/>
      <scheme val="minor"/>
    </font>
    <font>
      <sz val="9"/>
      <color theme="0"/>
      <name val="Calibri"/>
      <family val="2"/>
      <charset val="238"/>
      <scheme val="minor"/>
    </font>
    <font>
      <i/>
      <sz val="9"/>
      <color rgb="FFFFFFFF"/>
      <name val="Calibri"/>
      <family val="2"/>
      <charset val="238"/>
      <scheme val="minor"/>
    </font>
    <font>
      <sz val="10"/>
      <color rgb="FFFFFFFF"/>
      <name val="Calibri"/>
      <family val="2"/>
      <charset val="238"/>
      <scheme val="minor"/>
    </font>
    <font>
      <b/>
      <sz val="9"/>
      <color rgb="FFFFFFFF"/>
      <name val="Calibri"/>
      <family val="2"/>
      <charset val="238"/>
      <scheme val="minor"/>
    </font>
    <font>
      <i/>
      <sz val="9"/>
      <color theme="3" tint="0.39997558519241921"/>
      <name val="Calibri"/>
      <family val="2"/>
      <charset val="238"/>
      <scheme val="minor"/>
    </font>
    <font>
      <b/>
      <i/>
      <sz val="9"/>
      <color theme="1"/>
      <name val="Corbel"/>
      <family val="2"/>
      <charset val="238"/>
    </font>
    <font>
      <b/>
      <i/>
      <sz val="10"/>
      <color theme="3" tint="0.39997558519241921"/>
      <name val="Calibri"/>
      <family val="2"/>
      <charset val="238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BFBFBF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b/>
      <sz val="9"/>
      <color theme="1"/>
      <name val="Corbel"/>
      <family val="2"/>
      <charset val="238"/>
    </font>
    <font>
      <b/>
      <sz val="10"/>
      <color theme="1"/>
      <name val="Corbel"/>
      <family val="2"/>
      <charset val="238"/>
    </font>
    <font>
      <b/>
      <sz val="9"/>
      <color theme="0"/>
      <name val="Corbel"/>
      <charset val="238"/>
    </font>
    <font>
      <sz val="9"/>
      <color theme="0"/>
      <name val="Corbel"/>
      <charset val="238"/>
    </font>
  </fonts>
  <fills count="13">
    <fill>
      <patternFill patternType="none"/>
    </fill>
    <fill>
      <patternFill patternType="gray125"/>
    </fill>
    <fill>
      <patternFill patternType="solid">
        <fgColor rgb="FFED1C24"/>
        <bgColor indexed="64"/>
      </patternFill>
    </fill>
    <fill>
      <patternFill patternType="solid">
        <fgColor rgb="FFD5111A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CFB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darkDown"/>
    </fill>
    <fill>
      <patternFill patternType="darkDown">
        <bgColor theme="0" tint="-4.9989318521683403E-2"/>
      </patternFill>
    </fill>
  </fills>
  <borders count="42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2" tint="-9.9978637043366805E-2"/>
      </left>
      <right/>
      <top style="thin">
        <color theme="2" tint="-9.9978637043366805E-2"/>
      </top>
      <bottom/>
      <diagonal/>
    </border>
    <border>
      <left/>
      <right/>
      <top style="thin">
        <color theme="2" tint="-9.9978637043366805E-2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/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 style="thin">
        <color theme="2" tint="-9.9978637043366805E-2"/>
      </left>
      <right/>
      <top style="thin">
        <color theme="0" tint="-0.249977111117893"/>
      </top>
      <bottom/>
      <diagonal/>
    </border>
    <border>
      <left/>
      <right style="thin">
        <color theme="0" tint="-0.14999847407452621"/>
      </right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249977111117893"/>
      </right>
      <top/>
      <bottom/>
      <diagonal/>
    </border>
    <border>
      <left/>
      <right/>
      <top/>
      <bottom style="medium">
        <color theme="0" tint="-4.9989318521683403E-2"/>
      </bottom>
      <diagonal/>
    </border>
    <border>
      <left style="thin">
        <color theme="2" tint="-9.9978637043366805E-2"/>
      </left>
      <right/>
      <top/>
      <bottom style="medium">
        <color theme="0" tint="-4.9989318521683403E-2"/>
      </bottom>
      <diagonal/>
    </border>
    <border>
      <left/>
      <right style="thin">
        <color theme="0" tint="-0.14999847407452621"/>
      </right>
      <top/>
      <bottom style="medium">
        <color theme="0" tint="-4.9989318521683403E-2"/>
      </bottom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2" tint="-9.9978637043366805E-2"/>
      </left>
      <right/>
      <top/>
      <bottom style="thin">
        <color theme="0" tint="-0.249977111117893"/>
      </bottom>
      <diagonal/>
    </border>
    <border>
      <left/>
      <right style="thin">
        <color theme="0" tint="-0.14999847407452621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0" tint="-0.14999847407452621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/>
      <top/>
      <bottom style="thin">
        <color theme="2" tint="-9.9978637043366805E-2"/>
      </bottom>
      <diagonal/>
    </border>
    <border>
      <left/>
      <right style="thin">
        <color theme="0" tint="-0.14999847407452621"/>
      </right>
      <top/>
      <bottom style="thin">
        <color theme="2" tint="-9.9978637043366805E-2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2" tint="-9.9978637043366805E-2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14999847407452621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2" tint="-9.9978637043366805E-2"/>
      </right>
      <top style="thin">
        <color theme="2" tint="-9.9978637043366805E-2"/>
      </top>
      <bottom/>
      <diagonal/>
    </border>
    <border>
      <left/>
      <right style="thin">
        <color theme="2" tint="-9.9978637043366805E-2"/>
      </right>
      <top/>
      <bottom/>
      <diagonal/>
    </border>
    <border>
      <left/>
      <right style="thin">
        <color theme="2" tint="-9.9978637043366805E-2"/>
      </right>
      <top/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  <border>
      <left/>
      <right/>
      <top style="thin">
        <color theme="0"/>
      </top>
      <bottom/>
      <diagonal/>
    </border>
    <border>
      <left style="thin">
        <color theme="2" tint="-9.9978637043366805E-2"/>
      </left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</borders>
  <cellStyleXfs count="19">
    <xf numFmtId="0" fontId="0" fillId="0" borderId="0"/>
    <xf numFmtId="0" fontId="7" fillId="0" borderId="0"/>
    <xf numFmtId="164" fontId="1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4" fillId="0" borderId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10" borderId="0" applyNumberFormat="0" applyFont="0" applyBorder="0" applyAlignment="0"/>
    <xf numFmtId="0" fontId="3" fillId="0" borderId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</cellStyleXfs>
  <cellXfs count="441">
    <xf numFmtId="0" fontId="0" fillId="0" borderId="0" xfId="0"/>
    <xf numFmtId="3" fontId="10" fillId="0" borderId="0" xfId="1" applyNumberFormat="1" applyFont="1" applyAlignment="1">
      <alignment horizontal="right" vertical="center" wrapText="1"/>
    </xf>
    <xf numFmtId="165" fontId="13" fillId="2" borderId="1" xfId="2" applyNumberFormat="1" applyFont="1" applyFill="1" applyBorder="1" applyAlignment="1">
      <alignment horizontal="center" vertical="center" wrapText="1"/>
    </xf>
    <xf numFmtId="165" fontId="15" fillId="2" borderId="0" xfId="2" applyNumberFormat="1" applyFont="1" applyFill="1" applyBorder="1" applyAlignment="1">
      <alignment horizontal="center" vertical="center" wrapText="1"/>
    </xf>
    <xf numFmtId="165" fontId="16" fillId="2" borderId="0" xfId="2" applyNumberFormat="1" applyFont="1" applyFill="1" applyBorder="1" applyAlignment="1">
      <alignment horizontal="center" vertical="center" wrapText="1"/>
    </xf>
    <xf numFmtId="165" fontId="16" fillId="2" borderId="2" xfId="2" applyNumberFormat="1" applyFont="1" applyFill="1" applyBorder="1" applyAlignment="1">
      <alignment horizontal="center" vertical="center" wrapText="1"/>
    </xf>
    <xf numFmtId="0" fontId="15" fillId="3" borderId="0" xfId="2" applyNumberFormat="1" applyFont="1" applyFill="1" applyBorder="1" applyAlignment="1">
      <alignment horizontal="center" vertical="center" wrapText="1"/>
    </xf>
    <xf numFmtId="0" fontId="16" fillId="2" borderId="0" xfId="2" applyNumberFormat="1" applyFont="1" applyFill="1" applyBorder="1" applyAlignment="1">
      <alignment horizontal="center" vertical="center" wrapText="1"/>
    </xf>
    <xf numFmtId="165" fontId="13" fillId="2" borderId="0" xfId="2" applyNumberFormat="1" applyFont="1" applyFill="1" applyBorder="1" applyAlignment="1">
      <alignment horizontal="center" vertical="center" wrapText="1"/>
    </xf>
    <xf numFmtId="165" fontId="13" fillId="2" borderId="3" xfId="2" applyNumberFormat="1" applyFont="1" applyFill="1" applyBorder="1" applyAlignment="1">
      <alignment horizontal="center" vertical="center" wrapText="1"/>
    </xf>
    <xf numFmtId="165" fontId="13" fillId="3" borderId="0" xfId="2" applyNumberFormat="1" applyFont="1" applyFill="1" applyBorder="1" applyAlignment="1">
      <alignment horizontal="center" vertical="center" wrapText="1"/>
    </xf>
    <xf numFmtId="3" fontId="18" fillId="0" borderId="0" xfId="1" applyNumberFormat="1" applyFont="1" applyAlignment="1">
      <alignment horizontal="right" vertical="center" wrapText="1"/>
    </xf>
    <xf numFmtId="0" fontId="15" fillId="2" borderId="39" xfId="2" applyNumberFormat="1" applyFont="1" applyFill="1" applyBorder="1" applyAlignment="1">
      <alignment horizontal="center" vertical="center" wrapText="1"/>
    </xf>
    <xf numFmtId="165" fontId="15" fillId="2" borderId="1" xfId="2" applyNumberFormat="1" applyFont="1" applyFill="1" applyBorder="1" applyAlignment="1">
      <alignment horizontal="center" vertical="center" wrapText="1"/>
    </xf>
    <xf numFmtId="165" fontId="51" fillId="0" borderId="0" xfId="2" applyNumberFormat="1" applyFont="1" applyFill="1" applyBorder="1" applyAlignment="1">
      <alignment horizontal="center" vertical="center" wrapText="1"/>
    </xf>
    <xf numFmtId="165" fontId="13" fillId="2" borderId="1" xfId="2" quotePrefix="1" applyNumberFormat="1" applyFont="1" applyFill="1" applyBorder="1" applyAlignment="1">
      <alignment horizontal="center" vertical="center" wrapText="1"/>
    </xf>
    <xf numFmtId="0" fontId="15" fillId="2" borderId="0" xfId="2" applyNumberFormat="1" applyFont="1" applyFill="1" applyBorder="1" applyAlignment="1">
      <alignment horizontal="center" vertical="center" wrapText="1"/>
    </xf>
    <xf numFmtId="165" fontId="51" fillId="2" borderId="0" xfId="2" applyNumberFormat="1" applyFont="1" applyFill="1" applyBorder="1" applyAlignment="1">
      <alignment horizontal="center" vertical="center" wrapText="1"/>
    </xf>
    <xf numFmtId="165" fontId="52" fillId="2" borderId="0" xfId="2" applyNumberFormat="1" applyFont="1" applyFill="1" applyBorder="1" applyAlignment="1">
      <alignment horizontal="center" vertical="center" wrapText="1"/>
    </xf>
    <xf numFmtId="0" fontId="13" fillId="2" borderId="39" xfId="2" applyNumberFormat="1" applyFont="1" applyFill="1" applyBorder="1" applyAlignment="1">
      <alignment horizontal="center" vertical="center" wrapText="1"/>
    </xf>
    <xf numFmtId="0" fontId="13" fillId="2" borderId="0" xfId="2" applyNumberFormat="1" applyFont="1" applyFill="1" applyBorder="1" applyAlignment="1">
      <alignment horizontal="center" vertical="center" wrapText="1"/>
    </xf>
    <xf numFmtId="0" fontId="13" fillId="2" borderId="1" xfId="2" applyNumberFormat="1" applyFont="1" applyFill="1" applyBorder="1" applyAlignment="1">
      <alignment horizontal="center" vertical="center" wrapText="1"/>
    </xf>
    <xf numFmtId="0" fontId="8" fillId="0" borderId="0" xfId="4" applyFont="1"/>
    <xf numFmtId="0" fontId="9" fillId="0" borderId="0" xfId="4" applyFont="1"/>
    <xf numFmtId="3" fontId="10" fillId="0" borderId="0" xfId="4" applyNumberFormat="1" applyFont="1" applyAlignment="1">
      <alignment horizontal="right" vertical="center" wrapText="1"/>
    </xf>
    <xf numFmtId="0" fontId="5" fillId="0" borderId="0" xfId="4"/>
    <xf numFmtId="3" fontId="8" fillId="0" borderId="0" xfId="4" applyNumberFormat="1" applyFont="1"/>
    <xf numFmtId="0" fontId="8" fillId="0" borderId="0" xfId="4" applyFont="1" applyAlignment="1">
      <alignment vertical="center"/>
    </xf>
    <xf numFmtId="3" fontId="11" fillId="0" borderId="0" xfId="4" applyNumberFormat="1" applyFont="1" applyAlignment="1">
      <alignment horizontal="right" vertical="center" wrapText="1"/>
    </xf>
    <xf numFmtId="0" fontId="14" fillId="0" borderId="0" xfId="4" applyFont="1"/>
    <xf numFmtId="9" fontId="8" fillId="0" borderId="0" xfId="5" applyFont="1"/>
    <xf numFmtId="165" fontId="13" fillId="2" borderId="0" xfId="2" applyNumberFormat="1" applyFont="1" applyFill="1" applyAlignment="1">
      <alignment horizontal="center" vertical="center" wrapText="1"/>
    </xf>
    <xf numFmtId="3" fontId="8" fillId="0" borderId="17" xfId="4" applyNumberFormat="1" applyFont="1" applyBorder="1" applyAlignment="1">
      <alignment horizontal="right" vertical="center" wrapText="1"/>
    </xf>
    <xf numFmtId="0" fontId="17" fillId="0" borderId="0" xfId="4" quotePrefix="1" applyFont="1" applyAlignment="1">
      <alignment horizontal="right"/>
    </xf>
    <xf numFmtId="0" fontId="17" fillId="4" borderId="4" xfId="4" applyFont="1" applyFill="1" applyBorder="1" applyAlignment="1">
      <alignment vertical="center"/>
    </xf>
    <xf numFmtId="0" fontId="8" fillId="0" borderId="5" xfId="4" applyFont="1" applyBorder="1"/>
    <xf numFmtId="3" fontId="18" fillId="4" borderId="4" xfId="4" applyNumberFormat="1" applyFont="1" applyFill="1" applyBorder="1" applyAlignment="1">
      <alignment horizontal="right" vertical="center" wrapText="1"/>
    </xf>
    <xf numFmtId="3" fontId="18" fillId="4" borderId="5" xfId="4" applyNumberFormat="1" applyFont="1" applyFill="1" applyBorder="1" applyAlignment="1">
      <alignment horizontal="right" vertical="center" wrapText="1"/>
    </xf>
    <xf numFmtId="3" fontId="18" fillId="4" borderId="35" xfId="4" applyNumberFormat="1" applyFont="1" applyFill="1" applyBorder="1" applyAlignment="1">
      <alignment horizontal="right" vertical="center" wrapText="1"/>
    </xf>
    <xf numFmtId="9" fontId="8" fillId="0" borderId="0" xfId="6" applyFont="1"/>
    <xf numFmtId="0" fontId="10" fillId="0" borderId="0" xfId="4" applyFont="1"/>
    <xf numFmtId="3" fontId="10" fillId="0" borderId="0" xfId="4" applyNumberFormat="1" applyFont="1"/>
    <xf numFmtId="0" fontId="19" fillId="0" borderId="0" xfId="4" applyFont="1" applyAlignment="1">
      <alignment horizontal="right"/>
    </xf>
    <xf numFmtId="0" fontId="19" fillId="0" borderId="7" xfId="4" applyFont="1" applyBorder="1" applyAlignment="1">
      <alignment horizontal="left" vertical="center" indent="1"/>
    </xf>
    <xf numFmtId="3" fontId="44" fillId="0" borderId="7" xfId="4" applyNumberFormat="1" applyFont="1" applyBorder="1" applyAlignment="1">
      <alignment horizontal="right" vertical="center" wrapText="1"/>
    </xf>
    <xf numFmtId="3" fontId="44" fillId="0" borderId="0" xfId="4" applyNumberFormat="1" applyFont="1" applyAlignment="1">
      <alignment horizontal="right" vertical="center" wrapText="1"/>
    </xf>
    <xf numFmtId="3" fontId="44" fillId="0" borderId="36" xfId="4" applyNumberFormat="1" applyFont="1" applyBorder="1" applyAlignment="1">
      <alignment horizontal="right" vertical="center" wrapText="1"/>
    </xf>
    <xf numFmtId="3" fontId="8" fillId="0" borderId="7" xfId="4" applyNumberFormat="1" applyFont="1" applyBorder="1" applyAlignment="1">
      <alignment horizontal="right" vertical="center" wrapText="1"/>
    </xf>
    <xf numFmtId="3" fontId="8" fillId="0" borderId="0" xfId="4" applyNumberFormat="1" applyFont="1" applyAlignment="1">
      <alignment horizontal="right" vertical="center" wrapText="1"/>
    </xf>
    <xf numFmtId="3" fontId="8" fillId="0" borderId="36" xfId="4" applyNumberFormat="1" applyFont="1" applyBorder="1" applyAlignment="1">
      <alignment horizontal="right" vertical="center" wrapText="1"/>
    </xf>
    <xf numFmtId="0" fontId="20" fillId="0" borderId="7" xfId="4" applyFont="1" applyBorder="1" applyAlignment="1">
      <alignment horizontal="left" vertical="center" indent="1"/>
    </xf>
    <xf numFmtId="0" fontId="21" fillId="0" borderId="7" xfId="4" applyFont="1" applyBorder="1" applyAlignment="1">
      <alignment vertical="center"/>
    </xf>
    <xf numFmtId="3" fontId="10" fillId="0" borderId="7" xfId="4" applyNumberFormat="1" applyFont="1" applyBorder="1"/>
    <xf numFmtId="3" fontId="10" fillId="0" borderId="36" xfId="4" applyNumberFormat="1" applyFont="1" applyBorder="1"/>
    <xf numFmtId="0" fontId="10" fillId="0" borderId="7" xfId="4" applyFont="1" applyBorder="1"/>
    <xf numFmtId="0" fontId="10" fillId="0" borderId="36" xfId="4" applyFont="1" applyBorder="1"/>
    <xf numFmtId="0" fontId="8" fillId="0" borderId="0" xfId="4" applyFont="1" applyAlignment="1">
      <alignment horizontal="right"/>
    </xf>
    <xf numFmtId="0" fontId="22" fillId="4" borderId="7" xfId="4" applyFont="1" applyFill="1" applyBorder="1" applyAlignment="1">
      <alignment vertical="center"/>
    </xf>
    <xf numFmtId="0" fontId="23" fillId="0" borderId="0" xfId="4" applyFont="1"/>
    <xf numFmtId="3" fontId="24" fillId="4" borderId="7" xfId="7" applyNumberFormat="1" applyFont="1" applyFill="1" applyBorder="1" applyAlignment="1">
      <alignment horizontal="right" vertical="center" wrapText="1"/>
    </xf>
    <xf numFmtId="3" fontId="24" fillId="4" borderId="0" xfId="7" applyNumberFormat="1" applyFont="1" applyFill="1" applyBorder="1" applyAlignment="1">
      <alignment horizontal="right" vertical="center" wrapText="1"/>
    </xf>
    <xf numFmtId="3" fontId="24" fillId="4" borderId="36" xfId="7" applyNumberFormat="1" applyFont="1" applyFill="1" applyBorder="1" applyAlignment="1">
      <alignment horizontal="right" vertical="center" wrapText="1"/>
    </xf>
    <xf numFmtId="9" fontId="24" fillId="4" borderId="7" xfId="7" applyFont="1" applyFill="1" applyBorder="1" applyAlignment="1">
      <alignment horizontal="right" vertical="center" wrapText="1"/>
    </xf>
    <xf numFmtId="9" fontId="24" fillId="4" borderId="0" xfId="7" applyFont="1" applyFill="1" applyBorder="1" applyAlignment="1">
      <alignment horizontal="right" vertical="center" wrapText="1"/>
    </xf>
    <xf numFmtId="9" fontId="24" fillId="4" borderId="36" xfId="7" applyFont="1" applyFill="1" applyBorder="1" applyAlignment="1">
      <alignment horizontal="right" vertical="center" wrapText="1"/>
    </xf>
    <xf numFmtId="0" fontId="25" fillId="0" borderId="7" xfId="4" applyFont="1" applyBorder="1" applyAlignment="1">
      <alignment horizontal="left" vertical="center" indent="1"/>
    </xf>
    <xf numFmtId="3" fontId="26" fillId="0" borderId="7" xfId="4" applyNumberFormat="1" applyFont="1" applyBorder="1"/>
    <xf numFmtId="3" fontId="26" fillId="0" borderId="0" xfId="4" applyNumberFormat="1" applyFont="1"/>
    <xf numFmtId="3" fontId="26" fillId="0" borderId="36" xfId="4" applyNumberFormat="1" applyFont="1" applyBorder="1"/>
    <xf numFmtId="9" fontId="28" fillId="0" borderId="7" xfId="7" applyFont="1" applyFill="1" applyBorder="1" applyAlignment="1">
      <alignment horizontal="right" vertical="center" wrapText="1"/>
    </xf>
    <xf numFmtId="9" fontId="28" fillId="0" borderId="0" xfId="7" applyFont="1" applyFill="1" applyBorder="1" applyAlignment="1">
      <alignment horizontal="right" vertical="center" wrapText="1"/>
    </xf>
    <xf numFmtId="9" fontId="28" fillId="0" borderId="36" xfId="7" applyFont="1" applyFill="1" applyBorder="1" applyAlignment="1">
      <alignment horizontal="right" vertical="center" wrapText="1"/>
    </xf>
    <xf numFmtId="0" fontId="26" fillId="0" borderId="7" xfId="4" applyFont="1" applyBorder="1"/>
    <xf numFmtId="0" fontId="26" fillId="0" borderId="0" xfId="4" applyFont="1"/>
    <xf numFmtId="9" fontId="24" fillId="0" borderId="7" xfId="7" applyFont="1" applyFill="1" applyBorder="1" applyAlignment="1">
      <alignment horizontal="right" vertical="center" wrapText="1"/>
    </xf>
    <xf numFmtId="9" fontId="24" fillId="0" borderId="0" xfId="7" applyFont="1" applyFill="1" applyBorder="1" applyAlignment="1">
      <alignment horizontal="right" vertical="center" wrapText="1"/>
    </xf>
    <xf numFmtId="0" fontId="8" fillId="0" borderId="10" xfId="4" applyFont="1" applyBorder="1"/>
    <xf numFmtId="0" fontId="8" fillId="0" borderId="0" xfId="4" applyFont="1" applyAlignment="1">
      <alignment horizontal="left" vertical="center" indent="2"/>
    </xf>
    <xf numFmtId="3" fontId="18" fillId="4" borderId="27" xfId="4" applyNumberFormat="1" applyFont="1" applyFill="1" applyBorder="1" applyAlignment="1">
      <alignment horizontal="right" vertical="center" wrapText="1"/>
    </xf>
    <xf numFmtId="0" fontId="21" fillId="0" borderId="0" xfId="4" applyFont="1" applyAlignment="1">
      <alignment horizontal="right"/>
    </xf>
    <xf numFmtId="0" fontId="35" fillId="0" borderId="0" xfId="4" applyFont="1" applyAlignment="1">
      <alignment horizontal="right"/>
    </xf>
    <xf numFmtId="0" fontId="30" fillId="0" borderId="7" xfId="4" applyFont="1" applyBorder="1" applyAlignment="1">
      <alignment horizontal="left" vertical="center" indent="2"/>
    </xf>
    <xf numFmtId="0" fontId="31" fillId="0" borderId="0" xfId="4" applyFont="1"/>
    <xf numFmtId="3" fontId="32" fillId="0" borderId="7" xfId="4" applyNumberFormat="1" applyFont="1" applyBorder="1" applyAlignment="1">
      <alignment horizontal="right" vertical="center" wrapText="1"/>
    </xf>
    <xf numFmtId="3" fontId="32" fillId="0" borderId="0" xfId="4" applyNumberFormat="1" applyFont="1" applyAlignment="1">
      <alignment horizontal="right" vertical="center" wrapText="1"/>
    </xf>
    <xf numFmtId="3" fontId="32" fillId="0" borderId="17" xfId="4" applyNumberFormat="1" applyFont="1" applyBorder="1" applyAlignment="1">
      <alignment horizontal="right" vertical="center" wrapText="1"/>
    </xf>
    <xf numFmtId="0" fontId="11" fillId="0" borderId="0" xfId="4" applyFont="1"/>
    <xf numFmtId="0" fontId="33" fillId="0" borderId="0" xfId="4" applyFont="1"/>
    <xf numFmtId="0" fontId="36" fillId="0" borderId="0" xfId="4" applyFont="1"/>
    <xf numFmtId="0" fontId="19" fillId="0" borderId="20" xfId="4" applyFont="1" applyBorder="1" applyAlignment="1">
      <alignment horizontal="left" vertical="center" indent="1"/>
    </xf>
    <xf numFmtId="0" fontId="8" fillId="0" borderId="19" xfId="4" applyFont="1" applyBorder="1"/>
    <xf numFmtId="3" fontId="8" fillId="0" borderId="20" xfId="4" applyNumberFormat="1" applyFont="1" applyBorder="1" applyAlignment="1">
      <alignment horizontal="right" vertical="center" wrapText="1"/>
    </xf>
    <xf numFmtId="3" fontId="8" fillId="0" borderId="19" xfId="4" applyNumberFormat="1" applyFont="1" applyBorder="1" applyAlignment="1">
      <alignment horizontal="right" vertical="center" wrapText="1"/>
    </xf>
    <xf numFmtId="3" fontId="8" fillId="0" borderId="21" xfId="4" applyNumberFormat="1" applyFont="1" applyBorder="1" applyAlignment="1">
      <alignment horizontal="right" vertical="center" wrapText="1"/>
    </xf>
    <xf numFmtId="0" fontId="45" fillId="0" borderId="0" xfId="4" applyFont="1" applyAlignment="1">
      <alignment horizontal="right"/>
    </xf>
    <xf numFmtId="0" fontId="19" fillId="0" borderId="28" xfId="4" applyFont="1" applyBorder="1" applyAlignment="1">
      <alignment horizontal="left" vertical="center" indent="1"/>
    </xf>
    <xf numFmtId="3" fontId="8" fillId="0" borderId="28" xfId="4" applyNumberFormat="1" applyFont="1" applyBorder="1" applyAlignment="1">
      <alignment horizontal="right" vertical="center" wrapText="1"/>
    </xf>
    <xf numFmtId="3" fontId="8" fillId="0" borderId="10" xfId="4" applyNumberFormat="1" applyFont="1" applyBorder="1" applyAlignment="1">
      <alignment horizontal="right" vertical="center" wrapText="1"/>
    </xf>
    <xf numFmtId="3" fontId="8" fillId="0" borderId="29" xfId="4" applyNumberFormat="1" applyFont="1" applyBorder="1" applyAlignment="1">
      <alignment horizontal="right" vertical="center" wrapText="1"/>
    </xf>
    <xf numFmtId="0" fontId="37" fillId="0" borderId="0" xfId="4" applyFont="1" applyAlignment="1">
      <alignment horizontal="right"/>
    </xf>
    <xf numFmtId="0" fontId="38" fillId="0" borderId="5" xfId="4" applyFont="1" applyBorder="1"/>
    <xf numFmtId="0" fontId="38" fillId="0" borderId="0" xfId="4" applyFont="1"/>
    <xf numFmtId="0" fontId="39" fillId="4" borderId="28" xfId="4" applyFont="1" applyFill="1" applyBorder="1" applyAlignment="1">
      <alignment horizontal="left" vertical="center" indent="1"/>
    </xf>
    <xf numFmtId="0" fontId="39" fillId="0" borderId="10" xfId="4" applyFont="1" applyBorder="1"/>
    <xf numFmtId="9" fontId="39" fillId="4" borderId="10" xfId="7" applyFont="1" applyFill="1" applyBorder="1" applyAlignment="1">
      <alignment horizontal="right" vertical="center" wrapText="1"/>
    </xf>
    <xf numFmtId="9" fontId="39" fillId="4" borderId="29" xfId="7" applyFont="1" applyFill="1" applyBorder="1" applyAlignment="1">
      <alignment horizontal="right" vertical="center" wrapText="1"/>
    </xf>
    <xf numFmtId="9" fontId="39" fillId="4" borderId="10" xfId="8" applyFont="1" applyFill="1" applyBorder="1" applyAlignment="1">
      <alignment horizontal="right" vertical="center" wrapText="1"/>
    </xf>
    <xf numFmtId="0" fontId="39" fillId="0" borderId="0" xfId="4" applyFont="1"/>
    <xf numFmtId="0" fontId="19" fillId="0" borderId="30" xfId="4" applyFont="1" applyBorder="1" applyAlignment="1">
      <alignment horizontal="left" vertical="center" indent="1"/>
    </xf>
    <xf numFmtId="0" fontId="8" fillId="0" borderId="34" xfId="4" applyFont="1" applyBorder="1"/>
    <xf numFmtId="3" fontId="8" fillId="0" borderId="30" xfId="4" applyNumberFormat="1" applyFont="1" applyBorder="1" applyAlignment="1">
      <alignment horizontal="right" vertical="center" wrapText="1"/>
    </xf>
    <xf numFmtId="3" fontId="8" fillId="0" borderId="31" xfId="4" applyNumberFormat="1" applyFont="1" applyBorder="1" applyAlignment="1">
      <alignment horizontal="right" vertical="center" wrapText="1"/>
    </xf>
    <xf numFmtId="3" fontId="8" fillId="0" borderId="34" xfId="4" applyNumberFormat="1" applyFont="1" applyBorder="1" applyAlignment="1">
      <alignment horizontal="right" vertical="center" wrapText="1"/>
    </xf>
    <xf numFmtId="0" fontId="8" fillId="0" borderId="31" xfId="4" applyFont="1" applyBorder="1"/>
    <xf numFmtId="3" fontId="8" fillId="0" borderId="32" xfId="4" applyNumberFormat="1" applyFont="1" applyBorder="1" applyAlignment="1">
      <alignment horizontal="right" vertical="center" wrapText="1"/>
    </xf>
    <xf numFmtId="3" fontId="8" fillId="0" borderId="33" xfId="4" applyNumberFormat="1" applyFont="1" applyBorder="1" applyAlignment="1">
      <alignment horizontal="right" vertical="center" wrapText="1"/>
    </xf>
    <xf numFmtId="0" fontId="21" fillId="0" borderId="0" xfId="4" quotePrefix="1" applyFont="1" applyAlignment="1">
      <alignment horizontal="right" vertical="center"/>
    </xf>
    <xf numFmtId="0" fontId="19" fillId="0" borderId="4" xfId="4" applyFont="1" applyBorder="1" applyAlignment="1">
      <alignment horizontal="left" vertical="center" indent="1"/>
    </xf>
    <xf numFmtId="3" fontId="8" fillId="0" borderId="4" xfId="4" applyNumberFormat="1" applyFont="1" applyBorder="1" applyAlignment="1">
      <alignment horizontal="right" vertical="center" wrapText="1"/>
    </xf>
    <xf numFmtId="3" fontId="8" fillId="0" borderId="5" xfId="4" applyNumberFormat="1" applyFont="1" applyBorder="1" applyAlignment="1">
      <alignment horizontal="right" vertical="center" wrapText="1"/>
    </xf>
    <xf numFmtId="3" fontId="8" fillId="0" borderId="27" xfId="4" applyNumberFormat="1" applyFont="1" applyBorder="1" applyAlignment="1">
      <alignment horizontal="right" vertical="center" wrapText="1"/>
    </xf>
    <xf numFmtId="0" fontId="19" fillId="0" borderId="7" xfId="4" applyFont="1" applyBorder="1" applyAlignment="1">
      <alignment horizontal="left" vertical="center" wrapText="1" indent="1"/>
    </xf>
    <xf numFmtId="0" fontId="19" fillId="0" borderId="0" xfId="4" applyFont="1" applyAlignment="1">
      <alignment horizontal="left" vertical="center" indent="1"/>
    </xf>
    <xf numFmtId="0" fontId="41" fillId="0" borderId="0" xfId="4" quotePrefix="1" applyFont="1" applyAlignment="1">
      <alignment horizontal="right"/>
    </xf>
    <xf numFmtId="0" fontId="17" fillId="4" borderId="7" xfId="9" applyFont="1" applyFill="1" applyBorder="1" applyAlignment="1">
      <alignment vertical="center"/>
    </xf>
    <xf numFmtId="3" fontId="18" fillId="4" borderId="7" xfId="4" applyNumberFormat="1" applyFont="1" applyFill="1" applyBorder="1" applyAlignment="1">
      <alignment horizontal="right" vertical="center" wrapText="1"/>
    </xf>
    <xf numFmtId="3" fontId="18" fillId="4" borderId="0" xfId="4" applyNumberFormat="1" applyFont="1" applyFill="1" applyAlignment="1">
      <alignment horizontal="right" vertical="center" wrapText="1"/>
    </xf>
    <xf numFmtId="3" fontId="18" fillId="4" borderId="17" xfId="4" applyNumberFormat="1" applyFont="1" applyFill="1" applyBorder="1" applyAlignment="1">
      <alignment horizontal="right" vertical="center" wrapText="1"/>
    </xf>
    <xf numFmtId="3" fontId="38" fillId="0" borderId="0" xfId="4" applyNumberFormat="1" applyFont="1"/>
    <xf numFmtId="0" fontId="42" fillId="0" borderId="0" xfId="4" applyFont="1" applyAlignment="1">
      <alignment horizontal="right"/>
    </xf>
    <xf numFmtId="0" fontId="42" fillId="6" borderId="7" xfId="4" applyFont="1" applyFill="1" applyBorder="1" applyAlignment="1">
      <alignment horizontal="left" vertical="center" indent="1"/>
    </xf>
    <xf numFmtId="3" fontId="39" fillId="6" borderId="7" xfId="4" applyNumberFormat="1" applyFont="1" applyFill="1" applyBorder="1" applyAlignment="1">
      <alignment horizontal="right" vertical="center" wrapText="1"/>
    </xf>
    <xf numFmtId="3" fontId="39" fillId="6" borderId="0" xfId="4" applyNumberFormat="1" applyFont="1" applyFill="1" applyAlignment="1">
      <alignment horizontal="right" vertical="center" wrapText="1"/>
    </xf>
    <xf numFmtId="3" fontId="39" fillId="0" borderId="0" xfId="4" applyNumberFormat="1" applyFont="1"/>
    <xf numFmtId="3" fontId="10" fillId="4" borderId="28" xfId="4" applyNumberFormat="1" applyFont="1" applyFill="1" applyBorder="1" applyAlignment="1">
      <alignment horizontal="right" vertical="center" wrapText="1"/>
    </xf>
    <xf numFmtId="3" fontId="10" fillId="4" borderId="10" xfId="4" applyNumberFormat="1" applyFont="1" applyFill="1" applyBorder="1" applyAlignment="1">
      <alignment horizontal="right" vertical="center" wrapText="1"/>
    </xf>
    <xf numFmtId="3" fontId="10" fillId="4" borderId="29" xfId="4" applyNumberFormat="1" applyFont="1" applyFill="1" applyBorder="1" applyAlignment="1">
      <alignment horizontal="right" vertical="center" wrapText="1"/>
    </xf>
    <xf numFmtId="0" fontId="17" fillId="0" borderId="4" xfId="4" applyFont="1" applyBorder="1" applyAlignment="1">
      <alignment vertical="center"/>
    </xf>
    <xf numFmtId="3" fontId="18" fillId="0" borderId="4" xfId="4" applyNumberFormat="1" applyFont="1" applyBorder="1" applyAlignment="1">
      <alignment horizontal="right" vertical="center" wrapText="1"/>
    </xf>
    <xf numFmtId="3" fontId="18" fillId="0" borderId="5" xfId="4" applyNumberFormat="1" applyFont="1" applyBorder="1" applyAlignment="1">
      <alignment horizontal="right" vertical="center" wrapText="1"/>
    </xf>
    <xf numFmtId="3" fontId="18" fillId="0" borderId="27" xfId="4" applyNumberFormat="1" applyFont="1" applyBorder="1" applyAlignment="1">
      <alignment horizontal="right" vertical="center" wrapText="1"/>
    </xf>
    <xf numFmtId="0" fontId="17" fillId="0" borderId="7" xfId="4" applyFont="1" applyBorder="1" applyAlignment="1">
      <alignment vertical="center"/>
    </xf>
    <xf numFmtId="3" fontId="18" fillId="0" borderId="7" xfId="4" applyNumberFormat="1" applyFont="1" applyBorder="1" applyAlignment="1">
      <alignment horizontal="right" vertical="center" wrapText="1"/>
    </xf>
    <xf numFmtId="3" fontId="18" fillId="0" borderId="0" xfId="4" applyNumberFormat="1" applyFont="1" applyAlignment="1">
      <alignment horizontal="right" vertical="center" wrapText="1"/>
    </xf>
    <xf numFmtId="3" fontId="18" fillId="0" borderId="17" xfId="4" applyNumberFormat="1" applyFont="1" applyBorder="1" applyAlignment="1">
      <alignment horizontal="right" vertical="center" wrapText="1"/>
    </xf>
    <xf numFmtId="0" fontId="19" fillId="0" borderId="28" xfId="4" applyFont="1" applyBorder="1" applyAlignment="1">
      <alignment horizontal="left" vertical="center" wrapText="1" indent="1"/>
    </xf>
    <xf numFmtId="0" fontId="17" fillId="4" borderId="7" xfId="4" applyFont="1" applyFill="1" applyBorder="1" applyAlignment="1">
      <alignment vertical="center"/>
    </xf>
    <xf numFmtId="0" fontId="42" fillId="4" borderId="7" xfId="4" applyFont="1" applyFill="1" applyBorder="1" applyAlignment="1">
      <alignment horizontal="left" vertical="center" indent="1"/>
    </xf>
    <xf numFmtId="9" fontId="39" fillId="4" borderId="7" xfId="7" applyFont="1" applyFill="1" applyBorder="1" applyAlignment="1">
      <alignment horizontal="right" vertical="center" wrapText="1"/>
    </xf>
    <xf numFmtId="9" fontId="39" fillId="4" borderId="0" xfId="7" applyFont="1" applyFill="1" applyBorder="1" applyAlignment="1">
      <alignment horizontal="right" vertical="center" wrapText="1"/>
    </xf>
    <xf numFmtId="9" fontId="39" fillId="4" borderId="17" xfId="7" applyFont="1" applyFill="1" applyBorder="1" applyAlignment="1">
      <alignment horizontal="right" vertical="center" wrapText="1"/>
    </xf>
    <xf numFmtId="9" fontId="39" fillId="4" borderId="0" xfId="8" applyFont="1" applyFill="1" applyAlignment="1">
      <alignment horizontal="right" vertical="center" wrapText="1"/>
    </xf>
    <xf numFmtId="0" fontId="43" fillId="0" borderId="0" xfId="4" applyFont="1"/>
    <xf numFmtId="0" fontId="42" fillId="4" borderId="28" xfId="4" applyFont="1" applyFill="1" applyBorder="1" applyAlignment="1">
      <alignment horizontal="left" vertical="center" indent="1"/>
    </xf>
    <xf numFmtId="0" fontId="38" fillId="0" borderId="10" xfId="4" applyFont="1" applyBorder="1"/>
    <xf numFmtId="9" fontId="39" fillId="4" borderId="28" xfId="7" applyFont="1" applyFill="1" applyBorder="1" applyAlignment="1">
      <alignment horizontal="right" vertical="center" wrapText="1"/>
    </xf>
    <xf numFmtId="0" fontId="21" fillId="0" borderId="4" xfId="4" applyFont="1" applyBorder="1" applyAlignment="1">
      <alignment vertical="center" wrapText="1"/>
    </xf>
    <xf numFmtId="3" fontId="10" fillId="0" borderId="4" xfId="4" applyNumberFormat="1" applyFont="1" applyBorder="1" applyAlignment="1">
      <alignment vertical="center"/>
    </xf>
    <xf numFmtId="3" fontId="10" fillId="0" borderId="5" xfId="4" applyNumberFormat="1" applyFont="1" applyBorder="1" applyAlignment="1">
      <alignment vertical="center"/>
    </xf>
    <xf numFmtId="3" fontId="10" fillId="0" borderId="27" xfId="4" applyNumberFormat="1" applyFont="1" applyBorder="1" applyAlignment="1">
      <alignment vertical="center"/>
    </xf>
    <xf numFmtId="3" fontId="8" fillId="0" borderId="0" xfId="4" applyNumberFormat="1" applyFont="1" applyAlignment="1">
      <alignment horizontal="right" vertical="center"/>
    </xf>
    <xf numFmtId="3" fontId="8" fillId="0" borderId="17" xfId="4" applyNumberFormat="1" applyFont="1" applyBorder="1" applyAlignment="1">
      <alignment horizontal="right" vertical="center"/>
    </xf>
    <xf numFmtId="0" fontId="8" fillId="0" borderId="7" xfId="4" applyFont="1" applyBorder="1"/>
    <xf numFmtId="0" fontId="21" fillId="4" borderId="28" xfId="4" applyFont="1" applyFill="1" applyBorder="1" applyAlignment="1">
      <alignment horizontal="left" vertical="center" indent="1"/>
    </xf>
    <xf numFmtId="0" fontId="19" fillId="0" borderId="0" xfId="4" applyFont="1" applyAlignment="1">
      <alignment horizontal="left" vertical="center" wrapText="1" indent="1"/>
    </xf>
    <xf numFmtId="3" fontId="8" fillId="0" borderId="0" xfId="6" applyNumberFormat="1" applyFont="1" applyAlignment="1">
      <alignment vertical="center"/>
    </xf>
    <xf numFmtId="0" fontId="17" fillId="6" borderId="7" xfId="4" applyFont="1" applyFill="1" applyBorder="1" applyAlignment="1">
      <alignment horizontal="left" vertical="center" indent="1"/>
    </xf>
    <xf numFmtId="3" fontId="46" fillId="6" borderId="0" xfId="4" applyNumberFormat="1" applyFont="1" applyFill="1" applyAlignment="1">
      <alignment horizontal="right" vertical="center" wrapText="1"/>
    </xf>
    <xf numFmtId="0" fontId="47" fillId="0" borderId="0" xfId="4" applyFont="1"/>
    <xf numFmtId="3" fontId="18" fillId="6" borderId="0" xfId="4" applyNumberFormat="1" applyFont="1" applyFill="1" applyAlignment="1">
      <alignment horizontal="right" vertical="center" wrapText="1"/>
    </xf>
    <xf numFmtId="0" fontId="42" fillId="6" borderId="7" xfId="4" applyFont="1" applyFill="1" applyBorder="1" applyAlignment="1">
      <alignment horizontal="left" vertical="center" indent="2"/>
    </xf>
    <xf numFmtId="9" fontId="39" fillId="6" borderId="0" xfId="7" applyFont="1" applyFill="1" applyBorder="1" applyAlignment="1">
      <alignment horizontal="right" vertical="center" wrapText="1"/>
    </xf>
    <xf numFmtId="9" fontId="39" fillId="6" borderId="0" xfId="8" applyFont="1" applyFill="1" applyAlignment="1">
      <alignment horizontal="right" vertical="center" wrapText="1"/>
    </xf>
    <xf numFmtId="0" fontId="48" fillId="0" borderId="0" xfId="4" applyFont="1"/>
    <xf numFmtId="0" fontId="42" fillId="6" borderId="28" xfId="4" applyFont="1" applyFill="1" applyBorder="1" applyAlignment="1">
      <alignment horizontal="left" vertical="center" indent="2"/>
    </xf>
    <xf numFmtId="9" fontId="39" fillId="6" borderId="10" xfId="7" applyFont="1" applyFill="1" applyBorder="1" applyAlignment="1">
      <alignment horizontal="right" vertical="center" wrapText="1"/>
    </xf>
    <xf numFmtId="9" fontId="39" fillId="6" borderId="10" xfId="8" applyFont="1" applyFill="1" applyBorder="1" applyAlignment="1">
      <alignment horizontal="right" vertical="center" wrapText="1"/>
    </xf>
    <xf numFmtId="165" fontId="16" fillId="2" borderId="0" xfId="2" applyNumberFormat="1" applyFont="1" applyFill="1" applyAlignment="1">
      <alignment horizontal="center" vertical="center" wrapText="1"/>
    </xf>
    <xf numFmtId="0" fontId="15" fillId="3" borderId="0" xfId="2" applyNumberFormat="1" applyFont="1" applyFill="1" applyAlignment="1">
      <alignment horizontal="center" vertical="center" wrapText="1"/>
    </xf>
    <xf numFmtId="165" fontId="13" fillId="3" borderId="0" xfId="2" applyNumberFormat="1" applyFont="1" applyFill="1" applyAlignment="1">
      <alignment horizontal="center" vertical="center" wrapText="1"/>
    </xf>
    <xf numFmtId="3" fontId="8" fillId="0" borderId="0" xfId="4" applyNumberFormat="1" applyFont="1" applyAlignment="1">
      <alignment vertical="center"/>
    </xf>
    <xf numFmtId="9" fontId="8" fillId="0" borderId="0" xfId="7" applyFont="1" applyAlignment="1">
      <alignment vertical="center"/>
    </xf>
    <xf numFmtId="3" fontId="5" fillId="0" borderId="0" xfId="4" applyNumberFormat="1"/>
    <xf numFmtId="3" fontId="18" fillId="4" borderId="6" xfId="4" applyNumberFormat="1" applyFont="1" applyFill="1" applyBorder="1" applyAlignment="1">
      <alignment horizontal="right" vertical="center" wrapText="1"/>
    </xf>
    <xf numFmtId="3" fontId="8" fillId="5" borderId="8" xfId="4" applyNumberFormat="1" applyFont="1" applyFill="1" applyBorder="1" applyAlignment="1">
      <alignment horizontal="right" vertical="center" wrapText="1"/>
    </xf>
    <xf numFmtId="3" fontId="10" fillId="5" borderId="8" xfId="4" applyNumberFormat="1" applyFont="1" applyFill="1" applyBorder="1"/>
    <xf numFmtId="3" fontId="24" fillId="4" borderId="9" xfId="7" applyNumberFormat="1" applyFont="1" applyFill="1" applyBorder="1" applyAlignment="1">
      <alignment horizontal="right" vertical="center" wrapText="1"/>
    </xf>
    <xf numFmtId="9" fontId="24" fillId="4" borderId="9" xfId="5" applyFont="1" applyFill="1" applyBorder="1" applyAlignment="1">
      <alignment horizontal="right" vertical="center" wrapText="1"/>
    </xf>
    <xf numFmtId="3" fontId="26" fillId="5" borderId="8" xfId="4" applyNumberFormat="1" applyFont="1" applyFill="1" applyBorder="1"/>
    <xf numFmtId="9" fontId="27" fillId="5" borderId="8" xfId="5" applyFont="1" applyFill="1" applyBorder="1"/>
    <xf numFmtId="3" fontId="29" fillId="0" borderId="0" xfId="4" applyNumberFormat="1" applyFont="1" applyAlignment="1">
      <alignment horizontal="right" vertical="center" wrapText="1"/>
    </xf>
    <xf numFmtId="0" fontId="29" fillId="0" borderId="0" xfId="4" applyFont="1" applyAlignment="1">
      <alignment horizontal="right" vertical="center" wrapText="1"/>
    </xf>
    <xf numFmtId="0" fontId="17" fillId="4" borderId="11" xfId="4" applyFont="1" applyFill="1" applyBorder="1" applyAlignment="1">
      <alignment vertical="center"/>
    </xf>
    <xf numFmtId="0" fontId="8" fillId="0" borderId="12" xfId="4" applyFont="1" applyBorder="1"/>
    <xf numFmtId="3" fontId="18" fillId="4" borderId="13" xfId="4" applyNumberFormat="1" applyFont="1" applyFill="1" applyBorder="1" applyAlignment="1">
      <alignment horizontal="right" vertical="center" wrapText="1"/>
    </xf>
    <xf numFmtId="3" fontId="18" fillId="4" borderId="12" xfId="4" applyNumberFormat="1" applyFont="1" applyFill="1" applyBorder="1" applyAlignment="1">
      <alignment horizontal="right" vertical="center" wrapText="1"/>
    </xf>
    <xf numFmtId="3" fontId="18" fillId="4" borderId="14" xfId="4" applyNumberFormat="1" applyFont="1" applyFill="1" applyBorder="1" applyAlignment="1">
      <alignment horizontal="right" vertical="center" wrapText="1"/>
    </xf>
    <xf numFmtId="3" fontId="18" fillId="4" borderId="15" xfId="4" applyNumberFormat="1" applyFont="1" applyFill="1" applyBorder="1" applyAlignment="1">
      <alignment horizontal="right" vertical="center" wrapText="1"/>
    </xf>
    <xf numFmtId="0" fontId="19" fillId="0" borderId="16" xfId="4" applyFont="1" applyBorder="1" applyAlignment="1">
      <alignment horizontal="left" vertical="center" indent="1"/>
    </xf>
    <xf numFmtId="3" fontId="8" fillId="5" borderId="18" xfId="4" applyNumberFormat="1" applyFont="1" applyFill="1" applyBorder="1" applyAlignment="1">
      <alignment horizontal="right" vertical="center" wrapText="1"/>
    </xf>
    <xf numFmtId="0" fontId="30" fillId="0" borderId="16" xfId="4" applyFont="1" applyBorder="1" applyAlignment="1">
      <alignment horizontal="left" vertical="center" indent="2"/>
    </xf>
    <xf numFmtId="3" fontId="31" fillId="5" borderId="18" xfId="4" applyNumberFormat="1" applyFont="1" applyFill="1" applyBorder="1" applyAlignment="1">
      <alignment horizontal="right" vertical="center" wrapText="1"/>
    </xf>
    <xf numFmtId="0" fontId="19" fillId="0" borderId="0" xfId="4" applyFont="1" applyAlignment="1">
      <alignment horizontal="right" vertical="center"/>
    </xf>
    <xf numFmtId="0" fontId="34" fillId="0" borderId="0" xfId="4" applyFont="1"/>
    <xf numFmtId="0" fontId="19" fillId="0" borderId="22" xfId="4" applyFont="1" applyBorder="1" applyAlignment="1">
      <alignment horizontal="left" vertical="center" indent="1"/>
    </xf>
    <xf numFmtId="0" fontId="8" fillId="0" borderId="23" xfId="4" applyFont="1" applyBorder="1"/>
    <xf numFmtId="3" fontId="8" fillId="0" borderId="24" xfId="4" applyNumberFormat="1" applyFont="1" applyBorder="1" applyAlignment="1">
      <alignment horizontal="right" vertical="center" wrapText="1"/>
    </xf>
    <xf numFmtId="3" fontId="8" fillId="0" borderId="23" xfId="4" applyNumberFormat="1" applyFont="1" applyBorder="1" applyAlignment="1">
      <alignment horizontal="right" vertical="center" wrapText="1"/>
    </xf>
    <xf numFmtId="3" fontId="8" fillId="0" borderId="25" xfId="4" applyNumberFormat="1" applyFont="1" applyBorder="1" applyAlignment="1">
      <alignment horizontal="right" vertical="center" wrapText="1"/>
    </xf>
    <xf numFmtId="3" fontId="8" fillId="5" borderId="26" xfId="4" applyNumberFormat="1" applyFont="1" applyFill="1" applyBorder="1" applyAlignment="1">
      <alignment horizontal="right" vertical="center" wrapText="1"/>
    </xf>
    <xf numFmtId="9" fontId="37" fillId="0" borderId="0" xfId="7" applyFont="1" applyAlignment="1">
      <alignment horizontal="right"/>
    </xf>
    <xf numFmtId="0" fontId="37" fillId="0" borderId="0" xfId="7" applyNumberFormat="1" applyFont="1" applyAlignment="1">
      <alignment horizontal="right"/>
    </xf>
    <xf numFmtId="3" fontId="8" fillId="5" borderId="34" xfId="4" applyNumberFormat="1" applyFont="1" applyFill="1" applyBorder="1" applyAlignment="1">
      <alignment horizontal="right" vertical="center" wrapText="1"/>
    </xf>
    <xf numFmtId="0" fontId="34" fillId="0" borderId="31" xfId="4" applyFont="1" applyBorder="1"/>
    <xf numFmtId="0" fontId="40" fillId="4" borderId="28" xfId="4" applyFont="1" applyFill="1" applyBorder="1" applyAlignment="1">
      <alignment horizontal="left" vertical="center" indent="1"/>
    </xf>
    <xf numFmtId="3" fontId="8" fillId="5" borderId="35" xfId="4" applyNumberFormat="1" applyFont="1" applyFill="1" applyBorder="1" applyAlignment="1">
      <alignment horizontal="right" vertical="center" wrapText="1"/>
    </xf>
    <xf numFmtId="3" fontId="8" fillId="5" borderId="36" xfId="4" applyNumberFormat="1" applyFont="1" applyFill="1" applyBorder="1" applyAlignment="1">
      <alignment horizontal="right" vertical="center" wrapText="1"/>
    </xf>
    <xf numFmtId="3" fontId="8" fillId="5" borderId="37" xfId="4" applyNumberFormat="1" applyFont="1" applyFill="1" applyBorder="1" applyAlignment="1">
      <alignment horizontal="right" vertical="center" wrapText="1"/>
    </xf>
    <xf numFmtId="3" fontId="18" fillId="4" borderId="36" xfId="4" applyNumberFormat="1" applyFont="1" applyFill="1" applyBorder="1" applyAlignment="1">
      <alignment horizontal="right" vertical="center" wrapText="1"/>
    </xf>
    <xf numFmtId="3" fontId="39" fillId="6" borderId="6" xfId="4" applyNumberFormat="1" applyFont="1" applyFill="1" applyBorder="1" applyAlignment="1">
      <alignment horizontal="right" vertical="center" wrapText="1"/>
    </xf>
    <xf numFmtId="3" fontId="39" fillId="6" borderId="38" xfId="4" applyNumberFormat="1" applyFont="1" applyFill="1" applyBorder="1" applyAlignment="1">
      <alignment horizontal="right" vertical="center" wrapText="1"/>
    </xf>
    <xf numFmtId="3" fontId="10" fillId="4" borderId="37" xfId="4" applyNumberFormat="1" applyFont="1" applyFill="1" applyBorder="1" applyAlignment="1">
      <alignment horizontal="right" vertical="center" wrapText="1"/>
    </xf>
    <xf numFmtId="9" fontId="8" fillId="0" borderId="0" xfId="5" applyFont="1" applyAlignment="1">
      <alignment vertical="center"/>
    </xf>
    <xf numFmtId="3" fontId="18" fillId="5" borderId="35" xfId="4" applyNumberFormat="1" applyFont="1" applyFill="1" applyBorder="1" applyAlignment="1">
      <alignment horizontal="right" vertical="center" wrapText="1"/>
    </xf>
    <xf numFmtId="3" fontId="10" fillId="5" borderId="36" xfId="4" applyNumberFormat="1" applyFont="1" applyFill="1" applyBorder="1" applyAlignment="1">
      <alignment horizontal="right" vertical="center" wrapText="1"/>
    </xf>
    <xf numFmtId="3" fontId="18" fillId="5" borderId="36" xfId="4" applyNumberFormat="1" applyFont="1" applyFill="1" applyBorder="1" applyAlignment="1">
      <alignment horizontal="right" vertical="center" wrapText="1"/>
    </xf>
    <xf numFmtId="9" fontId="39" fillId="4" borderId="36" xfId="7" applyFont="1" applyFill="1" applyBorder="1" applyAlignment="1">
      <alignment horizontal="right" vertical="center" wrapText="1"/>
    </xf>
    <xf numFmtId="9" fontId="39" fillId="4" borderId="37" xfId="7" applyFont="1" applyFill="1" applyBorder="1" applyAlignment="1">
      <alignment horizontal="right" vertical="center" wrapText="1"/>
    </xf>
    <xf numFmtId="3" fontId="10" fillId="5" borderId="35" xfId="4" applyNumberFormat="1" applyFont="1" applyFill="1" applyBorder="1" applyAlignment="1">
      <alignment vertical="center"/>
    </xf>
    <xf numFmtId="3" fontId="8" fillId="5" borderId="36" xfId="4" applyNumberFormat="1" applyFont="1" applyFill="1" applyBorder="1" applyAlignment="1">
      <alignment horizontal="right" vertical="center"/>
    </xf>
    <xf numFmtId="9" fontId="8" fillId="0" borderId="0" xfId="7" applyFont="1" applyAlignment="1">
      <alignment horizontal="right" vertical="center" wrapText="1"/>
    </xf>
    <xf numFmtId="0" fontId="8" fillId="0" borderId="0" xfId="7" applyNumberFormat="1" applyFont="1" applyAlignment="1">
      <alignment vertical="center"/>
    </xf>
    <xf numFmtId="9" fontId="0" fillId="0" borderId="0" xfId="7" applyFont="1"/>
    <xf numFmtId="9" fontId="39" fillId="4" borderId="8" xfId="7" applyFont="1" applyFill="1" applyBorder="1" applyAlignment="1">
      <alignment horizontal="right" vertical="center" wrapText="1"/>
    </xf>
    <xf numFmtId="9" fontId="39" fillId="4" borderId="38" xfId="7" applyFont="1" applyFill="1" applyBorder="1" applyAlignment="1">
      <alignment horizontal="right" vertical="center" wrapText="1"/>
    </xf>
    <xf numFmtId="3" fontId="18" fillId="6" borderId="17" xfId="4" applyNumberFormat="1" applyFont="1" applyFill="1" applyBorder="1" applyAlignment="1">
      <alignment horizontal="right" vertical="center" wrapText="1"/>
    </xf>
    <xf numFmtId="9" fontId="39" fillId="6" borderId="17" xfId="7" applyFont="1" applyFill="1" applyBorder="1" applyAlignment="1">
      <alignment horizontal="right" vertical="center" wrapText="1"/>
    </xf>
    <xf numFmtId="9" fontId="39" fillId="6" borderId="29" xfId="7" applyFont="1" applyFill="1" applyBorder="1" applyAlignment="1">
      <alignment horizontal="right" vertical="center" wrapText="1"/>
    </xf>
    <xf numFmtId="0" fontId="49" fillId="0" borderId="0" xfId="4" applyFont="1"/>
    <xf numFmtId="0" fontId="50" fillId="0" borderId="0" xfId="4" applyFont="1" applyAlignment="1">
      <alignment horizontal="center" vertical="center" wrapText="1"/>
    </xf>
    <xf numFmtId="9" fontId="8" fillId="0" borderId="0" xfId="7" applyFont="1" applyBorder="1"/>
    <xf numFmtId="0" fontId="15" fillId="2" borderId="0" xfId="2" applyNumberFormat="1" applyFont="1" applyFill="1" applyAlignment="1">
      <alignment horizontal="center" vertical="center" wrapText="1"/>
    </xf>
    <xf numFmtId="0" fontId="8" fillId="0" borderId="0" xfId="4" applyFont="1" applyAlignment="1">
      <alignment vertical="center" wrapText="1"/>
    </xf>
    <xf numFmtId="0" fontId="8" fillId="0" borderId="0" xfId="4" applyFont="1" applyAlignment="1">
      <alignment horizontal="center" vertical="center" wrapText="1"/>
    </xf>
    <xf numFmtId="0" fontId="21" fillId="0" borderId="0" xfId="4" applyFont="1" applyAlignment="1">
      <alignment vertical="center" wrapText="1"/>
    </xf>
    <xf numFmtId="0" fontId="10" fillId="0" borderId="0" xfId="4" applyFont="1" applyAlignment="1">
      <alignment vertical="center" wrapText="1"/>
    </xf>
    <xf numFmtId="3" fontId="8" fillId="0" borderId="0" xfId="9" applyNumberFormat="1" applyFont="1" applyAlignment="1">
      <alignment horizontal="right" vertical="center" wrapText="1"/>
    </xf>
    <xf numFmtId="0" fontId="53" fillId="0" borderId="0" xfId="4" applyFont="1" applyAlignment="1">
      <alignment horizontal="center" vertical="center" wrapText="1"/>
    </xf>
    <xf numFmtId="0" fontId="11" fillId="0" borderId="0" xfId="4" applyFont="1" applyAlignment="1">
      <alignment horizontal="center" vertical="center" wrapText="1"/>
    </xf>
    <xf numFmtId="0" fontId="36" fillId="0" borderId="0" xfId="4" applyFont="1" applyAlignment="1">
      <alignment horizontal="center" vertical="center" wrapText="1"/>
    </xf>
    <xf numFmtId="0" fontId="43" fillId="0" borderId="0" xfId="4" applyFont="1" applyAlignment="1">
      <alignment horizontal="center" vertical="center" wrapText="1"/>
    </xf>
    <xf numFmtId="0" fontId="10" fillId="0" borderId="0" xfId="4" applyFont="1" applyAlignment="1">
      <alignment horizontal="center" vertical="center" wrapText="1"/>
    </xf>
    <xf numFmtId="0" fontId="19" fillId="0" borderId="0" xfId="4" applyFont="1" applyAlignment="1">
      <alignment horizontal="left" indent="1"/>
    </xf>
    <xf numFmtId="0" fontId="8" fillId="0" borderId="0" xfId="4" applyFont="1" applyAlignment="1">
      <alignment horizontal="right" vertical="center" wrapText="1"/>
    </xf>
    <xf numFmtId="4" fontId="8" fillId="0" borderId="0" xfId="4" applyNumberFormat="1" applyFont="1"/>
    <xf numFmtId="0" fontId="17" fillId="6" borderId="0" xfId="4" applyFont="1" applyFill="1" applyAlignment="1">
      <alignment horizontal="left" vertical="center" wrapText="1" indent="1"/>
    </xf>
    <xf numFmtId="0" fontId="18" fillId="0" borderId="0" xfId="4" applyFont="1" applyAlignment="1">
      <alignment vertical="center" wrapText="1"/>
    </xf>
    <xf numFmtId="0" fontId="54" fillId="0" borderId="0" xfId="4" applyFont="1" applyAlignment="1">
      <alignment horizontal="center" vertical="center" wrapText="1"/>
    </xf>
    <xf numFmtId="3" fontId="18" fillId="6" borderId="0" xfId="9" applyNumberFormat="1" applyFont="1" applyFill="1" applyAlignment="1">
      <alignment horizontal="right" vertical="center" wrapText="1"/>
    </xf>
    <xf numFmtId="0" fontId="21" fillId="7" borderId="0" xfId="4" applyFont="1" applyFill="1" applyAlignment="1">
      <alignment vertical="center" wrapText="1"/>
    </xf>
    <xf numFmtId="0" fontId="10" fillId="0" borderId="0" xfId="4" applyFont="1" applyAlignment="1">
      <alignment horizontal="right" vertical="center" wrapText="1"/>
    </xf>
    <xf numFmtId="0" fontId="10" fillId="0" borderId="0" xfId="9" applyFont="1" applyAlignment="1">
      <alignment horizontal="right" vertical="center" wrapText="1"/>
    </xf>
    <xf numFmtId="0" fontId="19" fillId="7" borderId="0" xfId="4" applyFont="1" applyFill="1" applyAlignment="1">
      <alignment horizontal="left" vertical="center" wrapText="1" indent="1"/>
    </xf>
    <xf numFmtId="0" fontId="17" fillId="4" borderId="0" xfId="4" applyFont="1" applyFill="1" applyAlignment="1">
      <alignment vertical="center" wrapText="1"/>
    </xf>
    <xf numFmtId="0" fontId="19" fillId="0" borderId="0" xfId="4" applyFont="1" applyAlignment="1">
      <alignment vertical="center" wrapText="1"/>
    </xf>
    <xf numFmtId="0" fontId="55" fillId="0" borderId="0" xfId="4" applyFont="1" applyAlignment="1">
      <alignment horizontal="center" vertical="center" wrapText="1"/>
    </xf>
    <xf numFmtId="0" fontId="21" fillId="0" borderId="0" xfId="4" applyFont="1" applyAlignment="1">
      <alignment horizontal="left" vertical="center" wrapText="1" indent="1"/>
    </xf>
    <xf numFmtId="0" fontId="56" fillId="0" borderId="0" xfId="4" applyFont="1" applyAlignment="1">
      <alignment horizontal="center" vertical="center" wrapText="1"/>
    </xf>
    <xf numFmtId="0" fontId="19" fillId="0" borderId="0" xfId="4" applyFont="1" applyAlignment="1">
      <alignment horizontal="left" vertical="center" wrapText="1" indent="2"/>
    </xf>
    <xf numFmtId="0" fontId="17" fillId="6" borderId="0" xfId="4" applyFont="1" applyFill="1" applyAlignment="1">
      <alignment horizontal="left" vertical="center" wrapText="1" indent="2"/>
    </xf>
    <xf numFmtId="0" fontId="57" fillId="0" borderId="0" xfId="4" applyFont="1" applyAlignment="1">
      <alignment horizontal="left" vertical="center" wrapText="1" indent="1"/>
    </xf>
    <xf numFmtId="0" fontId="40" fillId="0" borderId="0" xfId="4" applyFont="1" applyAlignment="1">
      <alignment vertical="center" wrapText="1"/>
    </xf>
    <xf numFmtId="3" fontId="40" fillId="0" borderId="0" xfId="4" applyNumberFormat="1" applyFont="1" applyAlignment="1">
      <alignment horizontal="right" vertical="center" wrapText="1"/>
    </xf>
    <xf numFmtId="3" fontId="40" fillId="0" borderId="0" xfId="9" applyNumberFormat="1" applyFont="1" applyAlignment="1">
      <alignment horizontal="right" vertical="center" wrapText="1"/>
    </xf>
    <xf numFmtId="0" fontId="17" fillId="4" borderId="0" xfId="4" applyFont="1" applyFill="1" applyAlignment="1">
      <alignment horizontal="left" vertical="center" wrapText="1" indent="1"/>
    </xf>
    <xf numFmtId="0" fontId="58" fillId="0" borderId="0" xfId="4" applyFont="1" applyAlignment="1">
      <alignment horizontal="center" vertical="center" wrapText="1"/>
    </xf>
    <xf numFmtId="3" fontId="8" fillId="8" borderId="0" xfId="4" applyNumberFormat="1" applyFont="1" applyFill="1" applyAlignment="1">
      <alignment horizontal="right" vertical="center" wrapText="1"/>
    </xf>
    <xf numFmtId="3" fontId="8" fillId="8" borderId="0" xfId="9" applyNumberFormat="1" applyFont="1" applyFill="1" applyAlignment="1">
      <alignment horizontal="right" vertical="center" wrapText="1"/>
    </xf>
    <xf numFmtId="0" fontId="19" fillId="0" borderId="0" xfId="9" applyFont="1" applyAlignment="1">
      <alignment horizontal="left" vertical="center" wrapText="1" indent="1"/>
    </xf>
    <xf numFmtId="0" fontId="39" fillId="0" borderId="0" xfId="4" applyFont="1" applyAlignment="1">
      <alignment horizontal="center" vertical="center" wrapText="1"/>
    </xf>
    <xf numFmtId="0" fontId="19" fillId="0" borderId="0" xfId="4" applyFont="1"/>
    <xf numFmtId="3" fontId="19" fillId="0" borderId="0" xfId="4" applyNumberFormat="1" applyFont="1"/>
    <xf numFmtId="0" fontId="13" fillId="2" borderId="0" xfId="2" applyNumberFormat="1" applyFont="1" applyFill="1" applyAlignment="1">
      <alignment horizontal="center" vertical="center" wrapText="1"/>
    </xf>
    <xf numFmtId="0" fontId="17" fillId="7" borderId="0" xfId="9" applyFont="1" applyFill="1" applyAlignment="1">
      <alignment vertical="center" wrapText="1"/>
    </xf>
    <xf numFmtId="3" fontId="18" fillId="6" borderId="0" xfId="4" applyNumberFormat="1" applyFont="1" applyFill="1" applyAlignment="1">
      <alignment horizontal="right" vertical="center"/>
    </xf>
    <xf numFmtId="3" fontId="18" fillId="6" borderId="0" xfId="9" applyNumberFormat="1" applyFont="1" applyFill="1" applyAlignment="1">
      <alignment horizontal="right" vertical="center"/>
    </xf>
    <xf numFmtId="0" fontId="8" fillId="0" borderId="0" xfId="9" applyFont="1" applyAlignment="1">
      <alignment horizontal="right" vertical="center" wrapText="1"/>
    </xf>
    <xf numFmtId="0" fontId="21" fillId="6" borderId="0" xfId="4" applyFont="1" applyFill="1" applyAlignment="1">
      <alignment horizontal="left" vertical="center" wrapText="1" indent="1"/>
    </xf>
    <xf numFmtId="3" fontId="10" fillId="6" borderId="0" xfId="4" applyNumberFormat="1" applyFont="1" applyFill="1" applyAlignment="1">
      <alignment horizontal="right" vertical="center" wrapText="1"/>
    </xf>
    <xf numFmtId="0" fontId="19" fillId="7" borderId="0" xfId="4" applyFont="1" applyFill="1" applyAlignment="1">
      <alignment horizontal="left" vertical="center" wrapText="1" indent="2"/>
    </xf>
    <xf numFmtId="0" fontId="19" fillId="0" borderId="0" xfId="4" applyFont="1" applyAlignment="1">
      <alignment horizontal="left" vertical="center" indent="2"/>
    </xf>
    <xf numFmtId="165" fontId="8" fillId="0" borderId="0" xfId="4" applyNumberFormat="1" applyFont="1" applyAlignment="1">
      <alignment horizontal="right" vertical="center" wrapText="1"/>
    </xf>
    <xf numFmtId="0" fontId="8" fillId="0" borderId="0" xfId="4" applyFont="1" applyAlignment="1">
      <alignment horizontal="left" vertical="center" wrapText="1" indent="1"/>
    </xf>
    <xf numFmtId="0" fontId="8" fillId="0" borderId="0" xfId="9" applyFont="1" applyAlignment="1">
      <alignment horizontal="left" vertical="center" wrapText="1" indent="1"/>
    </xf>
    <xf numFmtId="3" fontId="8" fillId="0" borderId="0" xfId="9" applyNumberFormat="1" applyFont="1" applyAlignment="1">
      <alignment horizontal="left" vertical="center" wrapText="1" indent="1"/>
    </xf>
    <xf numFmtId="9" fontId="8" fillId="0" borderId="0" xfId="7" applyFont="1"/>
    <xf numFmtId="0" fontId="10" fillId="7" borderId="0" xfId="4" applyFont="1" applyFill="1" applyAlignment="1">
      <alignment horizontal="right" vertical="center" wrapText="1"/>
    </xf>
    <xf numFmtId="0" fontId="10" fillId="7" borderId="0" xfId="9" applyFont="1" applyFill="1" applyAlignment="1">
      <alignment horizontal="right" vertical="center" wrapText="1"/>
    </xf>
    <xf numFmtId="3" fontId="10" fillId="7" borderId="0" xfId="9" applyNumberFormat="1" applyFont="1" applyFill="1" applyAlignment="1">
      <alignment horizontal="right" vertical="center" wrapText="1"/>
    </xf>
    <xf numFmtId="0" fontId="10" fillId="7" borderId="0" xfId="4" applyFont="1" applyFill="1" applyAlignment="1">
      <alignment vertical="center"/>
    </xf>
    <xf numFmtId="0" fontId="10" fillId="7" borderId="0" xfId="9" applyFont="1" applyFill="1" applyAlignment="1">
      <alignment vertical="center"/>
    </xf>
    <xf numFmtId="3" fontId="10" fillId="7" borderId="0" xfId="9" applyNumberFormat="1" applyFont="1" applyFill="1" applyAlignment="1">
      <alignment vertical="center"/>
    </xf>
    <xf numFmtId="0" fontId="8" fillId="7" borderId="0" xfId="4" applyFont="1" applyFill="1" applyAlignment="1">
      <alignment vertical="center"/>
    </xf>
    <xf numFmtId="0" fontId="8" fillId="0" borderId="0" xfId="9" applyFont="1"/>
    <xf numFmtId="3" fontId="8" fillId="0" borderId="0" xfId="9" applyNumberFormat="1" applyFont="1"/>
    <xf numFmtId="3" fontId="8" fillId="7" borderId="0" xfId="4" applyNumberFormat="1" applyFont="1" applyFill="1" applyAlignment="1">
      <alignment horizontal="right" vertical="center" wrapText="1"/>
    </xf>
    <xf numFmtId="165" fontId="8" fillId="0" borderId="0" xfId="9" applyNumberFormat="1" applyFont="1" applyAlignment="1">
      <alignment horizontal="right" vertical="center" wrapText="1"/>
    </xf>
    <xf numFmtId="0" fontId="8" fillId="7" borderId="0" xfId="4" applyFont="1" applyFill="1" applyAlignment="1">
      <alignment horizontal="right" vertical="center" wrapText="1"/>
    </xf>
    <xf numFmtId="3" fontId="8" fillId="7" borderId="0" xfId="9" applyNumberFormat="1" applyFont="1" applyFill="1" applyAlignment="1">
      <alignment horizontal="right" vertical="center" wrapText="1"/>
    </xf>
    <xf numFmtId="0" fontId="19" fillId="7" borderId="0" xfId="9" applyFont="1" applyFill="1" applyAlignment="1">
      <alignment horizontal="left" vertical="center" wrapText="1" indent="1"/>
    </xf>
    <xf numFmtId="3" fontId="10" fillId="0" borderId="0" xfId="9" applyNumberFormat="1" applyFont="1" applyAlignment="1">
      <alignment horizontal="right" vertical="center" wrapText="1"/>
    </xf>
    <xf numFmtId="0" fontId="10" fillId="0" borderId="0" xfId="4" applyFont="1" applyAlignment="1">
      <alignment vertical="center"/>
    </xf>
    <xf numFmtId="0" fontId="10" fillId="0" borderId="0" xfId="9" applyFont="1" applyAlignment="1">
      <alignment vertical="center"/>
    </xf>
    <xf numFmtId="3" fontId="10" fillId="0" borderId="0" xfId="9" applyNumberFormat="1" applyFont="1" applyAlignment="1">
      <alignment vertical="center"/>
    </xf>
    <xf numFmtId="3" fontId="8" fillId="0" borderId="0" xfId="9" applyNumberFormat="1" applyFont="1" applyAlignment="1">
      <alignment horizontal="right" vertical="center"/>
    </xf>
    <xf numFmtId="0" fontId="8" fillId="0" borderId="0" xfId="4" applyFont="1" applyAlignment="1">
      <alignment horizontal="right" vertical="center"/>
    </xf>
    <xf numFmtId="0" fontId="21" fillId="6" borderId="0" xfId="4" applyFont="1" applyFill="1" applyAlignment="1">
      <alignment vertical="center" wrapText="1"/>
    </xf>
    <xf numFmtId="0" fontId="10" fillId="0" borderId="0" xfId="4" applyFont="1" applyAlignment="1">
      <alignment horizontal="right" vertical="center"/>
    </xf>
    <xf numFmtId="0" fontId="10" fillId="0" borderId="0" xfId="9" applyFont="1" applyAlignment="1">
      <alignment horizontal="right" vertical="center"/>
    </xf>
    <xf numFmtId="0" fontId="19" fillId="7" borderId="0" xfId="4" applyFont="1" applyFill="1" applyAlignment="1">
      <alignment vertical="center" wrapText="1"/>
    </xf>
    <xf numFmtId="0" fontId="17" fillId="0" borderId="0" xfId="4" applyFont="1" applyAlignment="1">
      <alignment vertical="center" wrapText="1"/>
    </xf>
    <xf numFmtId="3" fontId="18" fillId="0" borderId="0" xfId="9" applyNumberFormat="1" applyFont="1" applyAlignment="1">
      <alignment horizontal="right" vertical="center" wrapText="1"/>
    </xf>
    <xf numFmtId="0" fontId="17" fillId="6" borderId="0" xfId="9" applyFont="1" applyFill="1" applyAlignment="1">
      <alignment horizontal="left" vertical="center" wrapText="1" indent="1"/>
    </xf>
    <xf numFmtId="0" fontId="8" fillId="0" borderId="0" xfId="10" applyFont="1"/>
    <xf numFmtId="0" fontId="49" fillId="0" borderId="0" xfId="10" applyFont="1"/>
    <xf numFmtId="3" fontId="8" fillId="0" borderId="0" xfId="10" applyNumberFormat="1" applyFont="1"/>
    <xf numFmtId="0" fontId="50" fillId="0" borderId="0" xfId="10" applyFont="1" applyAlignment="1">
      <alignment horizontal="center" vertical="center" wrapText="1"/>
    </xf>
    <xf numFmtId="0" fontId="8" fillId="0" borderId="0" xfId="10" applyFont="1" applyAlignment="1">
      <alignment vertical="center"/>
    </xf>
    <xf numFmtId="3" fontId="8" fillId="0" borderId="0" xfId="10" applyNumberFormat="1" applyFont="1" applyAlignment="1">
      <alignment vertical="center"/>
    </xf>
    <xf numFmtId="0" fontId="9" fillId="0" borderId="0" xfId="10" applyFont="1"/>
    <xf numFmtId="9" fontId="8" fillId="0" borderId="0" xfId="11" applyFont="1" applyBorder="1"/>
    <xf numFmtId="3" fontId="11" fillId="0" borderId="0" xfId="10" applyNumberFormat="1" applyFont="1" applyAlignment="1">
      <alignment horizontal="right" vertical="center" wrapText="1"/>
    </xf>
    <xf numFmtId="0" fontId="14" fillId="0" borderId="0" xfId="10" applyFont="1"/>
    <xf numFmtId="0" fontId="19" fillId="0" borderId="0" xfId="10" applyFont="1"/>
    <xf numFmtId="3" fontId="19" fillId="0" borderId="0" xfId="10" applyNumberFormat="1" applyFont="1"/>
    <xf numFmtId="3" fontId="8" fillId="0" borderId="0" xfId="10" applyNumberFormat="1" applyFont="1" applyAlignment="1">
      <alignment horizontal="center" vertical="center" wrapText="1"/>
    </xf>
    <xf numFmtId="3" fontId="18" fillId="6" borderId="0" xfId="10" applyNumberFormat="1" applyFont="1" applyFill="1" applyAlignment="1">
      <alignment horizontal="right" vertical="center"/>
    </xf>
    <xf numFmtId="0" fontId="38" fillId="0" borderId="0" xfId="10" applyFont="1"/>
    <xf numFmtId="0" fontId="54" fillId="0" borderId="0" xfId="10" applyFont="1" applyAlignment="1">
      <alignment horizontal="center" vertical="center" wrapText="1"/>
    </xf>
    <xf numFmtId="0" fontId="19" fillId="0" borderId="0" xfId="10" applyFont="1" applyAlignment="1">
      <alignment vertical="center" wrapText="1"/>
    </xf>
    <xf numFmtId="0" fontId="8" fillId="0" borderId="0" xfId="10" applyFont="1" applyAlignment="1">
      <alignment horizontal="right" vertical="center" wrapText="1"/>
    </xf>
    <xf numFmtId="0" fontId="53" fillId="0" borderId="0" xfId="10" applyFont="1" applyAlignment="1">
      <alignment horizontal="center" vertical="center" wrapText="1"/>
    </xf>
    <xf numFmtId="0" fontId="21" fillId="6" borderId="0" xfId="10" applyFont="1" applyFill="1" applyAlignment="1">
      <alignment horizontal="left" vertical="center" wrapText="1" indent="1"/>
    </xf>
    <xf numFmtId="3" fontId="10" fillId="6" borderId="0" xfId="10" applyNumberFormat="1" applyFont="1" applyFill="1" applyAlignment="1">
      <alignment horizontal="right" vertical="center" wrapText="1"/>
    </xf>
    <xf numFmtId="0" fontId="11" fillId="0" borderId="0" xfId="10" applyFont="1" applyAlignment="1">
      <alignment horizontal="center" vertical="center" wrapText="1"/>
    </xf>
    <xf numFmtId="0" fontId="19" fillId="7" borderId="0" xfId="10" applyFont="1" applyFill="1" applyAlignment="1">
      <alignment horizontal="left" vertical="center" wrapText="1" indent="2"/>
    </xf>
    <xf numFmtId="0" fontId="36" fillId="0" borderId="0" xfId="10" applyFont="1" applyAlignment="1">
      <alignment horizontal="center" vertical="center" wrapText="1"/>
    </xf>
    <xf numFmtId="3" fontId="8" fillId="0" borderId="0" xfId="10" applyNumberFormat="1" applyFont="1" applyAlignment="1">
      <alignment horizontal="right" vertical="center" wrapText="1"/>
    </xf>
    <xf numFmtId="0" fontId="43" fillId="0" borderId="0" xfId="10" applyFont="1" applyAlignment="1">
      <alignment horizontal="center" vertical="center" wrapText="1"/>
    </xf>
    <xf numFmtId="0" fontId="10" fillId="0" borderId="0" xfId="10" applyFont="1" applyAlignment="1">
      <alignment horizontal="center" vertical="center" wrapText="1"/>
    </xf>
    <xf numFmtId="0" fontId="19" fillId="0" borderId="0" xfId="10" applyFont="1" applyAlignment="1">
      <alignment horizontal="left" vertical="center" indent="2"/>
    </xf>
    <xf numFmtId="0" fontId="19" fillId="0" borderId="0" xfId="10" applyFont="1" applyAlignment="1">
      <alignment horizontal="left" vertical="center" wrapText="1" indent="2"/>
    </xf>
    <xf numFmtId="165" fontId="8" fillId="0" borderId="0" xfId="10" applyNumberFormat="1" applyFont="1" applyAlignment="1">
      <alignment horizontal="right" vertical="center" wrapText="1"/>
    </xf>
    <xf numFmtId="0" fontId="21" fillId="0" borderId="0" xfId="10" applyFont="1" applyAlignment="1">
      <alignment vertical="center" wrapText="1"/>
    </xf>
    <xf numFmtId="0" fontId="17" fillId="6" borderId="0" xfId="10" applyFont="1" applyFill="1" applyAlignment="1">
      <alignment horizontal="left" vertical="center" wrapText="1" indent="1"/>
    </xf>
    <xf numFmtId="3" fontId="18" fillId="6" borderId="0" xfId="10" applyNumberFormat="1" applyFont="1" applyFill="1" applyAlignment="1">
      <alignment horizontal="right" vertical="center" wrapText="1"/>
    </xf>
    <xf numFmtId="0" fontId="55" fillId="0" borderId="0" xfId="10" applyFont="1" applyAlignment="1">
      <alignment horizontal="center" vertical="center" wrapText="1"/>
    </xf>
    <xf numFmtId="0" fontId="56" fillId="0" borderId="0" xfId="10" applyFont="1" applyAlignment="1">
      <alignment horizontal="center" vertical="center" wrapText="1"/>
    </xf>
    <xf numFmtId="0" fontId="8" fillId="0" borderId="0" xfId="10" applyFont="1" applyAlignment="1">
      <alignment horizontal="left" vertical="center" wrapText="1" indent="1"/>
    </xf>
    <xf numFmtId="0" fontId="17" fillId="4" borderId="0" xfId="10" applyFont="1" applyFill="1" applyAlignment="1">
      <alignment vertical="center" wrapText="1"/>
    </xf>
    <xf numFmtId="3" fontId="18" fillId="4" borderId="0" xfId="10" applyNumberFormat="1" applyFont="1" applyFill="1" applyAlignment="1">
      <alignment horizontal="right" vertical="center" wrapText="1"/>
    </xf>
    <xf numFmtId="0" fontId="21" fillId="7" borderId="0" xfId="10" applyFont="1" applyFill="1" applyAlignment="1">
      <alignment vertical="center" wrapText="1"/>
    </xf>
    <xf numFmtId="0" fontId="10" fillId="7" borderId="0" xfId="10" applyFont="1" applyFill="1" applyAlignment="1">
      <alignment horizontal="right" vertical="center" wrapText="1"/>
    </xf>
    <xf numFmtId="0" fontId="10" fillId="7" borderId="0" xfId="10" applyFont="1" applyFill="1" applyAlignment="1">
      <alignment vertical="center"/>
    </xf>
    <xf numFmtId="0" fontId="19" fillId="7" borderId="0" xfId="10" applyFont="1" applyFill="1" applyAlignment="1">
      <alignment horizontal="left" vertical="center" wrapText="1" indent="1"/>
    </xf>
    <xf numFmtId="0" fontId="8" fillId="7" borderId="0" xfId="10" applyFont="1" applyFill="1" applyAlignment="1">
      <alignment vertical="center"/>
    </xf>
    <xf numFmtId="3" fontId="8" fillId="7" borderId="0" xfId="10" applyNumberFormat="1" applyFont="1" applyFill="1" applyAlignment="1">
      <alignment horizontal="right" vertical="center" wrapText="1"/>
    </xf>
    <xf numFmtId="0" fontId="8" fillId="7" borderId="0" xfId="10" applyFont="1" applyFill="1" applyAlignment="1">
      <alignment horizontal="right" vertical="center" wrapText="1"/>
    </xf>
    <xf numFmtId="0" fontId="19" fillId="0" borderId="0" xfId="10" applyFont="1" applyAlignment="1">
      <alignment horizontal="left" indent="1"/>
    </xf>
    <xf numFmtId="0" fontId="10" fillId="0" borderId="0" xfId="10" applyFont="1" applyAlignment="1">
      <alignment horizontal="right" vertical="center" wrapText="1"/>
    </xf>
    <xf numFmtId="0" fontId="10" fillId="0" borderId="0" xfId="10" applyFont="1" applyAlignment="1">
      <alignment vertical="center"/>
    </xf>
    <xf numFmtId="0" fontId="19" fillId="0" borderId="0" xfId="10" applyFont="1" applyAlignment="1">
      <alignment horizontal="left" vertical="center" wrapText="1" indent="1"/>
    </xf>
    <xf numFmtId="3" fontId="8" fillId="0" borderId="0" xfId="10" applyNumberFormat="1" applyFont="1" applyAlignment="1">
      <alignment horizontal="right" vertical="center"/>
    </xf>
    <xf numFmtId="0" fontId="8" fillId="0" borderId="0" xfId="10" applyFont="1" applyAlignment="1">
      <alignment horizontal="right" vertical="center"/>
    </xf>
    <xf numFmtId="0" fontId="21" fillId="6" borderId="0" xfId="10" applyFont="1" applyFill="1" applyAlignment="1">
      <alignment vertical="center" wrapText="1"/>
    </xf>
    <xf numFmtId="0" fontId="10" fillId="0" borderId="0" xfId="10" applyFont="1" applyAlignment="1">
      <alignment horizontal="right" vertical="center"/>
    </xf>
    <xf numFmtId="3" fontId="10" fillId="0" borderId="0" xfId="10" applyNumberFormat="1" applyFont="1" applyAlignment="1">
      <alignment horizontal="right" vertical="center" wrapText="1"/>
    </xf>
    <xf numFmtId="0" fontId="19" fillId="7" borderId="0" xfId="10" applyFont="1" applyFill="1" applyAlignment="1">
      <alignment vertical="center" wrapText="1"/>
    </xf>
    <xf numFmtId="0" fontId="17" fillId="0" borderId="0" xfId="10" applyFont="1" applyAlignment="1">
      <alignment vertical="center" wrapText="1"/>
    </xf>
    <xf numFmtId="3" fontId="18" fillId="0" borderId="0" xfId="10" applyNumberFormat="1" applyFont="1" applyAlignment="1">
      <alignment horizontal="right" vertical="center" wrapText="1"/>
    </xf>
    <xf numFmtId="3" fontId="39" fillId="0" borderId="0" xfId="10" applyNumberFormat="1" applyFont="1"/>
    <xf numFmtId="0" fontId="8" fillId="0" borderId="0" xfId="10" applyFont="1" applyAlignment="1">
      <alignment horizontal="center" vertical="center" wrapText="1"/>
    </xf>
    <xf numFmtId="0" fontId="39" fillId="0" borderId="0" xfId="10" applyFont="1" applyAlignment="1">
      <alignment horizontal="center" vertical="center" wrapText="1"/>
    </xf>
    <xf numFmtId="3" fontId="8" fillId="9" borderId="0" xfId="4" applyNumberFormat="1" applyFont="1" applyFill="1" applyAlignment="1">
      <alignment horizontal="right" vertical="center" wrapText="1"/>
    </xf>
    <xf numFmtId="166" fontId="8" fillId="0" borderId="0" xfId="4" applyNumberFormat="1" applyFont="1" applyAlignment="1">
      <alignment horizontal="right" vertical="center" wrapText="1"/>
    </xf>
    <xf numFmtId="9" fontId="8" fillId="0" borderId="0" xfId="12" applyFont="1" applyAlignment="1">
      <alignment horizontal="right" vertical="center" wrapText="1"/>
    </xf>
    <xf numFmtId="0" fontId="0" fillId="0" borderId="0" xfId="4" applyFont="1"/>
    <xf numFmtId="9" fontId="28" fillId="0" borderId="36" xfId="7" applyFont="1" applyBorder="1" applyAlignment="1">
      <alignment horizontal="right" vertical="center" wrapText="1"/>
    </xf>
    <xf numFmtId="9" fontId="28" fillId="0" borderId="7" xfId="7" applyFont="1" applyBorder="1" applyAlignment="1">
      <alignment horizontal="right" vertical="center" wrapText="1"/>
    </xf>
    <xf numFmtId="9" fontId="28" fillId="0" borderId="0" xfId="7" applyFont="1" applyAlignment="1">
      <alignment horizontal="right" vertical="center" wrapText="1"/>
    </xf>
    <xf numFmtId="9" fontId="24" fillId="4" borderId="0" xfId="7" applyFont="1" applyFill="1" applyAlignment="1">
      <alignment horizontal="right" vertical="center" wrapText="1"/>
    </xf>
    <xf numFmtId="0" fontId="42" fillId="6" borderId="0" xfId="4" applyFont="1" applyFill="1" applyAlignment="1">
      <alignment horizontal="left" vertical="center" indent="1"/>
    </xf>
    <xf numFmtId="9" fontId="39" fillId="6" borderId="0" xfId="7" applyFont="1" applyFill="1" applyAlignment="1">
      <alignment horizontal="right" vertical="center" wrapText="1"/>
    </xf>
    <xf numFmtId="0" fontId="16" fillId="2" borderId="0" xfId="2" applyNumberFormat="1" applyFont="1" applyFill="1" applyAlignment="1">
      <alignment horizontal="center" vertical="center" wrapText="1"/>
    </xf>
    <xf numFmtId="0" fontId="60" fillId="0" borderId="0" xfId="4" applyFont="1"/>
    <xf numFmtId="0" fontId="61" fillId="0" borderId="0" xfId="4" applyFont="1"/>
    <xf numFmtId="3" fontId="37" fillId="0" borderId="0" xfId="4" applyNumberFormat="1" applyFont="1" applyAlignment="1">
      <alignment horizontal="right"/>
    </xf>
    <xf numFmtId="167" fontId="10" fillId="0" borderId="0" xfId="17" applyNumberFormat="1" applyFont="1"/>
    <xf numFmtId="4" fontId="8" fillId="0" borderId="0" xfId="4" applyNumberFormat="1" applyFont="1" applyAlignment="1">
      <alignment horizontal="right" vertical="center" wrapText="1"/>
    </xf>
    <xf numFmtId="3" fontId="62" fillId="5" borderId="18" xfId="4" applyNumberFormat="1" applyFont="1" applyFill="1" applyBorder="1" applyAlignment="1">
      <alignment horizontal="right" vertical="center" wrapText="1"/>
    </xf>
    <xf numFmtId="3" fontId="8" fillId="11" borderId="7" xfId="4" applyNumberFormat="1" applyFont="1" applyFill="1" applyBorder="1" applyAlignment="1">
      <alignment horizontal="right" vertical="center" wrapText="1"/>
    </xf>
    <xf numFmtId="3" fontId="8" fillId="11" borderId="0" xfId="4" applyNumberFormat="1" applyFont="1" applyFill="1" applyAlignment="1">
      <alignment horizontal="right" vertical="center" wrapText="1"/>
    </xf>
    <xf numFmtId="3" fontId="8" fillId="11" borderId="17" xfId="4" applyNumberFormat="1" applyFont="1" applyFill="1" applyBorder="1" applyAlignment="1">
      <alignment horizontal="right" vertical="center" wrapText="1"/>
    </xf>
    <xf numFmtId="3" fontId="8" fillId="12" borderId="8" xfId="4" applyNumberFormat="1" applyFont="1" applyFill="1" applyBorder="1" applyAlignment="1">
      <alignment horizontal="right" vertical="center" wrapText="1"/>
    </xf>
    <xf numFmtId="3" fontId="8" fillId="12" borderId="18" xfId="4" applyNumberFormat="1" applyFont="1" applyFill="1" applyBorder="1" applyAlignment="1">
      <alignment horizontal="right" vertical="center" wrapText="1"/>
    </xf>
    <xf numFmtId="0" fontId="2" fillId="0" borderId="0" xfId="4" applyFont="1"/>
    <xf numFmtId="0" fontId="2" fillId="0" borderId="0" xfId="4" applyFont="1" applyAlignment="1">
      <alignment horizontal="right"/>
    </xf>
    <xf numFmtId="9" fontId="2" fillId="0" borderId="0" xfId="12" applyFont="1"/>
    <xf numFmtId="3" fontId="38" fillId="8" borderId="0" xfId="4" applyNumberFormat="1" applyFont="1" applyFill="1"/>
    <xf numFmtId="3" fontId="63" fillId="0" borderId="0" xfId="4" applyNumberFormat="1" applyFont="1"/>
    <xf numFmtId="0" fontId="63" fillId="0" borderId="0" xfId="4" applyFont="1"/>
    <xf numFmtId="168" fontId="63" fillId="0" borderId="0" xfId="4" applyNumberFormat="1" applyFont="1"/>
    <xf numFmtId="0" fontId="8" fillId="0" borderId="36" xfId="4" applyFont="1" applyBorder="1"/>
    <xf numFmtId="0" fontId="10" fillId="0" borderId="38" xfId="4" applyFont="1" applyBorder="1" applyAlignment="1">
      <alignment horizontal="left" indent="1"/>
    </xf>
    <xf numFmtId="0" fontId="8" fillId="0" borderId="8" xfId="4" applyFont="1" applyBorder="1" applyAlignment="1">
      <alignment horizontal="left" indent="2"/>
    </xf>
    <xf numFmtId="0" fontId="65" fillId="4" borderId="7" xfId="9" applyFont="1" applyFill="1" applyBorder="1" applyAlignment="1">
      <alignment vertical="center"/>
    </xf>
    <xf numFmtId="0" fontId="64" fillId="0" borderId="4" xfId="4" applyFont="1" applyBorder="1" applyAlignment="1">
      <alignment horizontal="left" vertical="center" wrapText="1" indent="1"/>
    </xf>
    <xf numFmtId="3" fontId="10" fillId="4" borderId="4" xfId="4" applyNumberFormat="1" applyFont="1" applyFill="1" applyBorder="1" applyAlignment="1">
      <alignment horizontal="right" vertical="center" wrapText="1"/>
    </xf>
    <xf numFmtId="3" fontId="10" fillId="4" borderId="5" xfId="4" applyNumberFormat="1" applyFont="1" applyFill="1" applyBorder="1" applyAlignment="1">
      <alignment horizontal="right" vertical="center" wrapText="1"/>
    </xf>
    <xf numFmtId="3" fontId="10" fillId="4" borderId="35" xfId="4" applyNumberFormat="1" applyFont="1" applyFill="1" applyBorder="1" applyAlignment="1">
      <alignment horizontal="right" vertical="center" wrapText="1"/>
    </xf>
    <xf numFmtId="9" fontId="0" fillId="0" borderId="0" xfId="12" applyFont="1"/>
    <xf numFmtId="3" fontId="10" fillId="0" borderId="28" xfId="4" applyNumberFormat="1" applyFont="1" applyBorder="1" applyAlignment="1">
      <alignment horizontal="right" vertical="center" wrapText="1"/>
    </xf>
    <xf numFmtId="3" fontId="10" fillId="0" borderId="10" xfId="4" applyNumberFormat="1" applyFont="1" applyBorder="1" applyAlignment="1">
      <alignment horizontal="right" vertical="center" wrapText="1"/>
    </xf>
    <xf numFmtId="3" fontId="10" fillId="0" borderId="37" xfId="4" applyNumberFormat="1" applyFont="1" applyBorder="1" applyAlignment="1">
      <alignment horizontal="right" vertical="center" wrapText="1"/>
    </xf>
    <xf numFmtId="3" fontId="18" fillId="4" borderId="10" xfId="4" applyNumberFormat="1" applyFont="1" applyFill="1" applyBorder="1" applyAlignment="1">
      <alignment horizontal="right" vertical="center" wrapText="1"/>
    </xf>
    <xf numFmtId="3" fontId="8" fillId="0" borderId="37" xfId="4" applyNumberFormat="1" applyFont="1" applyBorder="1" applyAlignment="1">
      <alignment horizontal="right" vertical="center" wrapText="1"/>
    </xf>
    <xf numFmtId="3" fontId="38" fillId="4" borderId="10" xfId="4" applyNumberFormat="1" applyFont="1" applyFill="1" applyBorder="1" applyAlignment="1">
      <alignment horizontal="right" vertical="center" wrapText="1"/>
    </xf>
    <xf numFmtId="3" fontId="8" fillId="8" borderId="7" xfId="4" applyNumberFormat="1" applyFont="1" applyFill="1" applyBorder="1" applyAlignment="1">
      <alignment horizontal="right" vertical="center" wrapText="1"/>
    </xf>
    <xf numFmtId="3" fontId="8" fillId="8" borderId="0" xfId="4" applyNumberFormat="1" applyFont="1" applyFill="1" applyAlignment="1">
      <alignment horizontal="right" vertical="center"/>
    </xf>
    <xf numFmtId="3" fontId="10" fillId="0" borderId="40" xfId="4" applyNumberFormat="1" applyFont="1" applyBorder="1" applyAlignment="1">
      <alignment horizontal="right" vertical="center" wrapText="1"/>
    </xf>
    <xf numFmtId="3" fontId="10" fillId="0" borderId="9" xfId="4" applyNumberFormat="1" applyFont="1" applyBorder="1" applyAlignment="1">
      <alignment horizontal="right" vertical="center" wrapText="1"/>
    </xf>
    <xf numFmtId="3" fontId="10" fillId="0" borderId="41" xfId="4" applyNumberFormat="1" applyFont="1" applyBorder="1" applyAlignment="1">
      <alignment horizontal="right" vertical="center" wrapText="1"/>
    </xf>
    <xf numFmtId="43" fontId="8" fillId="0" borderId="0" xfId="17" applyFont="1" applyAlignment="1">
      <alignment vertical="center"/>
    </xf>
    <xf numFmtId="9" fontId="5" fillId="0" borderId="0" xfId="12" applyFont="1"/>
    <xf numFmtId="165" fontId="13" fillId="2" borderId="0" xfId="2" applyNumberFormat="1" applyFont="1" applyFill="1" applyBorder="1" applyAlignment="1">
      <alignment horizontal="center" vertical="center" wrapText="1"/>
    </xf>
    <xf numFmtId="165" fontId="13" fillId="2" borderId="1" xfId="2" applyNumberFormat="1" applyFont="1" applyFill="1" applyBorder="1" applyAlignment="1">
      <alignment horizontal="center" vertical="center" wrapText="1"/>
    </xf>
    <xf numFmtId="0" fontId="67" fillId="2" borderId="0" xfId="2" applyNumberFormat="1" applyFont="1" applyFill="1" applyAlignment="1">
      <alignment horizontal="center" vertical="center" wrapText="1"/>
    </xf>
    <xf numFmtId="0" fontId="66" fillId="2" borderId="0" xfId="2" applyNumberFormat="1" applyFont="1" applyFill="1" applyAlignment="1">
      <alignment horizontal="center" vertical="center" wrapText="1"/>
    </xf>
    <xf numFmtId="0" fontId="13" fillId="2" borderId="1" xfId="2" applyNumberFormat="1" applyFont="1" applyFill="1" applyBorder="1" applyAlignment="1">
      <alignment horizontal="center" vertical="center" wrapText="1"/>
    </xf>
    <xf numFmtId="165" fontId="13" fillId="2" borderId="0" xfId="2" applyNumberFormat="1" applyFont="1" applyFill="1" applyAlignment="1">
      <alignment horizontal="center" vertical="center" wrapText="1"/>
    </xf>
    <xf numFmtId="0" fontId="13" fillId="2" borderId="0" xfId="2" applyNumberFormat="1" applyFont="1" applyFill="1" applyBorder="1" applyAlignment="1">
      <alignment horizontal="center" vertical="center" wrapText="1"/>
    </xf>
  </cellXfs>
  <cellStyles count="19">
    <cellStyle name="DataEntry_RO" xfId="14" xr:uid="{CF3C6E47-4858-47E6-9C0A-DC10C59CBB1A}"/>
    <cellStyle name="Dziesiętny" xfId="17" builtinId="3"/>
    <cellStyle name="Dziesiętny 10" xfId="2" xr:uid="{69D23904-4978-46DC-B588-68DBA2CD1DCE}"/>
    <cellStyle name="Dziesiętny 3" xfId="16" xr:uid="{44DB3EF8-46F1-4480-8ECA-6750013F71A2}"/>
    <cellStyle name="Normalny" xfId="0" builtinId="0"/>
    <cellStyle name="Normalny 2" xfId="1" xr:uid="{34EA5FA5-0815-4EB7-A63B-0F8FCFDF3CBF}"/>
    <cellStyle name="Normalny 2 2" xfId="4" xr:uid="{63709DA1-75B0-47CC-B344-6FB76123E4B8}"/>
    <cellStyle name="Normalny 2 3" xfId="10" xr:uid="{8DEA82B8-365F-4173-8C41-71B445E86039}"/>
    <cellStyle name="Normalny 2 4" xfId="13" xr:uid="{72DFCC20-9369-40DE-AF3E-10E620CCD399}"/>
    <cellStyle name="Normalny 3" xfId="15" xr:uid="{904EC1E0-C6C8-4F12-B216-8CFE7F4DEAC6}"/>
    <cellStyle name="Normalny 4" xfId="9" xr:uid="{9AEB3EC3-076A-4B79-8E67-956DC1E5A06F}"/>
    <cellStyle name="Normalny 5" xfId="18" xr:uid="{56CD44E2-6E5B-4124-9B79-95ED7B94A659}"/>
    <cellStyle name="Procentowy" xfId="12" builtinId="5"/>
    <cellStyle name="Procentowy 2" xfId="3" xr:uid="{9CE42620-A8B4-47C9-A6AF-4D14E5712D41}"/>
    <cellStyle name="Procentowy 2 2" xfId="7" xr:uid="{58294E80-980B-44C0-9B46-21B91A63DA0E}"/>
    <cellStyle name="Procentowy 2 3" xfId="8" xr:uid="{4A996236-78A5-4842-9AF0-5BA981B8CF96}"/>
    <cellStyle name="Procentowy 2 4" xfId="11" xr:uid="{98A507D2-4304-4605-A7BC-DF36521EB73F}"/>
    <cellStyle name="Procentowy 3" xfId="6" xr:uid="{15D254B9-D903-4BBC-8F3A-B42F1B8DCBB0}"/>
    <cellStyle name="Procentowy 4" xfId="5" xr:uid="{0C88D2FC-4479-44E8-91E9-F7608429C4B3}"/>
  </cellStyles>
  <dxfs count="0"/>
  <tableStyles count="1" defaultTableStyle="TableStyleMedium2" defaultPivotStyle="PivotStyleLight16">
    <tableStyle name="Invisible" pivot="0" table="0" count="0" xr9:uid="{B29F2B10-A279-44D4-8954-F17EC1C55873}"/>
  </tableStyles>
  <colors>
    <mruColors>
      <color rgb="FFED1C24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27214</xdr:colOff>
      <xdr:row>0</xdr:row>
      <xdr:rowOff>108858</xdr:rowOff>
    </xdr:from>
    <xdr:to>
      <xdr:col>1</xdr:col>
      <xdr:colOff>1787706</xdr:colOff>
      <xdr:row>2</xdr:row>
      <xdr:rowOff>94745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8544DA12-A5EB-426B-8EEA-59A39CE891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4107" y="108858"/>
          <a:ext cx="1737632" cy="34919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99394</xdr:colOff>
      <xdr:row>0</xdr:row>
      <xdr:rowOff>77893</xdr:rowOff>
    </xdr:from>
    <xdr:to>
      <xdr:col>1</xdr:col>
      <xdr:colOff>1831311</xdr:colOff>
      <xdr:row>2</xdr:row>
      <xdr:rowOff>72973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24167FC7-BCBE-4DEB-97EF-6CC53C86A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9311" y="77893"/>
          <a:ext cx="1731917" cy="35110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36286</xdr:colOff>
      <xdr:row>0</xdr:row>
      <xdr:rowOff>36286</xdr:rowOff>
    </xdr:from>
    <xdr:to>
      <xdr:col>1</xdr:col>
      <xdr:colOff>1807573</xdr:colOff>
      <xdr:row>2</xdr:row>
      <xdr:rowOff>54579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DCD38498-8D46-44F6-AFDD-DAF4D1825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1546" y="36286"/>
          <a:ext cx="1771287" cy="39929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36285</xdr:colOff>
      <xdr:row>0</xdr:row>
      <xdr:rowOff>36287</xdr:rowOff>
    </xdr:from>
    <xdr:to>
      <xdr:col>1</xdr:col>
      <xdr:colOff>1811382</xdr:colOff>
      <xdr:row>2</xdr:row>
      <xdr:rowOff>134590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2748344B-590A-40C5-8CA3-AE9D7DFD3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1545" y="36287"/>
          <a:ext cx="1771287" cy="39929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36285</xdr:colOff>
      <xdr:row>0</xdr:row>
      <xdr:rowOff>36287</xdr:rowOff>
    </xdr:from>
    <xdr:to>
      <xdr:col>1</xdr:col>
      <xdr:colOff>1812652</xdr:colOff>
      <xdr:row>2</xdr:row>
      <xdr:rowOff>133047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3859C9A0-C9A7-4F3F-9B0C-3478473134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7735" y="36287"/>
          <a:ext cx="1770652" cy="3958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F81D1-78B0-42EB-9246-8CC9F4C9382D}">
  <sheetPr>
    <tabColor theme="4" tint="-0.499984740745262"/>
    <pageSetUpPr fitToPage="1"/>
  </sheetPr>
  <dimension ref="A1:FI135"/>
  <sheetViews>
    <sheetView showGridLines="0" tabSelected="1" zoomScaleNormal="100" workbookViewId="0">
      <pane xSplit="2" ySplit="9" topLeftCell="Z10" activePane="bottomRight" state="frozen"/>
      <selection pane="topRight" activeCell="C1" sqref="C1"/>
      <selection pane="bottomLeft" activeCell="A10" sqref="A10"/>
      <selection pane="bottomRight" activeCell="AL109" sqref="AL109"/>
    </sheetView>
  </sheetViews>
  <sheetFormatPr defaultColWidth="0" defaultRowHeight="0" customHeight="1" zeroHeight="1" outlineLevelRow="1" x14ac:dyDescent="0.3"/>
  <cols>
    <col min="1" max="1" width="2.5546875" style="22" customWidth="1"/>
    <col min="2" max="2" width="46.109375" style="22" customWidth="1"/>
    <col min="3" max="3" width="0.88671875" style="22" customWidth="1"/>
    <col min="4" max="8" width="8" style="22" bestFit="1" customWidth="1"/>
    <col min="9" max="9" width="0.88671875" style="22" customWidth="1"/>
    <col min="10" max="13" width="8" style="22" bestFit="1" customWidth="1"/>
    <col min="14" max="14" width="9.33203125" style="22" customWidth="1"/>
    <col min="15" max="15" width="0.88671875" style="22" customWidth="1"/>
    <col min="16" max="16" width="8" style="22" bestFit="1" customWidth="1"/>
    <col min="17" max="17" width="8.33203125" style="22" bestFit="1" customWidth="1"/>
    <col min="18" max="18" width="7.5546875" style="22" customWidth="1"/>
    <col min="19" max="19" width="8.33203125" style="22" bestFit="1" customWidth="1"/>
    <col min="20" max="20" width="9.109375" style="22" customWidth="1"/>
    <col min="21" max="21" width="1.88671875" style="22" customWidth="1"/>
    <col min="22" max="22" width="8.33203125" style="22" bestFit="1" customWidth="1"/>
    <col min="23" max="23" width="7.6640625" style="22" customWidth="1"/>
    <col min="24" max="24" width="7.88671875" style="22" customWidth="1"/>
    <col min="25" max="25" width="9.5546875" style="22" customWidth="1"/>
    <col min="26" max="26" width="9.88671875" style="22" customWidth="1"/>
    <col min="27" max="27" width="3.5546875" style="22" customWidth="1"/>
    <col min="28" max="28" width="8.33203125" style="22" bestFit="1" customWidth="1"/>
    <col min="29" max="30" width="8" style="25" bestFit="1" customWidth="1"/>
    <col min="31" max="31" width="10" style="25" bestFit="1" customWidth="1"/>
    <col min="32" max="32" width="9.44140625" style="25" bestFit="1" customWidth="1"/>
    <col min="33" max="33" width="3.6640625" style="25" customWidth="1"/>
    <col min="34" max="38" width="9.44140625" style="25" customWidth="1"/>
    <col min="39" max="39" width="3.6640625" style="25" customWidth="1"/>
    <col min="40" max="42" width="8.88671875" style="25" customWidth="1"/>
    <col min="43" max="43" width="10.44140625" style="25" bestFit="1" customWidth="1"/>
    <col min="44" max="44" width="9.44140625" style="25" customWidth="1"/>
    <col min="45" max="45" width="3.5546875" style="25" customWidth="1"/>
    <col min="46" max="48" width="8.88671875" style="25" customWidth="1"/>
    <col min="49" max="49" width="9.44140625" style="25" bestFit="1" customWidth="1"/>
    <col min="50" max="50" width="9.44140625" style="25" customWidth="1"/>
    <col min="51" max="51" width="3.109375" style="22" customWidth="1"/>
    <col min="52" max="52" width="8.88671875" style="22" hidden="1" customWidth="1"/>
    <col min="53" max="79" width="0" style="22" hidden="1" customWidth="1"/>
    <col min="80" max="80" width="8.5546875" style="22" hidden="1" customWidth="1"/>
    <col min="81" max="103" width="0" style="22" hidden="1" customWidth="1"/>
    <col min="104" max="104" width="8.5546875" style="22" hidden="1" customWidth="1"/>
    <col min="105" max="106" width="0" style="22" hidden="1" customWidth="1"/>
    <col min="107" max="107" width="8.88671875" style="22" hidden="1" customWidth="1"/>
    <col min="108" max="117" width="0" style="22" hidden="1" customWidth="1"/>
    <col min="118" max="118" width="8.88671875" style="22" hidden="1" customWidth="1"/>
    <col min="119" max="165" width="0" style="22" hidden="1" customWidth="1"/>
    <col min="166" max="16384" width="8.88671875" style="22" hidden="1"/>
  </cols>
  <sheetData>
    <row r="1" spans="1:61" ht="14.4" x14ac:dyDescent="0.3">
      <c r="B1" s="23"/>
      <c r="D1" s="24"/>
      <c r="E1" s="24"/>
      <c r="F1" s="24"/>
      <c r="G1" s="24"/>
      <c r="H1" s="24"/>
      <c r="J1" s="24"/>
      <c r="K1" s="24"/>
      <c r="L1" s="24"/>
      <c r="M1" s="24"/>
      <c r="N1" s="24"/>
      <c r="P1" s="24"/>
      <c r="Q1" s="24"/>
      <c r="R1" s="24"/>
      <c r="S1" s="24"/>
      <c r="T1" s="24"/>
      <c r="AL1" s="405"/>
      <c r="AT1" s="405"/>
    </row>
    <row r="2" spans="1:61" ht="14.4" x14ac:dyDescent="0.3"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L2" s="405"/>
      <c r="AN2" s="182"/>
      <c r="AO2" s="182"/>
      <c r="AP2" s="182"/>
      <c r="AQ2" s="182"/>
      <c r="AR2" s="182"/>
      <c r="AT2" s="182"/>
      <c r="AU2" s="182"/>
      <c r="AV2" s="182"/>
      <c r="AW2" s="182"/>
      <c r="AX2" s="182"/>
    </row>
    <row r="3" spans="1:61" ht="14.4" x14ac:dyDescent="0.3">
      <c r="D3" s="27"/>
      <c r="E3" s="27"/>
      <c r="F3" s="27"/>
      <c r="G3" s="27"/>
      <c r="H3" s="27"/>
      <c r="J3" s="27"/>
      <c r="K3" s="27"/>
      <c r="L3" s="27"/>
      <c r="M3" s="27"/>
      <c r="N3" s="27"/>
      <c r="P3" s="27"/>
      <c r="Q3" s="27"/>
      <c r="R3" s="27"/>
      <c r="S3" s="27"/>
      <c r="T3" s="27"/>
      <c r="AL3" s="405"/>
      <c r="AM3" s="405"/>
      <c r="AN3" s="182"/>
      <c r="AO3" s="182"/>
      <c r="AP3" s="182"/>
      <c r="AQ3" s="182"/>
      <c r="AR3" s="182"/>
      <c r="AT3" s="405"/>
    </row>
    <row r="4" spans="1:61" ht="14.4" x14ac:dyDescent="0.3">
      <c r="B4" s="23" t="s">
        <v>0</v>
      </c>
      <c r="D4" s="28"/>
      <c r="E4" s="28"/>
      <c r="F4" s="28"/>
      <c r="G4" s="28"/>
      <c r="H4" s="28"/>
      <c r="J4" s="28"/>
      <c r="K4" s="28"/>
      <c r="L4" s="28"/>
      <c r="M4" s="28"/>
      <c r="N4" s="28"/>
      <c r="P4" s="434" t="s">
        <v>1</v>
      </c>
      <c r="Q4" s="434"/>
      <c r="R4" s="434"/>
      <c r="S4" s="434"/>
      <c r="T4" s="434"/>
      <c r="V4" s="26"/>
      <c r="AB4" s="26"/>
      <c r="AL4" s="406"/>
      <c r="AN4"/>
      <c r="AO4"/>
      <c r="AP4"/>
      <c r="AQ4"/>
      <c r="AR4"/>
      <c r="AT4" s="182"/>
      <c r="AU4" s="182"/>
      <c r="AV4" s="182"/>
      <c r="AW4" s="182"/>
      <c r="AX4" s="182"/>
    </row>
    <row r="5" spans="1:61" ht="15" customHeight="1" x14ac:dyDescent="0.3">
      <c r="B5" s="29" t="s">
        <v>2</v>
      </c>
      <c r="V5" s="26"/>
      <c r="W5" s="26"/>
      <c r="X5" s="26"/>
      <c r="Y5" s="26"/>
      <c r="Z5" s="26"/>
      <c r="AB5" s="26"/>
      <c r="AH5" s="434" t="s">
        <v>1</v>
      </c>
      <c r="AI5" s="434"/>
      <c r="AJ5" s="434"/>
      <c r="AK5" s="434"/>
      <c r="AL5" s="434"/>
      <c r="AN5" s="182"/>
      <c r="AO5" s="182"/>
      <c r="AP5" s="182"/>
      <c r="AQ5" s="182"/>
      <c r="AR5" s="182"/>
      <c r="AT5" s="434" t="s">
        <v>1</v>
      </c>
      <c r="AU5" s="434"/>
      <c r="AV5" s="434"/>
      <c r="AW5" s="434"/>
      <c r="AX5" s="434"/>
    </row>
    <row r="6" spans="1:61" ht="15" customHeight="1" x14ac:dyDescent="0.3">
      <c r="B6" s="2"/>
      <c r="D6" s="435" t="s">
        <v>3</v>
      </c>
      <c r="E6" s="435"/>
      <c r="F6" s="435"/>
      <c r="G6" s="435"/>
      <c r="H6" s="435"/>
      <c r="J6" s="435" t="s">
        <v>3</v>
      </c>
      <c r="K6" s="435"/>
      <c r="L6" s="435"/>
      <c r="M6" s="435"/>
      <c r="N6" s="435"/>
      <c r="P6" s="435" t="s">
        <v>4</v>
      </c>
      <c r="Q6" s="435"/>
      <c r="R6" s="435"/>
      <c r="S6" s="435"/>
      <c r="T6" s="435"/>
      <c r="V6" s="435" t="s">
        <v>3</v>
      </c>
      <c r="W6" s="435"/>
      <c r="X6" s="435"/>
      <c r="Y6" s="435"/>
      <c r="Z6" s="435"/>
      <c r="AB6" s="435" t="s">
        <v>3</v>
      </c>
      <c r="AC6" s="435"/>
      <c r="AD6" s="435"/>
      <c r="AE6" s="435"/>
      <c r="AF6" s="435"/>
      <c r="AH6" s="435" t="s">
        <v>4</v>
      </c>
      <c r="AI6" s="435"/>
      <c r="AJ6" s="435"/>
      <c r="AK6" s="435"/>
      <c r="AL6" s="435"/>
      <c r="AN6" s="435" t="s">
        <v>3</v>
      </c>
      <c r="AO6" s="435"/>
      <c r="AP6" s="435"/>
      <c r="AQ6" s="435"/>
      <c r="AR6" s="435"/>
      <c r="AT6" s="435" t="s">
        <v>4</v>
      </c>
      <c r="AU6" s="435"/>
      <c r="AV6" s="435"/>
      <c r="AW6" s="435"/>
      <c r="AX6" s="435"/>
    </row>
    <row r="7" spans="1:61" ht="14.4" x14ac:dyDescent="0.3">
      <c r="B7" s="3" t="s">
        <v>5</v>
      </c>
      <c r="D7" s="4" t="s">
        <v>6</v>
      </c>
      <c r="E7" s="4" t="s">
        <v>7</v>
      </c>
      <c r="F7" s="4" t="s">
        <v>8</v>
      </c>
      <c r="G7" s="5" t="s">
        <v>9</v>
      </c>
      <c r="H7" s="6">
        <v>2021</v>
      </c>
      <c r="J7" s="4" t="s">
        <v>10</v>
      </c>
      <c r="K7" s="4" t="s">
        <v>11</v>
      </c>
      <c r="L7" s="7" t="s">
        <v>12</v>
      </c>
      <c r="M7" s="5" t="s">
        <v>13</v>
      </c>
      <c r="N7" s="6">
        <v>2022</v>
      </c>
      <c r="P7" s="4" t="s">
        <v>10</v>
      </c>
      <c r="Q7" s="4" t="s">
        <v>11</v>
      </c>
      <c r="R7" s="4" t="s">
        <v>12</v>
      </c>
      <c r="S7" s="5" t="s">
        <v>13</v>
      </c>
      <c r="T7" s="6">
        <v>2022</v>
      </c>
      <c r="V7" s="4" t="s">
        <v>14</v>
      </c>
      <c r="W7" s="4" t="s">
        <v>15</v>
      </c>
      <c r="X7" s="4" t="s">
        <v>16</v>
      </c>
      <c r="Y7" s="5" t="s">
        <v>17</v>
      </c>
      <c r="Z7" s="6">
        <v>2023</v>
      </c>
      <c r="AB7" s="4" t="s">
        <v>18</v>
      </c>
      <c r="AC7" s="4" t="s">
        <v>19</v>
      </c>
      <c r="AD7" s="4" t="s">
        <v>20</v>
      </c>
      <c r="AE7" s="5" t="s">
        <v>21</v>
      </c>
      <c r="AF7" s="178">
        <v>2024</v>
      </c>
      <c r="AH7" s="4" t="s">
        <v>18</v>
      </c>
      <c r="AI7" s="4" t="s">
        <v>19</v>
      </c>
      <c r="AJ7" s="4" t="s">
        <v>20</v>
      </c>
      <c r="AK7" s="5" t="s">
        <v>21</v>
      </c>
      <c r="AL7" s="6">
        <v>2024</v>
      </c>
      <c r="AN7" s="4" t="s">
        <v>22</v>
      </c>
      <c r="AO7" s="4" t="s">
        <v>23</v>
      </c>
      <c r="AP7" s="4" t="s">
        <v>24</v>
      </c>
      <c r="AQ7" s="5" t="s">
        <v>247</v>
      </c>
      <c r="AR7" s="6">
        <v>2025</v>
      </c>
      <c r="AT7" s="4" t="s">
        <v>22</v>
      </c>
      <c r="AU7" s="4" t="s">
        <v>23</v>
      </c>
      <c r="AV7" s="4" t="s">
        <v>24</v>
      </c>
      <c r="AW7" s="5" t="s">
        <v>247</v>
      </c>
      <c r="AX7" s="6">
        <v>2025</v>
      </c>
    </row>
    <row r="8" spans="1:61" ht="14.4" x14ac:dyDescent="0.3">
      <c r="B8" s="8"/>
      <c r="D8" s="8"/>
      <c r="E8" s="4" t="s">
        <v>25</v>
      </c>
      <c r="F8" s="8"/>
      <c r="G8" s="9"/>
      <c r="H8" s="10" t="s">
        <v>26</v>
      </c>
      <c r="J8" s="8"/>
      <c r="K8" s="4" t="s">
        <v>25</v>
      </c>
      <c r="L8" s="4"/>
      <c r="M8" s="9"/>
      <c r="N8" s="10" t="s">
        <v>26</v>
      </c>
      <c r="P8" s="8"/>
      <c r="Q8" s="4"/>
      <c r="R8" s="8"/>
      <c r="S8" s="9"/>
      <c r="T8" s="10"/>
      <c r="V8" s="8"/>
      <c r="W8" s="4"/>
      <c r="X8" s="4"/>
      <c r="Y8" s="9"/>
      <c r="Z8" s="10" t="s">
        <v>26</v>
      </c>
      <c r="AB8" s="8"/>
      <c r="AC8" s="4" t="s">
        <v>25</v>
      </c>
      <c r="AD8" s="4"/>
      <c r="AE8" s="9"/>
      <c r="AF8" s="179" t="s">
        <v>26</v>
      </c>
      <c r="AH8" s="177"/>
      <c r="AI8" s="177"/>
      <c r="AJ8" s="177"/>
      <c r="AK8" s="9"/>
      <c r="AL8" s="179"/>
      <c r="AN8" s="177"/>
      <c r="AO8" s="177" t="s">
        <v>25</v>
      </c>
      <c r="AP8" s="177"/>
      <c r="AQ8" s="9"/>
      <c r="AR8" s="179" t="s">
        <v>26</v>
      </c>
      <c r="AT8" s="177"/>
      <c r="AU8" s="177"/>
      <c r="AV8" s="177"/>
      <c r="AW8" s="9"/>
      <c r="AX8" s="179"/>
    </row>
    <row r="9" spans="1:61" ht="14.4" x14ac:dyDescent="0.3">
      <c r="D9" s="27"/>
      <c r="E9" s="27"/>
      <c r="F9" s="27"/>
      <c r="G9" s="27"/>
      <c r="H9" s="27"/>
      <c r="J9" s="27"/>
      <c r="K9" s="27"/>
      <c r="L9" s="27"/>
      <c r="M9" s="27"/>
      <c r="N9" s="27"/>
      <c r="P9" s="27"/>
      <c r="Q9" s="27"/>
      <c r="R9" s="27"/>
      <c r="S9" s="27"/>
      <c r="T9" s="27"/>
      <c r="V9" s="180"/>
      <c r="W9" s="180"/>
      <c r="X9" s="181"/>
      <c r="Y9" s="181"/>
      <c r="Z9" s="25"/>
      <c r="AA9" s="25"/>
      <c r="AB9" s="25"/>
      <c r="AQ9" s="182"/>
      <c r="AT9" s="386"/>
      <c r="AU9" s="386"/>
      <c r="AV9" s="386"/>
      <c r="AW9" s="386"/>
      <c r="AX9" s="182"/>
    </row>
    <row r="10" spans="1:61" s="40" customFormat="1" ht="14.4" x14ac:dyDescent="0.3">
      <c r="A10" s="33"/>
      <c r="B10" s="34" t="s">
        <v>27</v>
      </c>
      <c r="C10" s="35"/>
      <c r="D10" s="36">
        <v>178930</v>
      </c>
      <c r="E10" s="37">
        <v>218183</v>
      </c>
      <c r="F10" s="37">
        <v>225104.45230999996</v>
      </c>
      <c r="G10" s="37">
        <v>250021.54769000004</v>
      </c>
      <c r="H10" s="183">
        <v>872239</v>
      </c>
      <c r="I10" s="35"/>
      <c r="J10" s="36">
        <v>213153</v>
      </c>
      <c r="K10" s="37">
        <v>266611</v>
      </c>
      <c r="L10" s="37">
        <v>270903</v>
      </c>
      <c r="M10" s="37">
        <v>327053.6294533856</v>
      </c>
      <c r="N10" s="183">
        <v>1077720.6294533857</v>
      </c>
      <c r="O10" s="35"/>
      <c r="P10" s="36">
        <v>252098.25073200546</v>
      </c>
      <c r="Q10" s="37">
        <v>318193.51405028265</v>
      </c>
      <c r="R10" s="37">
        <v>365517.98692703858</v>
      </c>
      <c r="S10" s="37">
        <v>335788.77545657917</v>
      </c>
      <c r="T10" s="183">
        <v>1271598.5271659058</v>
      </c>
      <c r="U10" s="22"/>
      <c r="V10" s="36">
        <v>310455</v>
      </c>
      <c r="W10" s="126">
        <v>359561</v>
      </c>
      <c r="X10" s="126">
        <v>405295</v>
      </c>
      <c r="Y10" s="126">
        <v>361492</v>
      </c>
      <c r="Z10" s="183">
        <v>1436803</v>
      </c>
      <c r="AA10" s="22"/>
      <c r="AB10" s="36">
        <v>349782</v>
      </c>
      <c r="AC10" s="126">
        <v>380842</v>
      </c>
      <c r="AD10" s="126">
        <v>437482</v>
      </c>
      <c r="AE10" s="126">
        <f>SUM(AE11:AE16)</f>
        <v>400202</v>
      </c>
      <c r="AF10" s="183">
        <f t="shared" ref="AF10:AF16" si="0">SUM(AB10:AE10)</f>
        <v>1568308</v>
      </c>
      <c r="AG10" s="25"/>
      <c r="AH10" s="36">
        <f>SUM(AH11:AH16)</f>
        <v>558941.42686576489</v>
      </c>
      <c r="AI10" s="126">
        <f>SUM(AI11:AI16)</f>
        <v>572270.55684449151</v>
      </c>
      <c r="AJ10" s="126">
        <f>SUM(AJ11:AJ16)</f>
        <v>668741.49243616266</v>
      </c>
      <c r="AK10" s="126">
        <f>SUM(AK11:AK16)</f>
        <v>531069.44677643268</v>
      </c>
      <c r="AL10" s="183">
        <f t="shared" ref="AL10:AL16" si="1">SUM(AH10:AK10)</f>
        <v>2331022.9229228515</v>
      </c>
      <c r="AM10" s="25"/>
      <c r="AN10" s="36">
        <f>SUM(AN11:AN16)</f>
        <v>371953</v>
      </c>
      <c r="AO10" s="126">
        <f>SUM(AO11:AO16)</f>
        <v>540815</v>
      </c>
      <c r="AP10" s="126">
        <f>SUM(AP11:AP16)</f>
        <v>722241.31438999996</v>
      </c>
      <c r="AQ10" s="126">
        <f>SUM(AQ11:AQ16)</f>
        <v>578612.7047234003</v>
      </c>
      <c r="AR10" s="183">
        <f t="shared" ref="AR10:AR16" si="2">SUM(AN10:AQ10)</f>
        <v>2213622.0191134</v>
      </c>
      <c r="AT10" s="36">
        <f>SUM(AT11:AT16)</f>
        <v>592379.05687148508</v>
      </c>
      <c r="AU10" s="126">
        <f>SUM(AU11:AU16)</f>
        <v>596687.82264192763</v>
      </c>
      <c r="AV10" s="126">
        <f t="shared" ref="AV10:AW16" si="3">AP10</f>
        <v>722241.31438999996</v>
      </c>
      <c r="AW10" s="126">
        <f t="shared" si="3"/>
        <v>578612.7047234003</v>
      </c>
      <c r="AX10" s="183">
        <f t="shared" ref="AX10:AX16" si="4">SUM(AT10:AW10)</f>
        <v>2489920.8986268127</v>
      </c>
      <c r="AY10" s="397"/>
      <c r="AZ10" s="41"/>
      <c r="BA10" s="41"/>
      <c r="BB10" s="41"/>
      <c r="BC10" s="41"/>
      <c r="BD10" s="41"/>
      <c r="BF10" s="41"/>
      <c r="BG10" s="41"/>
      <c r="BH10" s="41"/>
      <c r="BI10" s="41"/>
    </row>
    <row r="11" spans="1:61" ht="11.25" customHeight="1" x14ac:dyDescent="0.3">
      <c r="A11" s="42"/>
      <c r="B11" s="43" t="s">
        <v>28</v>
      </c>
      <c r="D11" s="47">
        <v>114098.12695999999</v>
      </c>
      <c r="E11" s="48">
        <v>127006.13350999999</v>
      </c>
      <c r="F11" s="48">
        <v>117993.55648999999</v>
      </c>
      <c r="G11" s="48">
        <v>162260.85331000006</v>
      </c>
      <c r="H11" s="184">
        <v>521358.67027</v>
      </c>
      <c r="J11" s="47">
        <v>126485.51476000001</v>
      </c>
      <c r="K11" s="48">
        <v>136480.74450000003</v>
      </c>
      <c r="L11" s="48">
        <v>128847.62705</v>
      </c>
      <c r="M11" s="48">
        <v>203240.04302000004</v>
      </c>
      <c r="N11" s="184">
        <v>595053.92933000007</v>
      </c>
      <c r="P11" s="47">
        <v>152016.49413000001</v>
      </c>
      <c r="Q11" s="48">
        <v>163573.91203736165</v>
      </c>
      <c r="R11" s="48">
        <v>158647.59100263834</v>
      </c>
      <c r="S11" s="48">
        <v>204673.45551999996</v>
      </c>
      <c r="T11" s="184">
        <v>678911.45268999995</v>
      </c>
      <c r="V11" s="47">
        <v>158333.77090000003</v>
      </c>
      <c r="W11" s="48">
        <v>168519.06924999997</v>
      </c>
      <c r="X11" s="48">
        <v>156253.60449000003</v>
      </c>
      <c r="Y11" s="48">
        <v>203707.99999999997</v>
      </c>
      <c r="Z11" s="184">
        <v>686814</v>
      </c>
      <c r="AB11" s="47">
        <v>161332</v>
      </c>
      <c r="AC11" s="48">
        <v>174085</v>
      </c>
      <c r="AD11" s="48">
        <v>167426</v>
      </c>
      <c r="AE11" s="48">
        <v>215722</v>
      </c>
      <c r="AF11" s="184">
        <f t="shared" si="0"/>
        <v>718565</v>
      </c>
      <c r="AH11" s="47">
        <v>154144.80198000002</v>
      </c>
      <c r="AI11" s="48">
        <v>167033.00126999995</v>
      </c>
      <c r="AJ11" s="48">
        <v>159466.96830999997</v>
      </c>
      <c r="AK11" s="48">
        <v>201705.74607000017</v>
      </c>
      <c r="AL11" s="184">
        <f t="shared" si="1"/>
        <v>682350.51763000013</v>
      </c>
      <c r="AN11" s="44">
        <v>154963</v>
      </c>
      <c r="AO11" s="48">
        <f>'P&amp;L YTD_new'!AM11-'P&amp;L QRT_new'!AN11</f>
        <v>167169</v>
      </c>
      <c r="AP11" s="48">
        <v>153930.94811</v>
      </c>
      <c r="AQ11" s="48">
        <f>'P&amp;L YTD_new'!AO11-'P&amp;L YTD_new'!AN11</f>
        <v>198047.40362760006</v>
      </c>
      <c r="AR11" s="184">
        <f t="shared" si="2"/>
        <v>674110.35173760005</v>
      </c>
      <c r="AS11" s="420"/>
      <c r="AT11" s="44">
        <f>AN11</f>
        <v>154963</v>
      </c>
      <c r="AU11" s="48">
        <f>AO11</f>
        <v>167169</v>
      </c>
      <c r="AV11" s="48">
        <f t="shared" si="3"/>
        <v>153930.94811</v>
      </c>
      <c r="AW11" s="48">
        <f t="shared" si="3"/>
        <v>198047.40362760006</v>
      </c>
      <c r="AX11" s="184">
        <f t="shared" si="4"/>
        <v>674110.35173760005</v>
      </c>
      <c r="AZ11" s="26"/>
      <c r="BA11" s="26"/>
      <c r="BB11" s="26"/>
      <c r="BC11" s="26"/>
      <c r="BD11" s="26"/>
      <c r="BF11" s="26"/>
      <c r="BG11" s="26"/>
      <c r="BH11" s="26"/>
      <c r="BI11" s="26"/>
    </row>
    <row r="12" spans="1:61" ht="11.25" customHeight="1" x14ac:dyDescent="0.3">
      <c r="A12" s="42"/>
      <c r="B12" s="43" t="s">
        <v>29</v>
      </c>
      <c r="D12" s="47">
        <v>13950</v>
      </c>
      <c r="E12" s="48">
        <v>35020.958259999999</v>
      </c>
      <c r="F12" s="48">
        <v>49866.702860000005</v>
      </c>
      <c r="G12" s="48">
        <v>28996.091130000001</v>
      </c>
      <c r="H12" s="184">
        <v>127833.75225000001</v>
      </c>
      <c r="J12" s="47">
        <v>35326.223460000001</v>
      </c>
      <c r="K12" s="48">
        <v>70164.569140000007</v>
      </c>
      <c r="L12" s="48">
        <v>76138.962399999989</v>
      </c>
      <c r="M12" s="48">
        <v>61139.746476167064</v>
      </c>
      <c r="N12" s="184">
        <v>242769.50147616706</v>
      </c>
      <c r="P12" s="47">
        <v>51607.674932005451</v>
      </c>
      <c r="Q12" s="48">
        <v>97387.427332921026</v>
      </c>
      <c r="R12" s="48">
        <v>143617.1290444003</v>
      </c>
      <c r="S12" s="48">
        <v>70401.867529360752</v>
      </c>
      <c r="T12" s="184">
        <v>363014.09883868753</v>
      </c>
      <c r="V12" s="47">
        <v>92476.69045098999</v>
      </c>
      <c r="W12" s="48">
        <v>122436.83737261</v>
      </c>
      <c r="X12" s="48">
        <v>185790.34707679803</v>
      </c>
      <c r="Y12" s="48">
        <v>94040</v>
      </c>
      <c r="Z12" s="184">
        <v>494744</v>
      </c>
      <c r="AB12" s="47">
        <v>125952</v>
      </c>
      <c r="AC12" s="48">
        <v>144460</v>
      </c>
      <c r="AD12" s="48">
        <v>208386</v>
      </c>
      <c r="AE12" s="48">
        <v>116578</v>
      </c>
      <c r="AF12" s="184">
        <f t="shared" si="0"/>
        <v>595376</v>
      </c>
      <c r="AH12" s="47">
        <v>342298.62488576485</v>
      </c>
      <c r="AI12" s="48">
        <v>342940.55557449162</v>
      </c>
      <c r="AJ12" s="48">
        <v>447604.52412616264</v>
      </c>
      <c r="AK12" s="48">
        <v>261461.70070643246</v>
      </c>
      <c r="AL12" s="184">
        <f t="shared" si="1"/>
        <v>1394305.4052928519</v>
      </c>
      <c r="AN12" s="44">
        <v>147755</v>
      </c>
      <c r="AO12" s="48">
        <f>'P&amp;L YTD_new'!AM12-'P&amp;L QRT_new'!AN12</f>
        <v>296568</v>
      </c>
      <c r="AP12" s="48">
        <v>490019.05550400005</v>
      </c>
      <c r="AQ12" s="48">
        <f>'P&amp;L YTD_new'!AO12-'P&amp;L YTD_new'!AN12</f>
        <v>288089.59088180005</v>
      </c>
      <c r="AR12" s="184">
        <f t="shared" si="2"/>
        <v>1222431.6463858001</v>
      </c>
      <c r="AS12"/>
      <c r="AT12" s="44">
        <v>368181.05687148508</v>
      </c>
      <c r="AU12" s="48">
        <v>352440.82264192763</v>
      </c>
      <c r="AV12" s="48">
        <f t="shared" si="3"/>
        <v>490019.05550400005</v>
      </c>
      <c r="AW12" s="48">
        <f t="shared" si="3"/>
        <v>288089.59088180005</v>
      </c>
      <c r="AX12" s="184">
        <f t="shared" si="4"/>
        <v>1498730.5258992128</v>
      </c>
      <c r="AZ12" s="26"/>
      <c r="BA12" s="26"/>
      <c r="BB12" s="26"/>
      <c r="BC12" s="26"/>
      <c r="BD12" s="26"/>
      <c r="BF12" s="26"/>
      <c r="BG12" s="26"/>
      <c r="BH12" s="26"/>
      <c r="BI12" s="26"/>
    </row>
    <row r="13" spans="1:61" ht="11.4" customHeight="1" x14ac:dyDescent="0.3">
      <c r="A13" s="42"/>
      <c r="B13" s="43" t="s">
        <v>30</v>
      </c>
      <c r="D13" s="47">
        <v>28774.08916</v>
      </c>
      <c r="E13" s="48">
        <v>32601.353460000002</v>
      </c>
      <c r="F13" s="48">
        <v>36204.388479999994</v>
      </c>
      <c r="G13" s="48">
        <v>34202.673569999999</v>
      </c>
      <c r="H13" s="184">
        <v>131782.50466999999</v>
      </c>
      <c r="J13" s="47">
        <v>32113.318489999998</v>
      </c>
      <c r="K13" s="48">
        <v>42307.077610000015</v>
      </c>
      <c r="L13" s="48">
        <v>50540.253849999986</v>
      </c>
      <c r="M13" s="48">
        <v>46071.866286345532</v>
      </c>
      <c r="N13" s="184">
        <v>171032.51623634552</v>
      </c>
      <c r="P13" s="47">
        <v>32113.318489999998</v>
      </c>
      <c r="Q13" s="48">
        <v>42307.077610000015</v>
      </c>
      <c r="R13" s="48">
        <v>50540.253849999986</v>
      </c>
      <c r="S13" s="48">
        <v>46071.866286345532</v>
      </c>
      <c r="T13" s="184">
        <v>171032.51623634552</v>
      </c>
      <c r="V13" s="47">
        <v>49087.492351359018</v>
      </c>
      <c r="W13" s="48">
        <v>56149.069478782505</v>
      </c>
      <c r="X13" s="48">
        <v>47628.225329858484</v>
      </c>
      <c r="Y13" s="48">
        <v>46592</v>
      </c>
      <c r="Z13" s="184">
        <v>199457</v>
      </c>
      <c r="AB13" s="47">
        <v>47541</v>
      </c>
      <c r="AC13" s="48">
        <v>49194</v>
      </c>
      <c r="AD13" s="48">
        <v>48349</v>
      </c>
      <c r="AE13" s="48">
        <v>49422</v>
      </c>
      <c r="AF13" s="184">
        <f t="shared" si="0"/>
        <v>194506</v>
      </c>
      <c r="AH13" s="47">
        <f t="shared" ref="AH13:AK16" si="5">AB13</f>
        <v>47541</v>
      </c>
      <c r="AI13" s="48">
        <f t="shared" si="5"/>
        <v>49194</v>
      </c>
      <c r="AJ13" s="48">
        <f t="shared" si="5"/>
        <v>48349</v>
      </c>
      <c r="AK13" s="48">
        <f t="shared" si="5"/>
        <v>49422</v>
      </c>
      <c r="AL13" s="184">
        <f t="shared" si="1"/>
        <v>194506</v>
      </c>
      <c r="AN13" s="44">
        <v>56171</v>
      </c>
      <c r="AO13" s="48">
        <f>'P&amp;L YTD_new'!AM13-'P&amp;L QRT_new'!AN13</f>
        <v>60348</v>
      </c>
      <c r="AP13" s="48">
        <v>60589.912309999985</v>
      </c>
      <c r="AQ13" s="48">
        <f>'P&amp;L YTD_new'!AO13-'P&amp;L YTD_new'!AN13</f>
        <v>69624.523640000029</v>
      </c>
      <c r="AR13" s="184">
        <f t="shared" si="2"/>
        <v>246733.43595000001</v>
      </c>
      <c r="AS13"/>
      <c r="AT13" s="44">
        <f>AN13</f>
        <v>56171</v>
      </c>
      <c r="AU13" s="48">
        <f>AO13</f>
        <v>60348</v>
      </c>
      <c r="AV13" s="48">
        <f t="shared" si="3"/>
        <v>60589.912309999985</v>
      </c>
      <c r="AW13" s="48">
        <f t="shared" si="3"/>
        <v>69624.523640000029</v>
      </c>
      <c r="AX13" s="184">
        <f t="shared" si="4"/>
        <v>246733.43595000001</v>
      </c>
      <c r="AZ13" s="26"/>
      <c r="BA13" s="26"/>
      <c r="BB13" s="26"/>
      <c r="BC13" s="26"/>
      <c r="BD13" s="26"/>
      <c r="BF13" s="26"/>
      <c r="BG13" s="26"/>
      <c r="BH13" s="26"/>
      <c r="BI13" s="26"/>
    </row>
    <row r="14" spans="1:61" ht="11.4" customHeight="1" x14ac:dyDescent="0.3">
      <c r="A14" s="42"/>
      <c r="B14" s="43" t="s">
        <v>31</v>
      </c>
      <c r="D14" s="47">
        <v>20492</v>
      </c>
      <c r="E14" s="48">
        <v>19332.079190000004</v>
      </c>
      <c r="F14" s="48">
        <v>16198.475489999997</v>
      </c>
      <c r="G14" s="48">
        <v>19515.82796000001</v>
      </c>
      <c r="H14" s="184">
        <v>75538.382640000011</v>
      </c>
      <c r="J14" s="47">
        <v>16265.34129</v>
      </c>
      <c r="K14" s="48">
        <v>12733.642250000001</v>
      </c>
      <c r="L14" s="48">
        <v>10932.609479999999</v>
      </c>
      <c r="M14" s="48">
        <v>9288.9078200000004</v>
      </c>
      <c r="N14" s="184">
        <v>49220.500840000001</v>
      </c>
      <c r="P14" s="47">
        <v>13397.88077</v>
      </c>
      <c r="Q14" s="48">
        <v>10000.186519999999</v>
      </c>
      <c r="R14" s="48">
        <v>8269.6098999999995</v>
      </c>
      <c r="S14" s="48">
        <v>7328.5202700000045</v>
      </c>
      <c r="T14" s="184">
        <v>38996.197460000003</v>
      </c>
      <c r="V14" s="47">
        <v>9051.2710299999999</v>
      </c>
      <c r="W14" s="48">
        <v>9074.8599900000008</v>
      </c>
      <c r="X14" s="48">
        <v>9780.6534399999982</v>
      </c>
      <c r="Y14" s="48">
        <v>11312</v>
      </c>
      <c r="Z14" s="184">
        <v>39219</v>
      </c>
      <c r="AB14" s="47">
        <v>11520</v>
      </c>
      <c r="AC14" s="48">
        <v>10242</v>
      </c>
      <c r="AD14" s="48">
        <v>10290</v>
      </c>
      <c r="AE14" s="48">
        <v>12243</v>
      </c>
      <c r="AF14" s="184">
        <f t="shared" si="0"/>
        <v>44295</v>
      </c>
      <c r="AH14" s="47">
        <f t="shared" si="5"/>
        <v>11520</v>
      </c>
      <c r="AI14" s="48">
        <f t="shared" si="5"/>
        <v>10242</v>
      </c>
      <c r="AJ14" s="48">
        <f t="shared" si="5"/>
        <v>10290</v>
      </c>
      <c r="AK14" s="48">
        <f t="shared" si="5"/>
        <v>12243</v>
      </c>
      <c r="AL14" s="184">
        <f t="shared" si="1"/>
        <v>44295</v>
      </c>
      <c r="AN14" s="44">
        <v>12126</v>
      </c>
      <c r="AO14" s="48">
        <f>'P&amp;L YTD_new'!AM14-'P&amp;L QRT_new'!AN14</f>
        <v>14355</v>
      </c>
      <c r="AP14" s="48">
        <v>14288.945240000001</v>
      </c>
      <c r="AQ14" s="48">
        <f>'P&amp;L YTD_new'!AO14-'P&amp;L YTD_new'!AN14</f>
        <v>14338.422009999995</v>
      </c>
      <c r="AR14" s="184">
        <f t="shared" si="2"/>
        <v>55108.367249999996</v>
      </c>
      <c r="AT14" s="44">
        <f>AN14</f>
        <v>12126</v>
      </c>
      <c r="AU14" s="48">
        <f t="shared" ref="AU14:AU16" si="6">AO14</f>
        <v>14355</v>
      </c>
      <c r="AV14" s="48">
        <f t="shared" si="3"/>
        <v>14288.945240000001</v>
      </c>
      <c r="AW14" s="48">
        <f t="shared" si="3"/>
        <v>14338.422009999995</v>
      </c>
      <c r="AX14" s="184">
        <f t="shared" si="4"/>
        <v>55108.367249999996</v>
      </c>
      <c r="AZ14" s="26"/>
      <c r="BA14" s="26"/>
      <c r="BB14" s="26"/>
      <c r="BC14" s="26"/>
      <c r="BD14" s="26"/>
      <c r="BF14" s="26"/>
      <c r="BG14" s="26"/>
      <c r="BH14" s="26"/>
      <c r="BI14" s="26"/>
    </row>
    <row r="15" spans="1:61" ht="11.4" customHeight="1" x14ac:dyDescent="0.3">
      <c r="A15" s="42"/>
      <c r="B15" s="43" t="s">
        <v>32</v>
      </c>
      <c r="D15" s="47">
        <v>2772</v>
      </c>
      <c r="E15" s="48">
        <v>6934</v>
      </c>
      <c r="F15" s="48">
        <v>7413</v>
      </c>
      <c r="G15" s="48">
        <v>7662</v>
      </c>
      <c r="H15" s="184">
        <v>24781</v>
      </c>
      <c r="J15" s="47">
        <v>4927</v>
      </c>
      <c r="K15" s="48">
        <v>7242</v>
      </c>
      <c r="L15" s="48">
        <v>6852</v>
      </c>
      <c r="M15" s="48">
        <v>10546</v>
      </c>
      <c r="N15" s="184">
        <v>29567</v>
      </c>
      <c r="P15" s="47">
        <v>4927</v>
      </c>
      <c r="Q15" s="48">
        <v>7242</v>
      </c>
      <c r="R15" s="48">
        <v>6852</v>
      </c>
      <c r="S15" s="48">
        <v>10546</v>
      </c>
      <c r="T15" s="184">
        <v>29567</v>
      </c>
      <c r="V15" s="47">
        <v>4847.0731699999997</v>
      </c>
      <c r="W15" s="48">
        <v>6790.9268300000003</v>
      </c>
      <c r="X15" s="48">
        <v>8433.9849099999992</v>
      </c>
      <c r="Y15" s="48">
        <v>7519</v>
      </c>
      <c r="Z15" s="184">
        <v>27591</v>
      </c>
      <c r="AB15" s="47">
        <v>5042</v>
      </c>
      <c r="AC15" s="48">
        <v>6588</v>
      </c>
      <c r="AD15" s="48">
        <v>7754</v>
      </c>
      <c r="AE15" s="48">
        <v>7798</v>
      </c>
      <c r="AF15" s="184">
        <f t="shared" si="0"/>
        <v>27182</v>
      </c>
      <c r="AH15" s="47">
        <f t="shared" si="5"/>
        <v>5042</v>
      </c>
      <c r="AI15" s="48">
        <f t="shared" si="5"/>
        <v>6588</v>
      </c>
      <c r="AJ15" s="48">
        <f t="shared" si="5"/>
        <v>7754</v>
      </c>
      <c r="AK15" s="48">
        <f t="shared" si="5"/>
        <v>7798</v>
      </c>
      <c r="AL15" s="184">
        <f t="shared" si="1"/>
        <v>27182</v>
      </c>
      <c r="AN15" s="44">
        <v>3799</v>
      </c>
      <c r="AO15" s="48">
        <f>'P&amp;L YTD_new'!AM15-'P&amp;L QRT_new'!AN15</f>
        <v>5401</v>
      </c>
      <c r="AP15" s="48">
        <v>6046.8533599999992</v>
      </c>
      <c r="AQ15" s="48">
        <f>'P&amp;L YTD_new'!AO15-'P&amp;L YTD_new'!AN15</f>
        <v>11396.969059999998</v>
      </c>
      <c r="AR15" s="184">
        <f t="shared" si="2"/>
        <v>26643.822419999997</v>
      </c>
      <c r="AT15" s="44">
        <f>AN15</f>
        <v>3799</v>
      </c>
      <c r="AU15" s="48">
        <f t="shared" si="6"/>
        <v>5401</v>
      </c>
      <c r="AV15" s="48">
        <f t="shared" si="3"/>
        <v>6046.8533599999992</v>
      </c>
      <c r="AW15" s="48">
        <f t="shared" si="3"/>
        <v>11396.969059999998</v>
      </c>
      <c r="AX15" s="184">
        <f t="shared" si="4"/>
        <v>26643.822419999997</v>
      </c>
      <c r="AZ15" s="26"/>
      <c r="BA15" s="26"/>
      <c r="BB15" s="26"/>
      <c r="BC15" s="26"/>
      <c r="BD15" s="26"/>
      <c r="BF15" s="26"/>
      <c r="BG15" s="26"/>
      <c r="BH15" s="26"/>
      <c r="BI15" s="26"/>
    </row>
    <row r="16" spans="1:61" ht="11.4" customHeight="1" x14ac:dyDescent="0.3">
      <c r="A16" s="42"/>
      <c r="B16" s="50" t="s">
        <v>33</v>
      </c>
      <c r="D16" s="47">
        <v>-1156.2809899999997</v>
      </c>
      <c r="E16" s="48">
        <v>-2711.0608800000023</v>
      </c>
      <c r="F16" s="48">
        <v>-2571.5286799999976</v>
      </c>
      <c r="G16" s="48">
        <v>-2615.7478199999987</v>
      </c>
      <c r="H16" s="184">
        <v>-9054.6183699999983</v>
      </c>
      <c r="J16" s="47">
        <v>-1964.1175899999994</v>
      </c>
      <c r="K16" s="48">
        <v>-2317.0894499999999</v>
      </c>
      <c r="L16" s="48">
        <v>-2408.5968700000017</v>
      </c>
      <c r="M16" s="48">
        <v>-3232.9341491270411</v>
      </c>
      <c r="N16" s="184">
        <v>-9922.7380591270412</v>
      </c>
      <c r="P16" s="47">
        <v>-1964.1175899999994</v>
      </c>
      <c r="Q16" s="48">
        <v>-2317.0894499999999</v>
      </c>
      <c r="R16" s="48">
        <v>-2408.5968700000017</v>
      </c>
      <c r="S16" s="48">
        <v>-3232.9341491270411</v>
      </c>
      <c r="T16" s="184">
        <v>-9922.7380591270412</v>
      </c>
      <c r="V16" s="47">
        <v>-3341.2617699999992</v>
      </c>
      <c r="W16" s="48">
        <v>-3410.2511500000001</v>
      </c>
      <c r="X16" s="48">
        <v>-2591.1448999999975</v>
      </c>
      <c r="Y16" s="48">
        <v>-1679</v>
      </c>
      <c r="Z16" s="184">
        <v>-11022</v>
      </c>
      <c r="AB16" s="47">
        <v>-1605</v>
      </c>
      <c r="AC16" s="48">
        <v>-3727</v>
      </c>
      <c r="AD16" s="48">
        <v>-4723</v>
      </c>
      <c r="AE16" s="48">
        <v>-1561</v>
      </c>
      <c r="AF16" s="184">
        <f t="shared" si="0"/>
        <v>-11616</v>
      </c>
      <c r="AH16" s="47">
        <f t="shared" si="5"/>
        <v>-1605</v>
      </c>
      <c r="AI16" s="48">
        <f t="shared" si="5"/>
        <v>-3727</v>
      </c>
      <c r="AJ16" s="48">
        <f t="shared" si="5"/>
        <v>-4723</v>
      </c>
      <c r="AK16" s="48">
        <f t="shared" si="5"/>
        <v>-1561</v>
      </c>
      <c r="AL16" s="184">
        <f t="shared" si="1"/>
        <v>-11616</v>
      </c>
      <c r="AN16" s="44">
        <v>-2861</v>
      </c>
      <c r="AO16" s="48">
        <f>'P&amp;L YTD_new'!AM16-'P&amp;L QRT_new'!AN16</f>
        <v>-3026</v>
      </c>
      <c r="AP16" s="48">
        <v>-2634.4001340001123</v>
      </c>
      <c r="AQ16" s="48">
        <f>'P&amp;L YTD_new'!AO16-'P&amp;L YTD_new'!AN16</f>
        <v>-2884.2044959998893</v>
      </c>
      <c r="AR16" s="184">
        <f t="shared" si="2"/>
        <v>-11405.604630000002</v>
      </c>
      <c r="AT16" s="44">
        <f>AN16</f>
        <v>-2861</v>
      </c>
      <c r="AU16" s="48">
        <f t="shared" si="6"/>
        <v>-3026</v>
      </c>
      <c r="AV16" s="48">
        <f t="shared" si="3"/>
        <v>-2634.4001340001123</v>
      </c>
      <c r="AW16" s="48">
        <f t="shared" si="3"/>
        <v>-2884.2044959998893</v>
      </c>
      <c r="AX16" s="184">
        <f t="shared" si="4"/>
        <v>-11405.604630000002</v>
      </c>
      <c r="AZ16" s="26"/>
      <c r="BA16" s="26"/>
      <c r="BB16" s="26"/>
      <c r="BC16" s="26"/>
      <c r="BD16" s="26"/>
      <c r="BF16" s="26"/>
      <c r="BG16" s="26"/>
      <c r="BH16" s="26"/>
      <c r="BI16" s="26"/>
    </row>
    <row r="17" spans="1:61" s="40" customFormat="1" ht="11.4" customHeight="1" outlineLevel="1" x14ac:dyDescent="0.3">
      <c r="A17" s="33"/>
      <c r="B17" s="51"/>
      <c r="C17" s="22"/>
      <c r="D17" s="52"/>
      <c r="E17" s="41"/>
      <c r="F17" s="41"/>
      <c r="G17" s="41"/>
      <c r="H17" s="185"/>
      <c r="J17" s="54"/>
      <c r="N17" s="185"/>
      <c r="O17" s="22"/>
      <c r="P17" s="54"/>
      <c r="T17" s="185"/>
      <c r="V17" s="54"/>
      <c r="Z17" s="185"/>
      <c r="AB17" s="54"/>
      <c r="AF17" s="185"/>
      <c r="AG17" s="25"/>
      <c r="AH17" s="54"/>
      <c r="AL17" s="185"/>
      <c r="AM17" s="25"/>
      <c r="AN17" s="54"/>
      <c r="AR17" s="185"/>
      <c r="AS17" s="25"/>
      <c r="AT17" s="54"/>
      <c r="AX17" s="185"/>
      <c r="AZ17" s="41"/>
      <c r="BA17" s="41"/>
      <c r="BB17" s="41"/>
      <c r="BC17" s="41"/>
      <c r="BD17" s="41"/>
      <c r="BF17" s="41"/>
      <c r="BG17" s="41"/>
      <c r="BH17" s="41"/>
      <c r="BI17" s="41"/>
    </row>
    <row r="18" spans="1:61" ht="11.25" customHeight="1" outlineLevel="1" x14ac:dyDescent="0.3">
      <c r="A18" s="56"/>
      <c r="B18" s="57" t="s">
        <v>34</v>
      </c>
      <c r="C18" s="58"/>
      <c r="D18" s="59"/>
      <c r="E18" s="60"/>
      <c r="F18" s="60"/>
      <c r="G18" s="60"/>
      <c r="H18" s="186"/>
      <c r="I18" s="58"/>
      <c r="J18" s="62">
        <v>0.19126474040127417</v>
      </c>
      <c r="K18" s="63">
        <v>0.22196046438081796</v>
      </c>
      <c r="L18" s="63">
        <v>0.20345465058562717</v>
      </c>
      <c r="M18" s="63">
        <v>0.3081017715276968</v>
      </c>
      <c r="N18" s="187">
        <v>0.2355795022389342</v>
      </c>
      <c r="P18" s="62"/>
      <c r="Q18" s="63"/>
      <c r="R18" s="63"/>
      <c r="S18" s="63"/>
      <c r="T18" s="186"/>
      <c r="V18" s="62">
        <v>0.45648900085853827</v>
      </c>
      <c r="W18" s="63">
        <v>0.34863527761420188</v>
      </c>
      <c r="X18" s="63">
        <v>0.49608900602798789</v>
      </c>
      <c r="Y18" s="63">
        <v>0.10530222797527755</v>
      </c>
      <c r="Z18" s="187">
        <v>0.33318811380353131</v>
      </c>
      <c r="AB18" s="62">
        <f t="shared" ref="AB18:AE23" si="7">IFERROR(AB10/V10-1,"n/a")</f>
        <v>0.12667536357926279</v>
      </c>
      <c r="AC18" s="63">
        <f t="shared" si="7"/>
        <v>5.918606300460838E-2</v>
      </c>
      <c r="AD18" s="63">
        <f t="shared" si="7"/>
        <v>7.9416227686006424E-2</v>
      </c>
      <c r="AE18" s="63">
        <f t="shared" si="7"/>
        <v>0.10708397419583293</v>
      </c>
      <c r="AF18" s="187">
        <f>IFERROR(AF10/T10-1,"n/a")</f>
        <v>0.23333581039558915</v>
      </c>
      <c r="AH18" s="62"/>
      <c r="AI18" s="63"/>
      <c r="AJ18" s="63"/>
      <c r="AK18" s="63"/>
      <c r="AL18" s="187"/>
      <c r="AN18" s="62">
        <f t="shared" ref="AN18:AQ19" si="8">IFERROR(AN10/AB10-1,"n/a")</f>
        <v>6.3385194206677209E-2</v>
      </c>
      <c r="AO18" s="390">
        <f t="shared" si="8"/>
        <v>0.42005083472936278</v>
      </c>
      <c r="AP18" s="390">
        <f t="shared" si="8"/>
        <v>0.65090521299162019</v>
      </c>
      <c r="AQ18" s="390">
        <f t="shared" si="8"/>
        <v>0.44580163198434875</v>
      </c>
      <c r="AR18" s="187">
        <f t="shared" ref="AR18:AR23" si="9">IFERROR(AR10/AF10-1,"n/a")</f>
        <v>0.41147148335237715</v>
      </c>
      <c r="AS18" s="386"/>
      <c r="AT18" s="62">
        <f t="shared" ref="AT18:AX23" si="10">IFERROR(AT10/AH10-1,"n/a")</f>
        <v>5.9823137807515803E-2</v>
      </c>
      <c r="AU18" s="390">
        <f t="shared" si="10"/>
        <v>4.2667345900291087E-2</v>
      </c>
      <c r="AV18" s="390">
        <f t="shared" si="10"/>
        <v>8.0000751499570422E-2</v>
      </c>
      <c r="AW18" s="390">
        <f t="shared" si="10"/>
        <v>8.9523617364081209E-2</v>
      </c>
      <c r="AX18" s="187">
        <f t="shared" si="10"/>
        <v>6.8166629397500955E-2</v>
      </c>
      <c r="AZ18" s="26"/>
      <c r="BA18" s="26"/>
      <c r="BB18" s="26"/>
      <c r="BC18" s="26"/>
      <c r="BD18" s="26"/>
      <c r="BF18" s="26"/>
      <c r="BG18" s="26"/>
      <c r="BH18" s="26"/>
      <c r="BI18" s="26"/>
    </row>
    <row r="19" spans="1:61" ht="12" customHeight="1" outlineLevel="1" x14ac:dyDescent="0.3">
      <c r="A19" s="56"/>
      <c r="B19" s="65" t="s">
        <v>35</v>
      </c>
      <c r="C19" s="58"/>
      <c r="D19" s="66"/>
      <c r="E19" s="67"/>
      <c r="F19" s="67"/>
      <c r="G19" s="67"/>
      <c r="H19" s="188"/>
      <c r="I19" s="58"/>
      <c r="J19" s="74">
        <v>0.10856784532793196</v>
      </c>
      <c r="K19" s="75">
        <v>7.4599633326008163E-2</v>
      </c>
      <c r="L19" s="75">
        <v>9.1988671948538991E-2</v>
      </c>
      <c r="M19" s="75">
        <v>0.25255130164827277</v>
      </c>
      <c r="N19" s="189">
        <v>0.14135232281038879</v>
      </c>
      <c r="P19" s="72"/>
      <c r="Q19" s="73"/>
      <c r="R19" s="73"/>
      <c r="S19" s="70"/>
      <c r="T19" s="188"/>
      <c r="V19" s="74">
        <v>0.25179370302149229</v>
      </c>
      <c r="W19" s="70">
        <v>0.23474611651169552</v>
      </c>
      <c r="X19" s="70">
        <v>0.21270067650811297</v>
      </c>
      <c r="Y19" s="70">
        <v>2.3024841613219493E-3</v>
      </c>
      <c r="Z19" s="189">
        <v>0.15420462944143076</v>
      </c>
      <c r="AB19" s="74">
        <f t="shared" si="7"/>
        <v>1.8936131457979233E-2</v>
      </c>
      <c r="AC19" s="70">
        <f t="shared" si="7"/>
        <v>3.3028492115292352E-2</v>
      </c>
      <c r="AD19" s="70">
        <f t="shared" si="7"/>
        <v>7.1501681810578477E-2</v>
      </c>
      <c r="AE19" s="70">
        <f t="shared" si="7"/>
        <v>5.8976574312251007E-2</v>
      </c>
      <c r="AF19" s="189">
        <f>IFERROR(AF11/Z11-1,"n/a")</f>
        <v>4.6229401264388903E-2</v>
      </c>
      <c r="AH19" s="74"/>
      <c r="AI19" s="70"/>
      <c r="AJ19" s="70"/>
      <c r="AK19" s="70"/>
      <c r="AL19" s="189"/>
      <c r="AN19" s="69">
        <f t="shared" si="8"/>
        <v>-3.9477598988421403E-2</v>
      </c>
      <c r="AO19" s="389">
        <f t="shared" si="8"/>
        <v>-3.9727719217623525E-2</v>
      </c>
      <c r="AP19" s="389">
        <f t="shared" si="8"/>
        <v>-8.0603083690705124E-2</v>
      </c>
      <c r="AQ19" s="389">
        <f t="shared" si="8"/>
        <v>-8.1932284942657474E-2</v>
      </c>
      <c r="AR19" s="189">
        <f t="shared" si="9"/>
        <v>-6.1865869145310337E-2</v>
      </c>
      <c r="AS19" s="386"/>
      <c r="AT19" s="69">
        <f t="shared" si="10"/>
        <v>5.3079832046891706E-3</v>
      </c>
      <c r="AU19" s="389">
        <f t="shared" si="10"/>
        <v>8.1420275613819371E-4</v>
      </c>
      <c r="AV19" s="389">
        <f t="shared" si="10"/>
        <v>-3.4715780068246382E-2</v>
      </c>
      <c r="AW19" s="389">
        <f t="shared" si="10"/>
        <v>-1.8137026404446144E-2</v>
      </c>
      <c r="AX19" s="189">
        <f t="shared" si="10"/>
        <v>-1.207614807858659E-2</v>
      </c>
      <c r="AZ19" s="26"/>
      <c r="BA19" s="26"/>
      <c r="BB19" s="26"/>
      <c r="BC19" s="26"/>
      <c r="BD19" s="26"/>
      <c r="BF19" s="26"/>
      <c r="BG19" s="26"/>
      <c r="BH19" s="26"/>
      <c r="BI19" s="26"/>
    </row>
    <row r="20" spans="1:61" ht="11.4" customHeight="1" outlineLevel="1" x14ac:dyDescent="0.3">
      <c r="A20" s="56"/>
      <c r="B20" s="65" t="s">
        <v>29</v>
      </c>
      <c r="C20" s="58"/>
      <c r="D20" s="66"/>
      <c r="E20" s="67"/>
      <c r="F20" s="67"/>
      <c r="G20" s="67"/>
      <c r="H20" s="188"/>
      <c r="I20" s="58"/>
      <c r="J20" s="69">
        <v>1.5323457677419356</v>
      </c>
      <c r="K20" s="70">
        <v>1.0035022633900939</v>
      </c>
      <c r="L20" s="70">
        <v>0.52684974207657054</v>
      </c>
      <c r="M20" s="70">
        <v>1.1085513285930642</v>
      </c>
      <c r="N20" s="189">
        <v>0.89910330568558461</v>
      </c>
      <c r="P20" s="72"/>
      <c r="Q20" s="73"/>
      <c r="R20" s="73"/>
      <c r="S20" s="70"/>
      <c r="T20" s="188"/>
      <c r="V20" s="69">
        <v>1.6177915835159014</v>
      </c>
      <c r="W20" s="70">
        <v>0.74499521444093331</v>
      </c>
      <c r="X20" s="70">
        <v>1.4401481346795717</v>
      </c>
      <c r="Y20" s="70">
        <v>0.53811563541006513</v>
      </c>
      <c r="Z20" s="189">
        <v>1.0379166122255663</v>
      </c>
      <c r="AB20" s="69">
        <f t="shared" si="7"/>
        <v>0.36198645718999822</v>
      </c>
      <c r="AC20" s="70">
        <f t="shared" si="7"/>
        <v>0.17987366465835186</v>
      </c>
      <c r="AD20" s="70">
        <f t="shared" si="7"/>
        <v>0.12161908989739856</v>
      </c>
      <c r="AE20" s="70">
        <f t="shared" si="7"/>
        <v>0.23966397277754137</v>
      </c>
      <c r="AF20" s="189">
        <f>IFERROR(AF12/Z12-1,"n/a")</f>
        <v>0.20340216354316576</v>
      </c>
      <c r="AH20" s="69"/>
      <c r="AI20" s="70"/>
      <c r="AJ20" s="70"/>
      <c r="AK20" s="70"/>
      <c r="AL20" s="189"/>
      <c r="AN20" s="69">
        <f t="shared" ref="AN20:AQ23" si="11">IFERROR(AN12/AB12-1,"n/a")</f>
        <v>0.1731056275406504</v>
      </c>
      <c r="AO20" s="389">
        <f t="shared" si="11"/>
        <v>1.0529419908625224</v>
      </c>
      <c r="AP20" s="389">
        <f t="shared" si="11"/>
        <v>1.3514970079755839</v>
      </c>
      <c r="AQ20" s="389">
        <f t="shared" si="11"/>
        <v>1.4712174756969585</v>
      </c>
      <c r="AR20" s="189">
        <f t="shared" si="9"/>
        <v>1.0532094783561985</v>
      </c>
      <c r="AS20" s="386"/>
      <c r="AT20" s="69">
        <f t="shared" si="10"/>
        <v>7.5613601995503155E-2</v>
      </c>
      <c r="AU20" s="389">
        <f t="shared" si="10"/>
        <v>2.7702372650330709E-2</v>
      </c>
      <c r="AV20" s="389">
        <f t="shared" si="10"/>
        <v>9.4758942529996393E-2</v>
      </c>
      <c r="AW20" s="389">
        <f t="shared" si="10"/>
        <v>0.10184241173151865</v>
      </c>
      <c r="AX20" s="189">
        <f t="shared" si="10"/>
        <v>7.4894008306901849E-2</v>
      </c>
      <c r="AZ20" s="26"/>
      <c r="BA20" s="26"/>
      <c r="BB20" s="26"/>
      <c r="BC20" s="26"/>
      <c r="BD20" s="26"/>
      <c r="BF20" s="26"/>
      <c r="BG20" s="26"/>
      <c r="BH20" s="26"/>
      <c r="BI20" s="26"/>
    </row>
    <row r="21" spans="1:61" ht="11.4" customHeight="1" outlineLevel="1" x14ac:dyDescent="0.3">
      <c r="A21" s="56"/>
      <c r="B21" s="65" t="s">
        <v>30</v>
      </c>
      <c r="C21" s="58"/>
      <c r="D21" s="66"/>
      <c r="E21" s="67"/>
      <c r="F21" s="67"/>
      <c r="G21" s="67"/>
      <c r="H21" s="188"/>
      <c r="I21" s="58"/>
      <c r="J21" s="69">
        <v>0.11604987082065454</v>
      </c>
      <c r="K21" s="70">
        <v>0.29770923964578277</v>
      </c>
      <c r="L21" s="70">
        <v>0.39597037740105456</v>
      </c>
      <c r="M21" s="70">
        <v>0.34702529005674854</v>
      </c>
      <c r="N21" s="189">
        <v>0.29783931990541923</v>
      </c>
      <c r="P21" s="72"/>
      <c r="Q21" s="73"/>
      <c r="R21" s="73"/>
      <c r="S21" s="70"/>
      <c r="T21" s="188"/>
      <c r="V21" s="69">
        <v>0.52857115550498879</v>
      </c>
      <c r="W21" s="70">
        <v>0.3271791069187604</v>
      </c>
      <c r="X21" s="70">
        <v>-5.761800343908452E-2</v>
      </c>
      <c r="Y21" s="70">
        <v>1.1289616757040655E-2</v>
      </c>
      <c r="Z21" s="189">
        <v>0.16619344899525079</v>
      </c>
      <c r="AB21" s="69">
        <f t="shared" si="7"/>
        <v>-3.1504814715111462E-2</v>
      </c>
      <c r="AC21" s="70">
        <f t="shared" si="7"/>
        <v>-0.12386793838873278</v>
      </c>
      <c r="AD21" s="70">
        <f t="shared" si="7"/>
        <v>1.5133351392995431E-2</v>
      </c>
      <c r="AE21" s="70">
        <f t="shared" si="7"/>
        <v>6.0740041208791284E-2</v>
      </c>
      <c r="AF21" s="189">
        <f>IFERROR(AF13/Z13-1,"n/a")</f>
        <v>-2.4822392796442383E-2</v>
      </c>
      <c r="AH21" s="69"/>
      <c r="AI21" s="70"/>
      <c r="AJ21" s="70"/>
      <c r="AK21" s="70"/>
      <c r="AL21" s="189"/>
      <c r="AN21" s="69">
        <f t="shared" si="11"/>
        <v>0.18152752361119884</v>
      </c>
      <c r="AO21" s="389">
        <f t="shared" si="11"/>
        <v>0.22673496767898516</v>
      </c>
      <c r="AP21" s="389">
        <f t="shared" si="11"/>
        <v>0.2531781900349539</v>
      </c>
      <c r="AQ21" s="389">
        <f t="shared" si="11"/>
        <v>0.40877592246368066</v>
      </c>
      <c r="AR21" s="189">
        <f t="shared" si="9"/>
        <v>0.26851323840909802</v>
      </c>
      <c r="AS21" s="386"/>
      <c r="AT21" s="69">
        <f t="shared" si="10"/>
        <v>0.18152752361119884</v>
      </c>
      <c r="AU21" s="389">
        <f t="shared" si="10"/>
        <v>0.22673496767898516</v>
      </c>
      <c r="AV21" s="389">
        <f t="shared" si="10"/>
        <v>0.2531781900349539</v>
      </c>
      <c r="AW21" s="389">
        <f t="shared" si="10"/>
        <v>0.40877592246368066</v>
      </c>
      <c r="AX21" s="189">
        <f t="shared" si="10"/>
        <v>0.26851323840909802</v>
      </c>
      <c r="AZ21" s="26"/>
      <c r="BA21" s="26"/>
      <c r="BB21" s="26"/>
      <c r="BC21" s="26"/>
      <c r="BD21" s="26"/>
      <c r="BF21" s="26"/>
      <c r="BG21" s="26"/>
      <c r="BH21" s="26"/>
      <c r="BI21" s="26"/>
    </row>
    <row r="22" spans="1:61" ht="11.4" customHeight="1" outlineLevel="1" x14ac:dyDescent="0.3">
      <c r="A22" s="56"/>
      <c r="B22" s="65" t="s">
        <v>31</v>
      </c>
      <c r="C22" s="58"/>
      <c r="D22" s="66"/>
      <c r="E22" s="67"/>
      <c r="F22" s="67"/>
      <c r="G22" s="67"/>
      <c r="H22" s="188"/>
      <c r="I22" s="58"/>
      <c r="J22" s="69">
        <v>-0.2062589649619363</v>
      </c>
      <c r="K22" s="70">
        <v>-0.34132060370481043</v>
      </c>
      <c r="L22" s="70">
        <v>-0.32508404962249926</v>
      </c>
      <c r="M22" s="70">
        <v>-0.52403209133434092</v>
      </c>
      <c r="N22" s="189">
        <v>-0.34840409445123388</v>
      </c>
      <c r="P22" s="72"/>
      <c r="Q22" s="73"/>
      <c r="R22" s="73"/>
      <c r="S22" s="70"/>
      <c r="T22" s="188"/>
      <c r="V22" s="69">
        <v>-0.44352406330602123</v>
      </c>
      <c r="W22" s="70">
        <v>-0.28733195013390611</v>
      </c>
      <c r="X22" s="70">
        <v>-0.10536880898447687</v>
      </c>
      <c r="Y22" s="70">
        <v>0.21779656114619517</v>
      </c>
      <c r="Z22" s="189">
        <v>-0.20319786815074592</v>
      </c>
      <c r="AB22" s="69">
        <f t="shared" si="7"/>
        <v>0.27274942511582267</v>
      </c>
      <c r="AC22" s="70">
        <f t="shared" si="7"/>
        <v>0.12861245366717755</v>
      </c>
      <c r="AD22" s="70">
        <f t="shared" si="7"/>
        <v>5.207694589370937E-2</v>
      </c>
      <c r="AE22" s="70">
        <f t="shared" si="7"/>
        <v>8.230198019801982E-2</v>
      </c>
      <c r="AF22" s="189">
        <f>IFERROR(AF14/Z14-1,"n/a")</f>
        <v>0.12942706341314159</v>
      </c>
      <c r="AH22" s="69"/>
      <c r="AI22" s="70"/>
      <c r="AJ22" s="70"/>
      <c r="AK22" s="70"/>
      <c r="AL22" s="189"/>
      <c r="AN22" s="69">
        <f t="shared" si="11"/>
        <v>5.2604166666666563E-2</v>
      </c>
      <c r="AO22" s="389">
        <f t="shared" si="11"/>
        <v>0.40158172231985945</v>
      </c>
      <c r="AP22" s="389">
        <f t="shared" si="11"/>
        <v>0.38862441593780384</v>
      </c>
      <c r="AQ22" s="389">
        <f t="shared" si="11"/>
        <v>0.17115265947888547</v>
      </c>
      <c r="AR22" s="189">
        <f t="shared" si="9"/>
        <v>0.24412162207924126</v>
      </c>
      <c r="AS22" s="386"/>
      <c r="AT22" s="69">
        <f t="shared" si="10"/>
        <v>5.2604166666666563E-2</v>
      </c>
      <c r="AU22" s="389">
        <f t="shared" si="10"/>
        <v>0.40158172231985945</v>
      </c>
      <c r="AV22" s="389">
        <f t="shared" si="10"/>
        <v>0.38862441593780384</v>
      </c>
      <c r="AW22" s="389">
        <f t="shared" si="10"/>
        <v>0.17115265947888547</v>
      </c>
      <c r="AX22" s="189">
        <f t="shared" si="10"/>
        <v>0.24412162207924126</v>
      </c>
      <c r="AZ22" s="26"/>
      <c r="BA22" s="26"/>
      <c r="BB22" s="26"/>
      <c r="BC22" s="26"/>
      <c r="BD22" s="26"/>
      <c r="BF22" s="26"/>
      <c r="BG22" s="26"/>
      <c r="BH22" s="26"/>
      <c r="BI22" s="26"/>
    </row>
    <row r="23" spans="1:61" ht="11.4" customHeight="1" outlineLevel="1" x14ac:dyDescent="0.3">
      <c r="A23" s="56"/>
      <c r="B23" s="65" t="s">
        <v>32</v>
      </c>
      <c r="C23" s="58"/>
      <c r="D23" s="66"/>
      <c r="E23" s="67"/>
      <c r="F23" s="67"/>
      <c r="G23" s="67"/>
      <c r="H23" s="188"/>
      <c r="I23" s="58"/>
      <c r="J23" s="69">
        <v>0.77741702741702734</v>
      </c>
      <c r="K23" s="70">
        <v>4.4418805884049561E-2</v>
      </c>
      <c r="L23" s="70">
        <v>-7.5677863213273966E-2</v>
      </c>
      <c r="M23" s="70">
        <v>0.37640302793004432</v>
      </c>
      <c r="N23" s="189">
        <v>0.19313183487349184</v>
      </c>
      <c r="P23" s="72"/>
      <c r="Q23" s="73"/>
      <c r="R23" s="73"/>
      <c r="S23" s="70"/>
      <c r="T23" s="188"/>
      <c r="V23" s="69">
        <v>-1.6222210269941195E-2</v>
      </c>
      <c r="W23" s="70">
        <v>-6.2285718033692317E-2</v>
      </c>
      <c r="X23" s="70">
        <v>0.23087929217746628</v>
      </c>
      <c r="Y23" s="70">
        <v>-0.28702825715911251</v>
      </c>
      <c r="Z23" s="189">
        <v>-6.6831264585517691E-2</v>
      </c>
      <c r="AB23" s="69">
        <f t="shared" si="7"/>
        <v>4.0215367741188945E-2</v>
      </c>
      <c r="AC23" s="70">
        <f t="shared" si="7"/>
        <v>-2.9882052196990028E-2</v>
      </c>
      <c r="AD23" s="70">
        <f t="shared" si="7"/>
        <v>-8.0624392532853029E-2</v>
      </c>
      <c r="AE23" s="70">
        <f t="shared" si="7"/>
        <v>3.7105998138050378E-2</v>
      </c>
      <c r="AF23" s="189">
        <f>IFERROR(AF15/Z15-1,"n/a")</f>
        <v>-1.4823674386575281E-2</v>
      </c>
      <c r="AH23" s="69"/>
      <c r="AI23" s="70"/>
      <c r="AJ23" s="70"/>
      <c r="AK23" s="70"/>
      <c r="AL23" s="189"/>
      <c r="AN23" s="69">
        <f t="shared" si="11"/>
        <v>-0.24652915509718365</v>
      </c>
      <c r="AO23" s="389">
        <f t="shared" si="11"/>
        <v>-0.18017607771706134</v>
      </c>
      <c r="AP23" s="389">
        <f t="shared" si="11"/>
        <v>-0.22016335310807333</v>
      </c>
      <c r="AQ23" s="389">
        <f t="shared" si="11"/>
        <v>0.46152462939215155</v>
      </c>
      <c r="AR23" s="189">
        <f t="shared" si="9"/>
        <v>-1.9799042748878004E-2</v>
      </c>
      <c r="AS23" s="386"/>
      <c r="AT23" s="69">
        <f t="shared" si="10"/>
        <v>-0.24652915509718365</v>
      </c>
      <c r="AU23" s="389">
        <f t="shared" si="10"/>
        <v>-0.18017607771706134</v>
      </c>
      <c r="AV23" s="389">
        <f t="shared" si="10"/>
        <v>-0.22016335310807333</v>
      </c>
      <c r="AW23" s="389">
        <f t="shared" si="10"/>
        <v>0.46152462939215155</v>
      </c>
      <c r="AX23" s="189">
        <f t="shared" si="10"/>
        <v>-1.9799042748878004E-2</v>
      </c>
      <c r="AZ23" s="26"/>
      <c r="BA23" s="26"/>
      <c r="BB23" s="26"/>
      <c r="BC23" s="26"/>
      <c r="BD23" s="26"/>
      <c r="BF23" s="26"/>
      <c r="BG23" s="26"/>
      <c r="BH23" s="26"/>
      <c r="BI23" s="26"/>
    </row>
    <row r="24" spans="1:61" ht="11.4" customHeight="1" x14ac:dyDescent="0.3">
      <c r="A24" s="56"/>
      <c r="B24" s="57" t="s">
        <v>36</v>
      </c>
      <c r="C24" s="76"/>
      <c r="D24" s="59"/>
      <c r="E24" s="60"/>
      <c r="F24" s="60"/>
      <c r="G24" s="60"/>
      <c r="H24" s="186"/>
      <c r="I24" s="58"/>
      <c r="J24" s="62">
        <v>0.1820411221744116</v>
      </c>
      <c r="K24" s="63">
        <v>0.22778806053519784</v>
      </c>
      <c r="L24" s="63">
        <v>0.21295988978006575</v>
      </c>
      <c r="M24" s="63">
        <v>0.30594248285290471</v>
      </c>
      <c r="N24" s="187">
        <v>0.23682073855387009</v>
      </c>
      <c r="P24" s="62"/>
      <c r="Q24" s="63"/>
      <c r="R24" s="63"/>
      <c r="S24" s="63"/>
      <c r="T24" s="186"/>
      <c r="V24" s="62">
        <v>0.46767419452902148</v>
      </c>
      <c r="W24" s="63">
        <v>0.36010885329395559</v>
      </c>
      <c r="X24" s="63">
        <v>0.5029710741106832</v>
      </c>
      <c r="Y24" s="63">
        <v>0.11837467863254458</v>
      </c>
      <c r="Z24" s="187">
        <v>0.34447213163497725</v>
      </c>
      <c r="AB24" s="62">
        <f>IFERROR((AB10-AB15)/(V10-V15)-1,"n/a")</f>
        <v>0.12804665630210543</v>
      </c>
      <c r="AC24" s="63">
        <f>IFERROR((AC10-AC15)/(W10-W15)-1,"n/a")</f>
        <v>6.0900650208066009E-2</v>
      </c>
      <c r="AD24" s="63">
        <f>IFERROR((AD10-AD15)/(X10-X15)-1,"n/a")</f>
        <v>8.2817368449623174E-2</v>
      </c>
      <c r="AE24" s="63">
        <f>IFERROR((AE10-AE15)/(Y10-Y15)-1,"n/a")</f>
        <v>0.10857042768798753</v>
      </c>
      <c r="AF24" s="187">
        <f>IFERROR((AF10-AF15)/(T10-T15)-1,"n/a")</f>
        <v>0.24081069303979286</v>
      </c>
      <c r="AH24" s="62"/>
      <c r="AI24" s="63"/>
      <c r="AJ24" s="63"/>
      <c r="AK24" s="63"/>
      <c r="AL24" s="187"/>
      <c r="AN24" s="62">
        <f>IFERROR((AN10-AN15)/(AB10-AB15)-1,"n/a")</f>
        <v>6.7917851134188023E-2</v>
      </c>
      <c r="AO24" s="390">
        <f>IFERROR((AO10-AO15)/(AC10-AC15)-1,"n/a")</f>
        <v>0.43061664003591149</v>
      </c>
      <c r="AP24" s="390">
        <f>IFERROR((AP10-AP15)/(AD10-AD15)-1,"n/a")</f>
        <v>0.66662274980918168</v>
      </c>
      <c r="AQ24" s="390">
        <f>IFERROR((AQ10-AQ15)/(AE10-AE15)-1,"n/a")</f>
        <v>0.44548917866127824</v>
      </c>
      <c r="AR24" s="187">
        <f>IFERROR((AR10-AR15)/(AF10-AF15)-1,"n/a")</f>
        <v>0.41907812644352238</v>
      </c>
      <c r="AS24" s="386"/>
      <c r="AT24" s="62">
        <f>IFERROR((AT10-AT15)/(AH10-AH15)-1,"n/a")</f>
        <v>6.2611781712720305E-2</v>
      </c>
      <c r="AU24" s="390">
        <f>IFERROR((AU10-AU15)/(AI10-AI15)-1,"n/a")</f>
        <v>4.5262604419451513E-2</v>
      </c>
      <c r="AV24" s="390">
        <f>IFERROR((AV10-AV15)/(AJ10-AJ15)-1,"n/a")</f>
        <v>8.3521956505355766E-2</v>
      </c>
      <c r="AW24" s="390">
        <f>IFERROR((AW10-AW15)/(AK10-AK15)-1,"n/a")</f>
        <v>8.3979909772800454E-2</v>
      </c>
      <c r="AX24" s="187">
        <f>IFERROR((AX10-AX15)/(AL10-AL15)-1,"n/a")</f>
        <v>6.9204497453620561E-2</v>
      </c>
      <c r="AZ24" s="26"/>
      <c r="BA24" s="26"/>
      <c r="BB24" s="26"/>
      <c r="BC24" s="26"/>
      <c r="BD24" s="26"/>
      <c r="BF24" s="26"/>
      <c r="BG24" s="26"/>
      <c r="BH24" s="26"/>
      <c r="BI24" s="26"/>
    </row>
    <row r="25" spans="1:61" ht="11.4" customHeight="1" x14ac:dyDescent="0.3">
      <c r="A25" s="56"/>
      <c r="B25" s="77"/>
      <c r="D25" s="190"/>
      <c r="E25" s="190"/>
      <c r="F25" s="190"/>
      <c r="G25" s="190"/>
      <c r="H25" s="190"/>
      <c r="J25" s="190"/>
      <c r="K25" s="190"/>
      <c r="L25" s="190"/>
      <c r="M25" s="190"/>
      <c r="N25" s="190"/>
      <c r="T25" s="26"/>
      <c r="W25" s="190"/>
      <c r="X25" s="190"/>
      <c r="Y25" s="191"/>
      <c r="Z25" s="26"/>
      <c r="AC25" s="190"/>
      <c r="AD25" s="190"/>
      <c r="AE25" s="191"/>
      <c r="AF25" s="26"/>
      <c r="AH25" s="22"/>
      <c r="AI25" s="190"/>
      <c r="AJ25" s="190"/>
      <c r="AK25" s="191"/>
      <c r="AL25" s="26"/>
      <c r="AN25" s="22"/>
      <c r="AO25" s="22"/>
      <c r="AP25" s="22"/>
      <c r="AQ25" s="22"/>
      <c r="AR25" s="26"/>
      <c r="AT25" s="22"/>
      <c r="AU25" s="22"/>
      <c r="AV25" s="22"/>
      <c r="AW25" s="22"/>
      <c r="AX25" s="26"/>
      <c r="AZ25" s="26"/>
      <c r="BA25" s="26"/>
      <c r="BB25" s="26"/>
      <c r="BC25" s="26"/>
      <c r="BD25" s="26"/>
      <c r="BF25" s="26"/>
      <c r="BG25" s="26"/>
      <c r="BH25" s="26"/>
      <c r="BI25" s="26"/>
    </row>
    <row r="26" spans="1:61" ht="11.4" customHeight="1" x14ac:dyDescent="0.3">
      <c r="A26" s="33"/>
      <c r="B26" s="192" t="s">
        <v>37</v>
      </c>
      <c r="C26" s="193"/>
      <c r="D26" s="194">
        <v>-122093</v>
      </c>
      <c r="E26" s="195">
        <v>-142365.86473</v>
      </c>
      <c r="F26" s="195">
        <v>-140365.13527</v>
      </c>
      <c r="G26" s="196">
        <v>-157312.00000000003</v>
      </c>
      <c r="H26" s="197">
        <v>-562136</v>
      </c>
      <c r="I26" s="35"/>
      <c r="J26" s="194">
        <v>-145805</v>
      </c>
      <c r="K26" s="195">
        <v>-179311</v>
      </c>
      <c r="L26" s="195">
        <v>-181591</v>
      </c>
      <c r="M26" s="196">
        <v>-230917</v>
      </c>
      <c r="N26" s="197">
        <v>-737624</v>
      </c>
      <c r="P26" s="194">
        <v>-181896.4979850284</v>
      </c>
      <c r="Q26" s="195">
        <v>-223103.97140254267</v>
      </c>
      <c r="R26" s="195">
        <v>-233256.01286492209</v>
      </c>
      <c r="S26" s="196">
        <v>-233592.54773897902</v>
      </c>
      <c r="T26" s="197">
        <v>-871849.02999147214</v>
      </c>
      <c r="V26" s="194">
        <v>-234830</v>
      </c>
      <c r="W26" s="195">
        <v>-262818</v>
      </c>
      <c r="X26" s="195">
        <v>-259022</v>
      </c>
      <c r="Y26" s="195">
        <v>-252977</v>
      </c>
      <c r="Z26" s="197">
        <v>-1009647</v>
      </c>
      <c r="AB26" s="194">
        <v>-268659</v>
      </c>
      <c r="AC26" s="195">
        <v>-295477</v>
      </c>
      <c r="AD26" s="195">
        <f>SUM(AD27:AD28,AD31:AD35,AD38:AD40)</f>
        <v>-284892</v>
      </c>
      <c r="AE26" s="195">
        <f>SUM(AE27:AE28,AE31:AE35,AE38:AE40)</f>
        <v>-280656</v>
      </c>
      <c r="AF26" s="197">
        <f t="shared" ref="AF26:AF40" si="12">SUM(AB26:AE26)</f>
        <v>-1129684</v>
      </c>
      <c r="AH26" s="195">
        <f>SUM(AH27:AH28,AH31:AH35,AH38:AH40)</f>
        <v>-429656.65086961462</v>
      </c>
      <c r="AI26" s="195">
        <f>SUM(AI27:AI28,AI31:AI35,AI38:AI40)</f>
        <v>-452438.91230615281</v>
      </c>
      <c r="AJ26" s="195">
        <f>SUM(AJ27:AJ28,AJ31:AJ35,AJ38:AJ40)</f>
        <v>-440689.28289462777</v>
      </c>
      <c r="AK26" s="195">
        <f>SUM(AK27:AK28,AK31:AK35,AK38:AK40)</f>
        <v>-413563.85449739749</v>
      </c>
      <c r="AL26" s="197">
        <f t="shared" ref="AL26:AL39" si="13">SUM(AH26:AK26)</f>
        <v>-1736348.7005677929</v>
      </c>
      <c r="AN26" s="195">
        <f>SUM(AN27:AN28,AN31:AN35,AN38:AN40)</f>
        <v>-292640</v>
      </c>
      <c r="AO26" s="195">
        <f>SUM(AO27:AO28,AO31:AO35,AO38:AO40)</f>
        <v>-452754</v>
      </c>
      <c r="AP26" s="195">
        <f>SUM(AP27:AP28,AP31:AP35,AP38:AP40)</f>
        <v>-492898.53056249995</v>
      </c>
      <c r="AQ26" s="195">
        <f>SUM(AQ27:AQ28,AQ31:AQ35,AQ38:AQ40)</f>
        <v>-604328.50408139999</v>
      </c>
      <c r="AR26" s="197">
        <f t="shared" ref="AR26:AR39" si="14">SUM(AN26:AQ26)</f>
        <v>-1842621.0346439001</v>
      </c>
      <c r="AT26" s="195">
        <f>SUM(AT27:AT28,AT31:AT35,AT38:AT40)</f>
        <v>-468191.67251330655</v>
      </c>
      <c r="AU26" s="195">
        <f>SUM(AU27:AU28,AU31:AU35,AU38:AU40)</f>
        <v>-500449.34369695233</v>
      </c>
      <c r="AV26" s="195">
        <f t="shared" ref="AV26:AV39" si="15">AP26</f>
        <v>-492898.53056249995</v>
      </c>
      <c r="AW26" s="195">
        <f t="shared" ref="AW26:AW39" si="16">AQ26</f>
        <v>-604328.50408139999</v>
      </c>
      <c r="AX26" s="197">
        <f t="shared" ref="AX26:AX39" si="17">SUM(AT26:AW26)</f>
        <v>-2065868.0508541591</v>
      </c>
      <c r="AZ26" s="26"/>
      <c r="BA26" s="26"/>
      <c r="BB26" s="26"/>
      <c r="BC26" s="26"/>
      <c r="BD26" s="26"/>
      <c r="BF26" s="26"/>
      <c r="BG26" s="26"/>
      <c r="BH26" s="26"/>
      <c r="BI26" s="26"/>
    </row>
    <row r="27" spans="1:61" ht="11.4" customHeight="1" x14ac:dyDescent="0.3">
      <c r="A27" s="42"/>
      <c r="B27" s="198" t="s">
        <v>38</v>
      </c>
      <c r="D27" s="47">
        <v>-56765</v>
      </c>
      <c r="E27" s="48">
        <v>-62089.753799999991</v>
      </c>
      <c r="F27" s="48">
        <v>-64482.246200000009</v>
      </c>
      <c r="G27" s="32">
        <v>-64410.000000000015</v>
      </c>
      <c r="H27" s="199">
        <v>-247747</v>
      </c>
      <c r="J27" s="47">
        <v>-63276</v>
      </c>
      <c r="K27" s="48">
        <v>-71664</v>
      </c>
      <c r="L27" s="48">
        <v>-68682</v>
      </c>
      <c r="M27" s="32">
        <v>-85184</v>
      </c>
      <c r="N27" s="199">
        <v>-288806</v>
      </c>
      <c r="P27" s="47">
        <v>-73459.798478274926</v>
      </c>
      <c r="Q27" s="48">
        <v>-81371.425264979654</v>
      </c>
      <c r="R27" s="48">
        <v>-82550.659006628353</v>
      </c>
      <c r="S27" s="32">
        <v>-85434.973715540254</v>
      </c>
      <c r="T27" s="199">
        <v>-322816.85646542319</v>
      </c>
      <c r="V27" s="47">
        <v>-87283</v>
      </c>
      <c r="W27" s="48">
        <v>-93206</v>
      </c>
      <c r="X27" s="48">
        <v>-91388</v>
      </c>
      <c r="Y27" s="32">
        <v>-90446</v>
      </c>
      <c r="Z27" s="199">
        <v>-362323</v>
      </c>
      <c r="AB27" s="47">
        <v>-90520</v>
      </c>
      <c r="AC27" s="48">
        <v>-106180</v>
      </c>
      <c r="AD27" s="48">
        <v>-96169</v>
      </c>
      <c r="AE27" s="32">
        <v>-100887</v>
      </c>
      <c r="AF27" s="199">
        <f t="shared" si="12"/>
        <v>-393756</v>
      </c>
      <c r="AH27" s="47">
        <v>-135369.53330808444</v>
      </c>
      <c r="AI27" s="48">
        <v>-150242.06506774292</v>
      </c>
      <c r="AJ27" s="48">
        <v>-141461.49077329555</v>
      </c>
      <c r="AK27" s="32">
        <v>-146159.23896936062</v>
      </c>
      <c r="AL27" s="184">
        <f t="shared" si="13"/>
        <v>-573232.32811848354</v>
      </c>
      <c r="AN27" s="47">
        <v>-102831</v>
      </c>
      <c r="AO27" s="48">
        <f>'P&amp;L YTD_new'!AM27-'P&amp;L QRT_new'!AN27</f>
        <v>-144788</v>
      </c>
      <c r="AP27" s="48">
        <v>-160389.86114689999</v>
      </c>
      <c r="AQ27" s="48">
        <f>'P&amp;L YTD_new'!AO27-'P&amp;L YTD_new'!AN27</f>
        <v>-144614.90668060002</v>
      </c>
      <c r="AR27" s="184">
        <f t="shared" si="14"/>
        <v>-552623.76782750001</v>
      </c>
      <c r="AT27" s="47">
        <v>-146159.41007105229</v>
      </c>
      <c r="AU27" s="48">
        <v>-158389.4674594955</v>
      </c>
      <c r="AV27" s="48">
        <f t="shared" si="15"/>
        <v>-160389.86114689999</v>
      </c>
      <c r="AW27" s="48">
        <f t="shared" si="16"/>
        <v>-144614.90668060002</v>
      </c>
      <c r="AX27" s="184">
        <f t="shared" si="17"/>
        <v>-609553.6453580478</v>
      </c>
      <c r="BA27" s="26"/>
      <c r="BB27" s="26"/>
      <c r="BC27" s="26"/>
      <c r="BD27" s="26"/>
      <c r="BF27" s="26"/>
      <c r="BG27" s="26"/>
      <c r="BH27" s="26"/>
      <c r="BI27" s="26"/>
    </row>
    <row r="28" spans="1:61" ht="11.4" customHeight="1" x14ac:dyDescent="0.3">
      <c r="A28" s="42"/>
      <c r="B28" s="198" t="s">
        <v>39</v>
      </c>
      <c r="D28" s="47">
        <v>-40442</v>
      </c>
      <c r="E28" s="48">
        <v>-57405.338399999993</v>
      </c>
      <c r="F28" s="48">
        <v>-63293.661600000007</v>
      </c>
      <c r="G28" s="32">
        <v>-64882.000000000015</v>
      </c>
      <c r="H28" s="199">
        <v>-226023</v>
      </c>
      <c r="J28" s="47">
        <v>-53864</v>
      </c>
      <c r="K28" s="48">
        <v>-76357</v>
      </c>
      <c r="L28" s="48">
        <v>-77693</v>
      </c>
      <c r="M28" s="32">
        <v>-108730</v>
      </c>
      <c r="N28" s="199">
        <v>-316644</v>
      </c>
      <c r="P28" s="47">
        <v>-79665.179356412482</v>
      </c>
      <c r="Q28" s="48">
        <v>-109873.07721023432</v>
      </c>
      <c r="R28" s="48">
        <v>-115940.27350560676</v>
      </c>
      <c r="S28" s="32">
        <v>-113871.64785434674</v>
      </c>
      <c r="T28" s="199">
        <v>-419350.17792660027</v>
      </c>
      <c r="V28" s="47">
        <v>-111745</v>
      </c>
      <c r="W28" s="48">
        <v>-127836</v>
      </c>
      <c r="X28" s="48">
        <v>-132225</v>
      </c>
      <c r="Y28" s="32">
        <v>-121885</v>
      </c>
      <c r="Z28" s="199">
        <v>-493691</v>
      </c>
      <c r="AB28" s="47">
        <v>-132094</v>
      </c>
      <c r="AC28" s="48">
        <v>-154616</v>
      </c>
      <c r="AD28" s="48">
        <v>-149731</v>
      </c>
      <c r="AE28" s="32">
        <v>-151964</v>
      </c>
      <c r="AF28" s="199">
        <f t="shared" si="12"/>
        <v>-588405</v>
      </c>
      <c r="AH28" s="47">
        <v>-233189.76315869793</v>
      </c>
      <c r="AI28" s="48">
        <v>-245531.75822715752</v>
      </c>
      <c r="AJ28" s="48">
        <v>-248502.07781769801</v>
      </c>
      <c r="AK28" s="32">
        <v>-207422.27397015638</v>
      </c>
      <c r="AL28" s="184">
        <f t="shared" si="13"/>
        <v>-934645.87317370996</v>
      </c>
      <c r="AN28" s="47">
        <v>-153464</v>
      </c>
      <c r="AO28" s="48">
        <f>'P&amp;L YTD_new'!AM28-'P&amp;L QRT_new'!AN28</f>
        <v>-265600</v>
      </c>
      <c r="AP28" s="48">
        <f>'P&amp;L YTD_new'!AN28-'P&amp;L YTD_new'!AM28</f>
        <v>-287594.89192550001</v>
      </c>
      <c r="AQ28" s="48">
        <f>'P&amp;L YTD_new'!AO28-'P&amp;L YTD_new'!AN28</f>
        <v>-259151.85697089997</v>
      </c>
      <c r="AR28" s="184">
        <f t="shared" si="14"/>
        <v>-965810.74889639998</v>
      </c>
      <c r="AS28" s="182"/>
      <c r="AT28" s="47">
        <v>-269897.65769563825</v>
      </c>
      <c r="AU28" s="48">
        <v>-292103.74972246483</v>
      </c>
      <c r="AV28" s="48">
        <f t="shared" si="15"/>
        <v>-287594.89192550001</v>
      </c>
      <c r="AW28" s="48">
        <f t="shared" si="16"/>
        <v>-259151.85697089997</v>
      </c>
      <c r="AX28" s="184">
        <f t="shared" si="17"/>
        <v>-1108748.1563145029</v>
      </c>
      <c r="BA28" s="26"/>
      <c r="BB28" s="26"/>
      <c r="BC28" s="26"/>
      <c r="BD28" s="26"/>
      <c r="BF28" s="26"/>
      <c r="BG28" s="26"/>
      <c r="BH28" s="26"/>
      <c r="BI28" s="26"/>
    </row>
    <row r="29" spans="1:61" ht="11.4" customHeight="1" outlineLevel="1" x14ac:dyDescent="0.3">
      <c r="A29" s="42"/>
      <c r="B29" s="200" t="s">
        <v>40</v>
      </c>
      <c r="C29" s="82"/>
      <c r="D29" s="83">
        <v>-3095</v>
      </c>
      <c r="E29" s="84">
        <v>-6367</v>
      </c>
      <c r="F29" s="84">
        <v>-7320</v>
      </c>
      <c r="G29" s="85">
        <v>-6571</v>
      </c>
      <c r="H29" s="201">
        <v>-23353</v>
      </c>
      <c r="J29" s="83">
        <v>-4565</v>
      </c>
      <c r="K29" s="84">
        <v>-6781</v>
      </c>
      <c r="L29" s="84">
        <v>-8484</v>
      </c>
      <c r="M29" s="85">
        <v>-9429</v>
      </c>
      <c r="N29" s="201">
        <v>-29259</v>
      </c>
      <c r="P29" s="83">
        <v>-4565</v>
      </c>
      <c r="Q29" s="84">
        <v>-2216</v>
      </c>
      <c r="R29" s="84">
        <v>-1703</v>
      </c>
      <c r="S29" s="85">
        <v>-945</v>
      </c>
      <c r="T29" s="201">
        <v>-9429</v>
      </c>
      <c r="V29" s="83">
        <v>-3441</v>
      </c>
      <c r="W29" s="84">
        <v>-7397</v>
      </c>
      <c r="X29" s="84">
        <v>-8699</v>
      </c>
      <c r="Y29" s="85">
        <v>-7981</v>
      </c>
      <c r="Z29" s="201">
        <v>-27518</v>
      </c>
      <c r="AB29" s="83">
        <v>-5097</v>
      </c>
      <c r="AC29" s="84">
        <v>-7146</v>
      </c>
      <c r="AD29" s="84">
        <v>-5885</v>
      </c>
      <c r="AE29" s="85">
        <v>-7394</v>
      </c>
      <c r="AF29" s="201">
        <f t="shared" si="12"/>
        <v>-25522</v>
      </c>
      <c r="AH29" s="83">
        <f>AB29</f>
        <v>-5097</v>
      </c>
      <c r="AI29" s="84">
        <f>AC29</f>
        <v>-7146</v>
      </c>
      <c r="AJ29" s="84">
        <f>AD29</f>
        <v>-5885</v>
      </c>
      <c r="AK29" s="85">
        <f>AE29</f>
        <v>-7394</v>
      </c>
      <c r="AL29" s="201">
        <f t="shared" si="13"/>
        <v>-25522</v>
      </c>
      <c r="AN29" s="83">
        <f>'P&amp;L YTD_new'!AQ29</f>
        <v>-4252</v>
      </c>
      <c r="AO29" s="84">
        <f>'P&amp;L YTD_new'!AM29-'P&amp;L YTD_new'!AL29</f>
        <v>-5574</v>
      </c>
      <c r="AP29" s="84">
        <f>'P&amp;L YTD_new'!AN29-SUM('P&amp;L QRT_new'!AN29:AO29)</f>
        <v>-5019.6544699999995</v>
      </c>
      <c r="AQ29" s="85">
        <f>'P&amp;L YTD_new'!AO29-'P&amp;L YTD_new'!AN29</f>
        <v>-11229.720650000001</v>
      </c>
      <c r="AR29" s="201">
        <f>SUM(AN29:AQ29)</f>
        <v>-26075.375120000001</v>
      </c>
      <c r="AT29" s="83">
        <f>AN29</f>
        <v>-4252</v>
      </c>
      <c r="AU29" s="84">
        <f>AO29</f>
        <v>-5574</v>
      </c>
      <c r="AV29" s="84">
        <f t="shared" si="15"/>
        <v>-5019.6544699999995</v>
      </c>
      <c r="AW29" s="85">
        <f t="shared" si="16"/>
        <v>-11229.720650000001</v>
      </c>
      <c r="AX29" s="201">
        <f t="shared" si="17"/>
        <v>-26075.375120000001</v>
      </c>
      <c r="BA29" s="26"/>
      <c r="BB29" s="26"/>
      <c r="BC29" s="26"/>
      <c r="BD29" s="26"/>
      <c r="BF29" s="26"/>
      <c r="BG29" s="26"/>
      <c r="BH29" s="26"/>
      <c r="BI29" s="26"/>
    </row>
    <row r="30" spans="1:61" ht="11.4" customHeight="1" outlineLevel="1" x14ac:dyDescent="0.3">
      <c r="A30" s="42"/>
      <c r="B30" s="200" t="s">
        <v>41</v>
      </c>
      <c r="C30" s="87"/>
      <c r="D30" s="83">
        <v>-37347</v>
      </c>
      <c r="E30" s="84">
        <v>-51038.338399999993</v>
      </c>
      <c r="F30" s="84">
        <v>-55973.661600000007</v>
      </c>
      <c r="G30" s="85">
        <v>-58311.000000000015</v>
      </c>
      <c r="H30" s="201">
        <v>-202670</v>
      </c>
      <c r="J30" s="83">
        <v>-49299</v>
      </c>
      <c r="K30" s="84">
        <v>-69576</v>
      </c>
      <c r="L30" s="84">
        <v>-69209</v>
      </c>
      <c r="M30" s="85">
        <v>-99301</v>
      </c>
      <c r="N30" s="201">
        <v>-287385</v>
      </c>
      <c r="P30" s="83">
        <v>-75100.179356412482</v>
      </c>
      <c r="Q30" s="84">
        <v>-107657.07721023432</v>
      </c>
      <c r="R30" s="84">
        <v>-114237.27350560676</v>
      </c>
      <c r="S30" s="85">
        <v>-112926.64785434674</v>
      </c>
      <c r="T30" s="201">
        <v>-409921.17792660027</v>
      </c>
      <c r="V30" s="83">
        <v>-108304</v>
      </c>
      <c r="W30" s="84">
        <v>-120439</v>
      </c>
      <c r="X30" s="84">
        <v>-123526</v>
      </c>
      <c r="Y30" s="85">
        <v>-113904</v>
      </c>
      <c r="Z30" s="201">
        <v>-466173</v>
      </c>
      <c r="AB30" s="83">
        <v>-126997</v>
      </c>
      <c r="AC30" s="84">
        <v>-147470</v>
      </c>
      <c r="AD30" s="84">
        <v>-143846</v>
      </c>
      <c r="AE30" s="85">
        <v>-144570</v>
      </c>
      <c r="AF30" s="201">
        <f t="shared" si="12"/>
        <v>-562883</v>
      </c>
      <c r="AH30" s="83">
        <f>AH28-AH29</f>
        <v>-228092.76315869793</v>
      </c>
      <c r="AI30" s="84">
        <f>AI28-AI29</f>
        <v>-238385.75822715752</v>
      </c>
      <c r="AJ30" s="84">
        <f>AJ28-AJ29</f>
        <v>-242617.07781769801</v>
      </c>
      <c r="AK30" s="85">
        <f>AK28-AK29</f>
        <v>-200028.27397015638</v>
      </c>
      <c r="AL30" s="399">
        <f t="shared" si="13"/>
        <v>-909123.87317370996</v>
      </c>
      <c r="AN30" s="83">
        <f>AN28-AN29</f>
        <v>-149212</v>
      </c>
      <c r="AO30" s="84">
        <f>AO28-AO29</f>
        <v>-260026</v>
      </c>
      <c r="AP30" s="84">
        <f>AP28-AP29</f>
        <v>-282575.2374555</v>
      </c>
      <c r="AQ30" s="85">
        <f>AQ28-AQ29</f>
        <v>-247922.13632089997</v>
      </c>
      <c r="AR30" s="399">
        <f t="shared" si="14"/>
        <v>-939735.3737764</v>
      </c>
      <c r="AT30" s="83">
        <f>AT28-AT29</f>
        <v>-265645.65769563825</v>
      </c>
      <c r="AU30" s="84">
        <f>AU28-AU29</f>
        <v>-286529.74972246483</v>
      </c>
      <c r="AV30" s="84">
        <f t="shared" si="15"/>
        <v>-282575.2374555</v>
      </c>
      <c r="AW30" s="85">
        <f t="shared" si="16"/>
        <v>-247922.13632089997</v>
      </c>
      <c r="AX30" s="399">
        <f t="shared" si="17"/>
        <v>-1082672.781194503</v>
      </c>
      <c r="BA30" s="26"/>
      <c r="BB30" s="26"/>
      <c r="BC30" s="26"/>
      <c r="BD30" s="26"/>
      <c r="BF30" s="26"/>
      <c r="BG30" s="26"/>
      <c r="BH30" s="26"/>
      <c r="BI30" s="26"/>
    </row>
    <row r="31" spans="1:61" ht="11.4" customHeight="1" x14ac:dyDescent="0.3">
      <c r="A31" s="202"/>
      <c r="B31" s="198" t="s">
        <v>42</v>
      </c>
      <c r="D31" s="47">
        <v>-21223</v>
      </c>
      <c r="E31" s="48">
        <v>-21187.386480000001</v>
      </c>
      <c r="F31" s="48">
        <v>-22079.613519999999</v>
      </c>
      <c r="G31" s="32">
        <v>-19748</v>
      </c>
      <c r="H31" s="199">
        <v>-84238</v>
      </c>
      <c r="J31" s="47">
        <v>-20649</v>
      </c>
      <c r="K31" s="48">
        <v>-20877</v>
      </c>
      <c r="L31" s="48">
        <v>-29945</v>
      </c>
      <c r="M31" s="32">
        <v>-24959</v>
      </c>
      <c r="N31" s="199">
        <v>-96430</v>
      </c>
      <c r="P31" s="47">
        <v>-20655.733359599999</v>
      </c>
      <c r="Q31" s="48">
        <v>-20929.906778100001</v>
      </c>
      <c r="R31" s="48">
        <v>-29945.435599999993</v>
      </c>
      <c r="S31" s="32">
        <v>-24961.158313299991</v>
      </c>
      <c r="T31" s="199">
        <v>-96492.234050999992</v>
      </c>
      <c r="V31" s="47">
        <v>-27001</v>
      </c>
      <c r="W31" s="48">
        <v>-32586</v>
      </c>
      <c r="X31" s="48">
        <v>-26814</v>
      </c>
      <c r="Y31" s="32">
        <v>-27016</v>
      </c>
      <c r="Z31" s="199">
        <v>-113417</v>
      </c>
      <c r="AB31" s="47">
        <v>-27421</v>
      </c>
      <c r="AC31" s="48">
        <v>-23436</v>
      </c>
      <c r="AD31" s="48">
        <v>-28431</v>
      </c>
      <c r="AE31" s="32">
        <v>-24547</v>
      </c>
      <c r="AF31" s="199">
        <f t="shared" si="12"/>
        <v>-103835</v>
      </c>
      <c r="AH31" s="47">
        <v>-27421</v>
      </c>
      <c r="AI31" s="48">
        <v>-23436</v>
      </c>
      <c r="AJ31" s="48">
        <v>-28431</v>
      </c>
      <c r="AK31" s="32">
        <v>-24547</v>
      </c>
      <c r="AL31" s="184">
        <f t="shared" si="13"/>
        <v>-103835</v>
      </c>
      <c r="AN31" s="47">
        <v>-27794</v>
      </c>
      <c r="AO31" s="48">
        <f>'P&amp;L YTD_new'!AM31-'P&amp;L QRT_new'!AN31</f>
        <v>-32033</v>
      </c>
      <c r="AP31" s="48">
        <v>-34832.578890000004</v>
      </c>
      <c r="AQ31" s="48">
        <f>'P&amp;L YTD_new'!AO31-'P&amp;L YTD_new'!AN31</f>
        <v>-40133.730710000003</v>
      </c>
      <c r="AR31" s="184">
        <f t="shared" si="14"/>
        <v>-134793.30960000001</v>
      </c>
      <c r="AT31" s="47">
        <v>-27794</v>
      </c>
      <c r="AU31" s="48">
        <v>-32033</v>
      </c>
      <c r="AV31" s="48">
        <f t="shared" si="15"/>
        <v>-34832.578890000004</v>
      </c>
      <c r="AW31" s="48">
        <f t="shared" si="16"/>
        <v>-40133.730710000003</v>
      </c>
      <c r="AX31" s="184">
        <f t="shared" si="17"/>
        <v>-134793.30960000001</v>
      </c>
      <c r="BA31" s="26"/>
      <c r="BB31" s="26"/>
      <c r="BC31" s="26"/>
      <c r="BD31" s="26"/>
      <c r="BF31" s="26"/>
      <c r="BG31" s="26"/>
      <c r="BH31" s="26"/>
      <c r="BI31" s="26"/>
    </row>
    <row r="32" spans="1:61" ht="11.4" customHeight="1" x14ac:dyDescent="0.3">
      <c r="A32" s="202"/>
      <c r="B32" s="198" t="s">
        <v>43</v>
      </c>
      <c r="D32" s="47">
        <v>-1214</v>
      </c>
      <c r="E32" s="48">
        <v>-1295.0505599999997</v>
      </c>
      <c r="F32" s="48">
        <v>-1475.9494400000003</v>
      </c>
      <c r="G32" s="32">
        <v>-1716</v>
      </c>
      <c r="H32" s="199">
        <v>-5701</v>
      </c>
      <c r="I32" s="203"/>
      <c r="J32" s="47">
        <v>-1719</v>
      </c>
      <c r="K32" s="48">
        <v>-1904</v>
      </c>
      <c r="L32" s="48">
        <v>-2290</v>
      </c>
      <c r="M32" s="32">
        <v>-2520</v>
      </c>
      <c r="N32" s="199">
        <v>-8433</v>
      </c>
      <c r="P32" s="47">
        <v>-1990.8810654827998</v>
      </c>
      <c r="Q32" s="48">
        <v>-2080.3368066690573</v>
      </c>
      <c r="R32" s="48">
        <v>-2544.6724258098425</v>
      </c>
      <c r="S32" s="32">
        <v>-2551.7671167737012</v>
      </c>
      <c r="T32" s="199">
        <v>-9167.6574147354004</v>
      </c>
      <c r="U32" s="203"/>
      <c r="V32" s="47">
        <v>-4454</v>
      </c>
      <c r="W32" s="48">
        <v>-4248</v>
      </c>
      <c r="X32" s="48">
        <v>-4147</v>
      </c>
      <c r="Y32" s="32">
        <v>-4053</v>
      </c>
      <c r="Z32" s="199">
        <v>-16902</v>
      </c>
      <c r="AA32" s="203"/>
      <c r="AB32" s="47">
        <v>-3866</v>
      </c>
      <c r="AC32" s="48">
        <v>-4060</v>
      </c>
      <c r="AD32" s="48">
        <v>-3995</v>
      </c>
      <c r="AE32" s="32">
        <v>-4591</v>
      </c>
      <c r="AF32" s="199">
        <f t="shared" si="12"/>
        <v>-16512</v>
      </c>
      <c r="AH32" s="47">
        <v>-3866</v>
      </c>
      <c r="AI32" s="48">
        <v>-4060</v>
      </c>
      <c r="AJ32" s="48">
        <v>-4157.80638</v>
      </c>
      <c r="AK32" s="32">
        <v>-4591</v>
      </c>
      <c r="AL32" s="184">
        <f t="shared" si="13"/>
        <v>-16674.806380000002</v>
      </c>
      <c r="AN32" s="47">
        <v>-2855</v>
      </c>
      <c r="AO32" s="48">
        <f>'P&amp;L YTD_new'!AM32-'P&amp;L QRT_new'!AN32</f>
        <v>-3655</v>
      </c>
      <c r="AP32" s="48">
        <v>-3620.7081300000009</v>
      </c>
      <c r="AQ32" s="48">
        <f>'P&amp;L YTD_new'!AO32-'P&amp;L YTD_new'!AN32</f>
        <v>-3922.445569999998</v>
      </c>
      <c r="AR32" s="184">
        <f t="shared" si="14"/>
        <v>-14053.153699999999</v>
      </c>
      <c r="AT32" s="47">
        <v>-2855</v>
      </c>
      <c r="AU32" s="48">
        <v>-3655</v>
      </c>
      <c r="AV32" s="48">
        <f t="shared" si="15"/>
        <v>-3620.7081300000009</v>
      </c>
      <c r="AW32" s="48">
        <f t="shared" si="16"/>
        <v>-3922.445569999998</v>
      </c>
      <c r="AX32" s="184">
        <f t="shared" si="17"/>
        <v>-14053.153699999999</v>
      </c>
      <c r="BA32" s="26"/>
      <c r="BB32" s="26"/>
      <c r="BC32" s="26"/>
      <c r="BD32" s="26"/>
      <c r="BF32" s="26"/>
      <c r="BG32" s="26"/>
      <c r="BH32" s="26"/>
      <c r="BI32" s="26"/>
    </row>
    <row r="33" spans="1:61" ht="11.4" customHeight="1" x14ac:dyDescent="0.3">
      <c r="A33" s="202"/>
      <c r="B33" s="198" t="s">
        <v>44</v>
      </c>
      <c r="D33" s="47">
        <v>-1031</v>
      </c>
      <c r="E33" s="48">
        <v>-1068</v>
      </c>
      <c r="F33" s="48">
        <v>-1221</v>
      </c>
      <c r="G33" s="32">
        <v>-1272</v>
      </c>
      <c r="H33" s="199">
        <v>-4592</v>
      </c>
      <c r="I33" s="203"/>
      <c r="J33" s="47">
        <v>-1297</v>
      </c>
      <c r="K33" s="48">
        <v>-1385</v>
      </c>
      <c r="L33" s="48">
        <v>-1450</v>
      </c>
      <c r="M33" s="32">
        <v>-1548</v>
      </c>
      <c r="N33" s="199">
        <v>-5680</v>
      </c>
      <c r="P33" s="47">
        <v>-1297</v>
      </c>
      <c r="Q33" s="48">
        <v>-1385</v>
      </c>
      <c r="R33" s="48">
        <v>-1450</v>
      </c>
      <c r="S33" s="32">
        <v>-1548</v>
      </c>
      <c r="T33" s="199">
        <v>-5680</v>
      </c>
      <c r="U33" s="203"/>
      <c r="V33" s="47">
        <v>-1561</v>
      </c>
      <c r="W33" s="48">
        <v>-1575</v>
      </c>
      <c r="X33" s="48">
        <v>-1722</v>
      </c>
      <c r="Y33" s="32">
        <v>-1877</v>
      </c>
      <c r="Z33" s="199">
        <v>-6735</v>
      </c>
      <c r="AA33" s="203"/>
      <c r="AB33" s="47">
        <v>-2050</v>
      </c>
      <c r="AC33" s="48">
        <v>-2052</v>
      </c>
      <c r="AD33" s="48">
        <v>-2024</v>
      </c>
      <c r="AE33" s="32">
        <v>-2024</v>
      </c>
      <c r="AF33" s="199">
        <f t="shared" si="12"/>
        <v>-8150</v>
      </c>
      <c r="AH33" s="47">
        <v>-2050</v>
      </c>
      <c r="AI33" s="48">
        <v>-2052</v>
      </c>
      <c r="AJ33" s="48">
        <v>-2024</v>
      </c>
      <c r="AK33" s="32">
        <v>-2024</v>
      </c>
      <c r="AL33" s="184">
        <f t="shared" si="13"/>
        <v>-8150</v>
      </c>
      <c r="AN33" s="47">
        <v>-2021</v>
      </c>
      <c r="AO33" s="48">
        <f>'P&amp;L YTD_new'!AM33-'P&amp;L QRT_new'!AN33</f>
        <v>-2073</v>
      </c>
      <c r="AP33" s="48">
        <v>-2074.5852699999996</v>
      </c>
      <c r="AQ33" s="48">
        <f>'P&amp;L YTD_new'!AO33-'P&amp;L YTD_new'!AN33</f>
        <v>-2031.8790300000001</v>
      </c>
      <c r="AR33" s="184">
        <f t="shared" si="14"/>
        <v>-8200.4642999999996</v>
      </c>
      <c r="AT33" s="47">
        <v>-2021</v>
      </c>
      <c r="AU33" s="48">
        <v>-2073</v>
      </c>
      <c r="AV33" s="48">
        <f t="shared" si="15"/>
        <v>-2074.5852699999996</v>
      </c>
      <c r="AW33" s="48">
        <f t="shared" si="16"/>
        <v>-2031.8790300000001</v>
      </c>
      <c r="AX33" s="184">
        <f t="shared" si="17"/>
        <v>-8200.4642999999996</v>
      </c>
      <c r="BA33" s="26"/>
      <c r="BB33" s="26"/>
      <c r="BC33" s="26"/>
      <c r="BD33" s="26"/>
      <c r="BF33" s="26"/>
      <c r="BG33" s="26"/>
      <c r="BH33" s="26"/>
      <c r="BI33" s="26"/>
    </row>
    <row r="34" spans="1:61" ht="11.4" customHeight="1" x14ac:dyDescent="0.3">
      <c r="A34" s="202"/>
      <c r="B34" s="198" t="s">
        <v>45</v>
      </c>
      <c r="D34" s="47">
        <v>-713</v>
      </c>
      <c r="E34" s="48">
        <v>-480.40000000000009</v>
      </c>
      <c r="F34" s="48">
        <v>-413.59999999999991</v>
      </c>
      <c r="G34" s="32">
        <v>-629</v>
      </c>
      <c r="H34" s="199">
        <v>-2236</v>
      </c>
      <c r="I34" s="203"/>
      <c r="J34" s="47">
        <v>-629</v>
      </c>
      <c r="K34" s="48">
        <v>-630</v>
      </c>
      <c r="L34" s="48">
        <v>-629</v>
      </c>
      <c r="M34" s="32">
        <v>-591</v>
      </c>
      <c r="N34" s="199">
        <v>-2479</v>
      </c>
      <c r="P34" s="47">
        <v>-629</v>
      </c>
      <c r="Q34" s="48">
        <v>-630</v>
      </c>
      <c r="R34" s="48">
        <v>-629</v>
      </c>
      <c r="S34" s="32">
        <v>-591</v>
      </c>
      <c r="T34" s="199">
        <v>-2479</v>
      </c>
      <c r="U34" s="203"/>
      <c r="V34" s="47">
        <v>-176</v>
      </c>
      <c r="W34" s="48">
        <v>-201</v>
      </c>
      <c r="X34" s="48">
        <v>-174</v>
      </c>
      <c r="Y34" s="32">
        <v>-157</v>
      </c>
      <c r="Z34" s="199">
        <v>-708</v>
      </c>
      <c r="AA34" s="203"/>
      <c r="AB34" s="47">
        <v>-8722</v>
      </c>
      <c r="AC34" s="48">
        <v>-101</v>
      </c>
      <c r="AD34" s="48">
        <v>-174</v>
      </c>
      <c r="AE34" s="32">
        <v>8997</v>
      </c>
      <c r="AF34" s="404">
        <f>SUM(AB34:AE34)</f>
        <v>0</v>
      </c>
      <c r="AG34" s="386"/>
      <c r="AH34" s="47">
        <v>-8722</v>
      </c>
      <c r="AI34" s="48">
        <v>-101</v>
      </c>
      <c r="AJ34" s="48">
        <v>-174</v>
      </c>
      <c r="AK34" s="32">
        <f>AE34</f>
        <v>8997</v>
      </c>
      <c r="AL34" s="403">
        <f>SUM(AH34:AK34)</f>
        <v>0</v>
      </c>
      <c r="AM34" s="386"/>
      <c r="AN34" s="400">
        <v>0</v>
      </c>
      <c r="AO34" s="401">
        <f>'P&amp;L YTD_new'!AM34-'P&amp;L QRT_new'!AN34</f>
        <v>0</v>
      </c>
      <c r="AP34" s="401">
        <v>0</v>
      </c>
      <c r="AQ34" s="401">
        <f>'P&amp;L YTD_new'!AO34-'P&amp;L QRT_new'!AP34</f>
        <v>0</v>
      </c>
      <c r="AR34" s="403">
        <f>SUM(AN34:AQ34)</f>
        <v>0</v>
      </c>
      <c r="AS34" s="386"/>
      <c r="AT34" s="400">
        <v>0</v>
      </c>
      <c r="AU34" s="401">
        <v>0</v>
      </c>
      <c r="AV34" s="401">
        <f t="shared" si="15"/>
        <v>0</v>
      </c>
      <c r="AW34" s="401">
        <f t="shared" si="16"/>
        <v>0</v>
      </c>
      <c r="AX34" s="403">
        <f>SUM(AT34:AW34)</f>
        <v>0</v>
      </c>
      <c r="BA34" s="26"/>
      <c r="BB34" s="26"/>
      <c r="BC34" s="26"/>
      <c r="BD34" s="26"/>
      <c r="BF34" s="26"/>
      <c r="BG34" s="26"/>
      <c r="BH34" s="26"/>
      <c r="BI34" s="26"/>
    </row>
    <row r="35" spans="1:61" ht="11.4" customHeight="1" x14ac:dyDescent="0.3">
      <c r="A35" s="42"/>
      <c r="B35" s="198" t="s">
        <v>46</v>
      </c>
      <c r="D35" s="47">
        <v>-2642</v>
      </c>
      <c r="E35" s="48">
        <v>-2879.3354899999995</v>
      </c>
      <c r="F35" s="48">
        <v>-3498.6645100000005</v>
      </c>
      <c r="G35" s="32">
        <v>-5490</v>
      </c>
      <c r="H35" s="199">
        <v>-14510</v>
      </c>
      <c r="J35" s="47">
        <v>-3185</v>
      </c>
      <c r="K35" s="48">
        <v>-5478</v>
      </c>
      <c r="L35" s="48">
        <v>-3197</v>
      </c>
      <c r="M35" s="32">
        <v>-10206</v>
      </c>
      <c r="N35" s="199">
        <v>-22066</v>
      </c>
      <c r="P35" s="47">
        <v>-3858.6363438937001</v>
      </c>
      <c r="Q35" s="48">
        <v>-6557.7273979534075</v>
      </c>
      <c r="R35" s="48">
        <v>-3336.8334909403443</v>
      </c>
      <c r="S35" s="32">
        <v>-7629.8354372891445</v>
      </c>
      <c r="T35" s="199">
        <v>-21383.032670076595</v>
      </c>
      <c r="V35" s="47">
        <v>-5087</v>
      </c>
      <c r="W35" s="48">
        <v>-6265</v>
      </c>
      <c r="X35" s="48">
        <v>-6212</v>
      </c>
      <c r="Y35" s="32">
        <v>-11864</v>
      </c>
      <c r="Z35" s="199">
        <v>-29428</v>
      </c>
      <c r="AB35" s="47">
        <v>-6946</v>
      </c>
      <c r="AC35" s="48">
        <v>-9723</v>
      </c>
      <c r="AD35" s="48">
        <v>-7895</v>
      </c>
      <c r="AE35" s="32">
        <v>-8522</v>
      </c>
      <c r="AF35" s="199">
        <f t="shared" si="12"/>
        <v>-33086</v>
      </c>
      <c r="AH35" s="47">
        <v>-22073.085440809831</v>
      </c>
      <c r="AI35" s="48">
        <v>-31900.127998737844</v>
      </c>
      <c r="AJ35" s="48">
        <v>-24766.766822089008</v>
      </c>
      <c r="AK35" s="32">
        <v>-40698.151472729602</v>
      </c>
      <c r="AL35" s="184">
        <f t="shared" si="13"/>
        <v>-119438.13173436628</v>
      </c>
      <c r="AN35" s="47">
        <v>-7157</v>
      </c>
      <c r="AO35" s="48">
        <f>'P&amp;L YTD_new'!AM35-'P&amp;L QRT_new'!AN35</f>
        <v>-10399</v>
      </c>
      <c r="AP35" s="48">
        <v>-13227.360329062001</v>
      </c>
      <c r="AQ35" s="48">
        <f>'P&amp;L YTD_new'!AO35-'P&amp;L YTD_new'!AN35</f>
        <v>-11511.754059997002</v>
      </c>
      <c r="AR35" s="184">
        <f t="shared" si="14"/>
        <v>-42295.114389059003</v>
      </c>
      <c r="AT35" s="47">
        <v>-22946.604746616045</v>
      </c>
      <c r="AU35" s="48">
        <v>-17989.126514991953</v>
      </c>
      <c r="AV35" s="48">
        <f t="shared" si="15"/>
        <v>-13227.360329062001</v>
      </c>
      <c r="AW35" s="48">
        <f t="shared" si="16"/>
        <v>-11511.754059997002</v>
      </c>
      <c r="AX35" s="184">
        <f t="shared" si="17"/>
        <v>-65674.845650667005</v>
      </c>
      <c r="BA35" s="26"/>
      <c r="BB35" s="26"/>
      <c r="BC35" s="26"/>
      <c r="BD35" s="26"/>
      <c r="BF35" s="26"/>
      <c r="BG35" s="26"/>
      <c r="BH35" s="26"/>
      <c r="BI35" s="26"/>
    </row>
    <row r="36" spans="1:61" s="40" customFormat="1" ht="11.4" customHeight="1" outlineLevel="1" x14ac:dyDescent="0.3">
      <c r="A36" s="79"/>
      <c r="B36" s="200" t="s">
        <v>40</v>
      </c>
      <c r="C36" s="82"/>
      <c r="D36" s="83">
        <v>0</v>
      </c>
      <c r="E36" s="84">
        <v>0</v>
      </c>
      <c r="F36" s="84">
        <v>0</v>
      </c>
      <c r="G36" s="85">
        <v>-410</v>
      </c>
      <c r="H36" s="201">
        <v>-410</v>
      </c>
      <c r="I36" s="22"/>
      <c r="J36" s="83">
        <v>99</v>
      </c>
      <c r="K36" s="84">
        <v>-74</v>
      </c>
      <c r="L36" s="84">
        <v>-198</v>
      </c>
      <c r="M36" s="85">
        <v>-337</v>
      </c>
      <c r="N36" s="201">
        <v>-510</v>
      </c>
      <c r="O36" s="22"/>
      <c r="P36" s="83">
        <v>99</v>
      </c>
      <c r="Q36" s="84">
        <v>-74</v>
      </c>
      <c r="R36" s="84">
        <v>-198</v>
      </c>
      <c r="S36" s="85">
        <v>-337</v>
      </c>
      <c r="T36" s="201">
        <v>-510</v>
      </c>
      <c r="U36" s="22"/>
      <c r="V36" s="83">
        <v>-51</v>
      </c>
      <c r="W36" s="84">
        <v>-336</v>
      </c>
      <c r="X36" s="84">
        <v>80</v>
      </c>
      <c r="Y36" s="85">
        <v>424</v>
      </c>
      <c r="Z36" s="201">
        <v>117</v>
      </c>
      <c r="AA36" s="22"/>
      <c r="AB36" s="83">
        <v>-290</v>
      </c>
      <c r="AC36" s="84">
        <v>-72</v>
      </c>
      <c r="AD36" s="84">
        <v>-201</v>
      </c>
      <c r="AE36" s="85">
        <v>-95</v>
      </c>
      <c r="AF36" s="201">
        <f t="shared" si="12"/>
        <v>-658</v>
      </c>
      <c r="AG36" s="25"/>
      <c r="AH36" s="83">
        <f>AB36</f>
        <v>-290</v>
      </c>
      <c r="AI36" s="84">
        <f>AC36</f>
        <v>-72</v>
      </c>
      <c r="AJ36" s="84">
        <f>AD36</f>
        <v>-201</v>
      </c>
      <c r="AK36" s="85">
        <f>AE36</f>
        <v>-95</v>
      </c>
      <c r="AL36" s="201">
        <f t="shared" si="13"/>
        <v>-658</v>
      </c>
      <c r="AM36" s="25"/>
      <c r="AN36" s="83">
        <v>89</v>
      </c>
      <c r="AO36" s="84">
        <f>'P&amp;L YTD_new'!AM36-'P&amp;L QRT_new'!AN36</f>
        <v>477</v>
      </c>
      <c r="AP36" s="84">
        <f>'P&amp;L YTD_new'!AN36-SUM('P&amp;L QRT_new'!AO36,AN36)</f>
        <v>-1224</v>
      </c>
      <c r="AQ36" s="85">
        <f>'P&amp;L YTD_new'!AO36-'P&amp;L YTD_new'!AN36</f>
        <v>102.99567000000002</v>
      </c>
      <c r="AR36" s="201">
        <f t="shared" si="14"/>
        <v>-555.00432999999998</v>
      </c>
      <c r="AS36" s="25"/>
      <c r="AT36" s="83">
        <f>AN36</f>
        <v>89</v>
      </c>
      <c r="AU36" s="84">
        <f>AO36</f>
        <v>477</v>
      </c>
      <c r="AV36" s="84">
        <f t="shared" si="15"/>
        <v>-1224</v>
      </c>
      <c r="AW36" s="85">
        <f t="shared" si="16"/>
        <v>102.99567000000002</v>
      </c>
      <c r="AX36" s="201">
        <f t="shared" si="17"/>
        <v>-555.00432999999998</v>
      </c>
      <c r="BA36" s="41"/>
      <c r="BB36" s="41"/>
      <c r="BC36" s="41"/>
      <c r="BD36" s="41"/>
      <c r="BF36" s="41"/>
      <c r="BG36" s="41"/>
      <c r="BH36" s="41"/>
      <c r="BI36" s="41"/>
    </row>
    <row r="37" spans="1:61" s="86" customFormat="1" ht="11.4" customHeight="1" outlineLevel="1" x14ac:dyDescent="0.3">
      <c r="A37" s="80"/>
      <c r="B37" s="200" t="s">
        <v>47</v>
      </c>
      <c r="C37" s="87"/>
      <c r="D37" s="83">
        <v>-2642</v>
      </c>
      <c r="E37" s="84">
        <v>-2879.3354899999995</v>
      </c>
      <c r="F37" s="84">
        <v>-3498.6645100000005</v>
      </c>
      <c r="G37" s="85">
        <v>-5080</v>
      </c>
      <c r="H37" s="201">
        <v>-14100</v>
      </c>
      <c r="J37" s="83">
        <v>-3284</v>
      </c>
      <c r="K37" s="84">
        <v>-5404</v>
      </c>
      <c r="L37" s="84">
        <v>-2999</v>
      </c>
      <c r="M37" s="85">
        <v>-9869</v>
      </c>
      <c r="N37" s="201">
        <v>-21556</v>
      </c>
      <c r="P37" s="83">
        <v>-3957.6363438937001</v>
      </c>
      <c r="Q37" s="84">
        <v>-6483.7273979534075</v>
      </c>
      <c r="R37" s="84">
        <v>-3138.8334909403443</v>
      </c>
      <c r="S37" s="85">
        <v>-7292.8354372891445</v>
      </c>
      <c r="T37" s="201">
        <v>-20873.032670076595</v>
      </c>
      <c r="U37" s="22"/>
      <c r="V37" s="83">
        <v>-5036</v>
      </c>
      <c r="W37" s="84">
        <v>-5929</v>
      </c>
      <c r="X37" s="84">
        <v>-6292</v>
      </c>
      <c r="Y37" s="85">
        <v>-12288</v>
      </c>
      <c r="Z37" s="201">
        <v>-29545</v>
      </c>
      <c r="AA37" s="22"/>
      <c r="AB37" s="83">
        <v>-6656</v>
      </c>
      <c r="AC37" s="84">
        <v>-9651</v>
      </c>
      <c r="AD37" s="84">
        <v>-7694</v>
      </c>
      <c r="AE37" s="85">
        <v>-8427</v>
      </c>
      <c r="AF37" s="201">
        <f t="shared" si="12"/>
        <v>-32428</v>
      </c>
      <c r="AG37" s="25"/>
      <c r="AH37" s="83">
        <f>AH35-AH36</f>
        <v>-21783.085440809831</v>
      </c>
      <c r="AI37" s="84">
        <f>AI35-AI36</f>
        <v>-31828.127998737844</v>
      </c>
      <c r="AJ37" s="84">
        <f>AJ35-AJ36</f>
        <v>-24565.766822089008</v>
      </c>
      <c r="AK37" s="85">
        <f>AK35-AK36</f>
        <v>-40603.151472729602</v>
      </c>
      <c r="AL37" s="201">
        <f t="shared" si="13"/>
        <v>-118780.13173436628</v>
      </c>
      <c r="AM37" s="25"/>
      <c r="AN37" s="83">
        <f>AN35-AN36</f>
        <v>-7246</v>
      </c>
      <c r="AO37" s="84">
        <f>AO35-AO36</f>
        <v>-10876</v>
      </c>
      <c r="AP37" s="84">
        <f>AP35-AP36</f>
        <v>-12003.360329062001</v>
      </c>
      <c r="AQ37" s="85">
        <f>'P&amp;L YTD_new'!AO37-'P&amp;L YTD_new'!AN37</f>
        <v>-11614.749729996998</v>
      </c>
      <c r="AR37" s="201">
        <f t="shared" si="14"/>
        <v>-41740.110059058999</v>
      </c>
      <c r="AS37" s="25"/>
      <c r="AT37" s="83">
        <f>AT35-AT36</f>
        <v>-23035.604746616045</v>
      </c>
      <c r="AU37" s="84">
        <f>AU35-AU36</f>
        <v>-18466.126514991953</v>
      </c>
      <c r="AV37" s="84">
        <f t="shared" si="15"/>
        <v>-12003.360329062001</v>
      </c>
      <c r="AW37" s="85">
        <f t="shared" si="16"/>
        <v>-11614.749729996998</v>
      </c>
      <c r="AX37" s="201">
        <f t="shared" si="17"/>
        <v>-65119.841320667001</v>
      </c>
      <c r="BA37" s="26"/>
      <c r="BB37" s="26"/>
      <c r="BC37" s="26"/>
      <c r="BD37" s="26"/>
      <c r="BF37" s="26"/>
      <c r="BG37" s="26"/>
      <c r="BH37" s="26"/>
      <c r="BI37" s="26"/>
    </row>
    <row r="38" spans="1:61" s="88" customFormat="1" ht="11.4" customHeight="1" x14ac:dyDescent="0.3">
      <c r="A38" s="80"/>
      <c r="B38" s="198" t="s">
        <v>48</v>
      </c>
      <c r="D38" s="47"/>
      <c r="E38" s="48"/>
      <c r="F38" s="48"/>
      <c r="G38" s="32"/>
      <c r="H38" s="201">
        <v>0</v>
      </c>
      <c r="J38" s="47">
        <v>-2783</v>
      </c>
      <c r="K38" s="48">
        <v>-2868</v>
      </c>
      <c r="L38" s="48">
        <v>0</v>
      </c>
      <c r="M38" s="32">
        <v>0</v>
      </c>
      <c r="N38" s="199">
        <v>-5651</v>
      </c>
      <c r="P38" s="47">
        <v>-2783</v>
      </c>
      <c r="Q38" s="48">
        <v>-2868</v>
      </c>
      <c r="R38" s="48">
        <v>0</v>
      </c>
      <c r="S38" s="32">
        <v>0</v>
      </c>
      <c r="T38" s="201">
        <v>-5651</v>
      </c>
      <c r="U38" s="22"/>
      <c r="V38" s="47"/>
      <c r="W38" s="48"/>
      <c r="X38" s="48"/>
      <c r="Y38" s="32"/>
      <c r="Z38" s="201">
        <v>0</v>
      </c>
      <c r="AA38" s="22"/>
      <c r="AB38" s="47"/>
      <c r="AC38" s="48"/>
      <c r="AD38" s="48"/>
      <c r="AE38" s="32"/>
      <c r="AF38" s="201">
        <f t="shared" si="12"/>
        <v>0</v>
      </c>
      <c r="AG38" s="25"/>
      <c r="AH38" s="47"/>
      <c r="AI38" s="48"/>
      <c r="AJ38" s="48"/>
      <c r="AK38" s="32"/>
      <c r="AL38" s="184">
        <f t="shared" si="13"/>
        <v>0</v>
      </c>
      <c r="AM38" s="25"/>
      <c r="AN38" s="47"/>
      <c r="AO38" s="48"/>
      <c r="AP38" s="48"/>
      <c r="AQ38" s="32">
        <f>'P&amp;L YTD_new'!AO38-'P&amp;L YTD_new'!AN38</f>
        <v>-146541.65993990001</v>
      </c>
      <c r="AR38" s="184">
        <f t="shared" si="14"/>
        <v>-146541.65993990001</v>
      </c>
      <c r="AS38" s="25"/>
      <c r="AT38" s="47"/>
      <c r="AU38" s="48"/>
      <c r="AV38" s="48"/>
      <c r="AW38" s="32">
        <f t="shared" si="16"/>
        <v>-146541.65993990001</v>
      </c>
      <c r="AX38" s="184">
        <f t="shared" si="17"/>
        <v>-146541.65993990001</v>
      </c>
      <c r="BA38" s="26"/>
      <c r="BB38" s="26"/>
      <c r="BC38" s="26"/>
      <c r="BD38" s="26"/>
      <c r="BF38" s="26"/>
      <c r="BG38" s="26"/>
      <c r="BH38" s="26"/>
      <c r="BI38" s="26"/>
    </row>
    <row r="39" spans="1:61" ht="11.4" customHeight="1" x14ac:dyDescent="0.3">
      <c r="A39" s="42"/>
      <c r="B39" s="198" t="s">
        <v>49</v>
      </c>
      <c r="D39" s="47">
        <v>1937</v>
      </c>
      <c r="E39" s="48">
        <v>4039.3999999999996</v>
      </c>
      <c r="F39" s="48">
        <v>16099.599999999999</v>
      </c>
      <c r="G39" s="32">
        <v>835.00000000000182</v>
      </c>
      <c r="H39" s="199">
        <v>22911</v>
      </c>
      <c r="J39" s="47">
        <v>1597</v>
      </c>
      <c r="K39" s="48">
        <v>1852</v>
      </c>
      <c r="L39" s="48">
        <v>2295</v>
      </c>
      <c r="M39" s="32">
        <v>2821</v>
      </c>
      <c r="N39" s="199">
        <v>8565</v>
      </c>
      <c r="P39" s="47">
        <v>2442.7306186355004</v>
      </c>
      <c r="Q39" s="48">
        <v>2591.5020553937788</v>
      </c>
      <c r="R39" s="48">
        <v>3140.8611640632203</v>
      </c>
      <c r="S39" s="32">
        <v>2995.8346982707985</v>
      </c>
      <c r="T39" s="199">
        <v>11170.928536363299</v>
      </c>
      <c r="V39" s="47">
        <v>2477</v>
      </c>
      <c r="W39" s="48">
        <v>3099</v>
      </c>
      <c r="X39" s="48">
        <v>3660</v>
      </c>
      <c r="Y39" s="32">
        <v>4321</v>
      </c>
      <c r="Z39" s="199">
        <v>13557</v>
      </c>
      <c r="AB39" s="47">
        <v>2960</v>
      </c>
      <c r="AC39" s="48">
        <v>4691</v>
      </c>
      <c r="AD39" s="48">
        <v>3527</v>
      </c>
      <c r="AE39" s="32">
        <v>2882</v>
      </c>
      <c r="AF39" s="199">
        <f t="shared" si="12"/>
        <v>14060</v>
      </c>
      <c r="AH39" s="47">
        <v>3034.7310379775868</v>
      </c>
      <c r="AI39" s="48">
        <v>4884.0389874855246</v>
      </c>
      <c r="AJ39" s="48">
        <v>8827.8588984548187</v>
      </c>
      <c r="AK39" s="32">
        <v>2880.809914849191</v>
      </c>
      <c r="AL39" s="184">
        <f t="shared" si="13"/>
        <v>19627.438838767121</v>
      </c>
      <c r="AN39" s="47">
        <v>3482</v>
      </c>
      <c r="AO39" s="48">
        <f>'P&amp;L YTD_new'!AM39-'P&amp;L QRT_new'!AN39</f>
        <v>5794</v>
      </c>
      <c r="AP39" s="48">
        <v>8841.4551289619994</v>
      </c>
      <c r="AQ39" s="32">
        <f>'P&amp;L YTD_new'!AO39-'P&amp;L YTD_new'!AN39</f>
        <v>3579.7288799969938</v>
      </c>
      <c r="AR39" s="184">
        <f t="shared" si="14"/>
        <v>21697.184008958993</v>
      </c>
      <c r="AT39" s="47">
        <v>3482</v>
      </c>
      <c r="AU39" s="48">
        <v>5794</v>
      </c>
      <c r="AV39" s="48">
        <f t="shared" si="15"/>
        <v>8841.4551289619994</v>
      </c>
      <c r="AW39" s="32">
        <f t="shared" si="16"/>
        <v>3579.7288799969938</v>
      </c>
      <c r="AX39" s="184">
        <f t="shared" si="17"/>
        <v>21697.184008958993</v>
      </c>
      <c r="BA39" s="26"/>
      <c r="BB39" s="26"/>
      <c r="BC39" s="26"/>
      <c r="BD39" s="26"/>
      <c r="BF39" s="26"/>
      <c r="BG39" s="26"/>
      <c r="BH39" s="26"/>
      <c r="BI39" s="26"/>
    </row>
    <row r="40" spans="1:61" ht="11.4" customHeight="1" x14ac:dyDescent="0.3">
      <c r="A40" s="42"/>
      <c r="B40" s="204" t="s">
        <v>50</v>
      </c>
      <c r="C40" s="205"/>
      <c r="D40" s="206">
        <v>0</v>
      </c>
      <c r="E40" s="207">
        <v>0</v>
      </c>
      <c r="F40" s="207">
        <v>0</v>
      </c>
      <c r="G40" s="208">
        <v>0</v>
      </c>
      <c r="H40" s="209">
        <v>0</v>
      </c>
      <c r="J40" s="206">
        <v>0</v>
      </c>
      <c r="K40" s="207">
        <v>0</v>
      </c>
      <c r="L40" s="207">
        <v>0</v>
      </c>
      <c r="M40" s="208">
        <v>0</v>
      </c>
      <c r="N40" s="209">
        <v>0</v>
      </c>
      <c r="P40" s="206">
        <v>0</v>
      </c>
      <c r="Q40" s="207">
        <v>0</v>
      </c>
      <c r="R40" s="207">
        <v>0</v>
      </c>
      <c r="S40" s="208">
        <v>0</v>
      </c>
      <c r="T40" s="209">
        <v>0</v>
      </c>
      <c r="V40" s="206">
        <v>0</v>
      </c>
      <c r="W40" s="207">
        <v>0</v>
      </c>
      <c r="X40" s="207">
        <v>0</v>
      </c>
      <c r="Y40" s="208">
        <v>0</v>
      </c>
      <c r="Z40" s="209">
        <v>0</v>
      </c>
      <c r="AB40" s="206">
        <v>0</v>
      </c>
      <c r="AC40" s="207">
        <v>0</v>
      </c>
      <c r="AD40" s="207">
        <v>0</v>
      </c>
      <c r="AE40" s="208">
        <v>0</v>
      </c>
      <c r="AF40" s="209">
        <f t="shared" si="12"/>
        <v>0</v>
      </c>
      <c r="AH40" s="206"/>
      <c r="AI40" s="207"/>
      <c r="AJ40" s="207"/>
      <c r="AK40" s="208"/>
      <c r="AL40" s="209"/>
      <c r="AN40" s="96"/>
      <c r="AO40" s="207"/>
      <c r="AP40" s="207"/>
      <c r="AQ40" s="208"/>
      <c r="AR40" s="209"/>
      <c r="AT40" s="96"/>
      <c r="AU40" s="207"/>
      <c r="AV40" s="207"/>
      <c r="AW40" s="208"/>
      <c r="AX40" s="209"/>
      <c r="BA40" s="26"/>
      <c r="BB40" s="26"/>
      <c r="BC40" s="26"/>
      <c r="BD40" s="26"/>
      <c r="BF40" s="26"/>
      <c r="BG40" s="26"/>
      <c r="BH40" s="26"/>
      <c r="BI40" s="26"/>
    </row>
    <row r="41" spans="1:61" ht="11.4" customHeight="1" x14ac:dyDescent="0.3">
      <c r="A41" s="99"/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210"/>
      <c r="Y41" s="211"/>
      <c r="Z41" s="99"/>
      <c r="AA41" s="99"/>
      <c r="AB41" s="99"/>
      <c r="AC41" s="99"/>
      <c r="AD41" s="210"/>
      <c r="AE41" s="211"/>
      <c r="AF41" s="99"/>
      <c r="AH41" s="99"/>
      <c r="AI41" s="99"/>
      <c r="AJ41" s="210"/>
      <c r="AK41" s="211"/>
      <c r="AL41" s="99"/>
      <c r="AN41" s="99"/>
      <c r="AO41" s="99"/>
      <c r="AP41" s="99"/>
      <c r="AQ41" s="99"/>
      <c r="AR41" s="99"/>
      <c r="AT41" s="99"/>
      <c r="AU41" s="99"/>
      <c r="AV41" s="99"/>
      <c r="AW41" s="99"/>
      <c r="AX41" s="99"/>
      <c r="BA41" s="26"/>
      <c r="BB41" s="26"/>
      <c r="BC41" s="26"/>
      <c r="BD41" s="26"/>
      <c r="BF41" s="26"/>
      <c r="BG41" s="26"/>
      <c r="BH41" s="26"/>
      <c r="BI41" s="26"/>
    </row>
    <row r="42" spans="1:61" ht="11.4" customHeight="1" x14ac:dyDescent="0.3">
      <c r="A42" s="99"/>
      <c r="B42" s="34" t="s">
        <v>51</v>
      </c>
      <c r="C42" s="100"/>
      <c r="D42" s="37">
        <v>56837</v>
      </c>
      <c r="E42" s="37">
        <v>75817.135269999999</v>
      </c>
      <c r="F42" s="37">
        <v>84739.317039999965</v>
      </c>
      <c r="G42" s="78">
        <v>92709.547690000007</v>
      </c>
      <c r="H42" s="37">
        <v>310103</v>
      </c>
      <c r="I42" s="100"/>
      <c r="J42" s="37">
        <v>67348</v>
      </c>
      <c r="K42" s="37">
        <v>87300</v>
      </c>
      <c r="L42" s="37">
        <v>89312</v>
      </c>
      <c r="M42" s="78">
        <v>96136.629453385598</v>
      </c>
      <c r="N42" s="37">
        <v>340096.6294533856</v>
      </c>
      <c r="O42" s="100"/>
      <c r="P42" s="37">
        <v>70201.752746977058</v>
      </c>
      <c r="Q42" s="37">
        <v>95089.542647739989</v>
      </c>
      <c r="R42" s="37">
        <v>132261.9740621165</v>
      </c>
      <c r="S42" s="78">
        <v>102196.22771760015</v>
      </c>
      <c r="T42" s="37">
        <v>399749.49717443367</v>
      </c>
      <c r="U42" s="101"/>
      <c r="V42" s="37">
        <v>75625</v>
      </c>
      <c r="W42" s="126">
        <v>96743</v>
      </c>
      <c r="X42" s="126">
        <v>146273</v>
      </c>
      <c r="Y42" s="126">
        <v>108515</v>
      </c>
      <c r="Z42" s="37">
        <v>427156</v>
      </c>
      <c r="AA42" s="101"/>
      <c r="AB42" s="37">
        <f>AB10+AB26</f>
        <v>81123</v>
      </c>
      <c r="AC42" s="126">
        <f>AC10+AC26</f>
        <v>85365</v>
      </c>
      <c r="AD42" s="126">
        <f>AD10+AD26</f>
        <v>152590</v>
      </c>
      <c r="AE42" s="126">
        <f>AE10+AE26</f>
        <v>119546</v>
      </c>
      <c r="AF42" s="37">
        <f>SUM(AB42:AE42)</f>
        <v>438624</v>
      </c>
      <c r="AH42" s="37">
        <f>AH10+AH26</f>
        <v>129284.77599615027</v>
      </c>
      <c r="AI42" s="126">
        <f>AI10+AI26</f>
        <v>119831.6445383387</v>
      </c>
      <c r="AJ42" s="126">
        <f>AJ10+AJ26</f>
        <v>228052.20954153489</v>
      </c>
      <c r="AK42" s="126">
        <f>AK10+AK26</f>
        <v>117505.59227903519</v>
      </c>
      <c r="AL42" s="37">
        <f>AL10+AL26</f>
        <v>594674.22235505865</v>
      </c>
      <c r="AN42" s="37">
        <f>AN10+AN26</f>
        <v>79313</v>
      </c>
      <c r="AO42" s="126">
        <f>AO10+AO26</f>
        <v>88061</v>
      </c>
      <c r="AP42" s="126">
        <f>AP10+AP26</f>
        <v>229342.78382750001</v>
      </c>
      <c r="AQ42" s="126">
        <f>AQ10+AQ26</f>
        <v>-25715.799357999698</v>
      </c>
      <c r="AR42" s="37">
        <f>AR10+AR26</f>
        <v>371000.9844694999</v>
      </c>
      <c r="AT42" s="37">
        <f>AT10+AT26</f>
        <v>124187.38435817853</v>
      </c>
      <c r="AU42" s="126">
        <f>AU10+AU26</f>
        <v>96238.478944975301</v>
      </c>
      <c r="AV42" s="126">
        <f>AV10+AV26</f>
        <v>229342.78382750001</v>
      </c>
      <c r="AW42" s="126">
        <f>AW10+AW26</f>
        <v>-25715.799357999698</v>
      </c>
      <c r="AX42" s="37">
        <f>AX10+AX26</f>
        <v>424052.84777265368</v>
      </c>
      <c r="BA42" s="26"/>
      <c r="BB42" s="26"/>
      <c r="BC42" s="26"/>
      <c r="BD42" s="26"/>
      <c r="BF42" s="26"/>
      <c r="BG42" s="26"/>
      <c r="BH42" s="26"/>
      <c r="BI42" s="26"/>
    </row>
    <row r="43" spans="1:61" ht="11.4" customHeight="1" x14ac:dyDescent="0.3">
      <c r="A43" s="99"/>
      <c r="B43" s="102" t="s">
        <v>52</v>
      </c>
      <c r="C43" s="103"/>
      <c r="D43" s="104">
        <v>0.31764936008494943</v>
      </c>
      <c r="E43" s="104">
        <v>0.34749332106534425</v>
      </c>
      <c r="F43" s="104">
        <v>0.37644442911019016</v>
      </c>
      <c r="G43" s="105">
        <v>0.37080623068916413</v>
      </c>
      <c r="H43" s="104">
        <v>0.35552526314461974</v>
      </c>
      <c r="I43" s="103"/>
      <c r="J43" s="104">
        <v>0.31596083564388022</v>
      </c>
      <c r="K43" s="104">
        <v>0.32744335380010575</v>
      </c>
      <c r="L43" s="104">
        <v>0.32968258011170049</v>
      </c>
      <c r="M43" s="105">
        <v>0.29394760001306691</v>
      </c>
      <c r="N43" s="104">
        <v>0.31557030658852736</v>
      </c>
      <c r="O43" s="103"/>
      <c r="P43" s="104">
        <v>0.27846981303176693</v>
      </c>
      <c r="Q43" s="104">
        <v>0.29884186335964541</v>
      </c>
      <c r="R43" s="104">
        <v>0.36184805889871963</v>
      </c>
      <c r="S43" s="105">
        <v>0.30434676554819845</v>
      </c>
      <c r="T43" s="104">
        <v>0.31436769438966033</v>
      </c>
      <c r="V43" s="104">
        <v>0.24359407965727722</v>
      </c>
      <c r="W43" s="149">
        <v>0.26905865764084536</v>
      </c>
      <c r="X43" s="149">
        <v>0.3609050198003923</v>
      </c>
      <c r="Y43" s="149">
        <v>0.30018644949265821</v>
      </c>
      <c r="Z43" s="104">
        <v>0.29729614985492098</v>
      </c>
      <c r="AB43" s="104">
        <f>IFERROR(AB42/AB10,"")</f>
        <v>0.23192445580390073</v>
      </c>
      <c r="AC43" s="149">
        <f>IFERROR(AC42/AC10,"")</f>
        <v>0.22414807190383412</v>
      </c>
      <c r="AD43" s="149">
        <f>IFERROR(AD42/AD10,"")</f>
        <v>0.34879149313571756</v>
      </c>
      <c r="AE43" s="149">
        <f>IFERROR(AE42/AE10,"")</f>
        <v>0.29871414935457596</v>
      </c>
      <c r="AF43" s="104">
        <f>IFERROR(AF42/AF10,"")</f>
        <v>0.27967975678246876</v>
      </c>
      <c r="AH43" s="104">
        <f>IFERROR(AH42/AH10,"")</f>
        <v>0.23130290542446991</v>
      </c>
      <c r="AI43" s="149">
        <f>IFERROR(AI42/AI10,"")</f>
        <v>0.20939683704695938</v>
      </c>
      <c r="AJ43" s="149">
        <f>IFERROR(AJ42/AJ10,"")</f>
        <v>0.34101698806030717</v>
      </c>
      <c r="AK43" s="149">
        <f>IFERROR(AK42/AK10,"")</f>
        <v>0.22126219648350848</v>
      </c>
      <c r="AL43" s="104">
        <f>IFERROR(AL42/AL10,"")</f>
        <v>0.25511298773904861</v>
      </c>
      <c r="AN43" s="104">
        <f>IFERROR(AN42/AN10,"")</f>
        <v>0.21323393009331823</v>
      </c>
      <c r="AO43" s="149">
        <f>IFERROR(AO42/AO10,"")</f>
        <v>0.16283017297966956</v>
      </c>
      <c r="AP43" s="149">
        <f>IFERROR(AP42/AP10,"")</f>
        <v>0.31754315248664688</v>
      </c>
      <c r="AQ43" s="149">
        <f>IFERROR(AQ42/AQ10,"")</f>
        <v>-4.44438899251147E-2</v>
      </c>
      <c r="AR43" s="104">
        <f>IFERROR(AR42/AR10,"")</f>
        <v>0.16759906671785513</v>
      </c>
      <c r="AT43" s="104">
        <f>IFERROR(AT42/AT10,"")</f>
        <v>0.20964175373458657</v>
      </c>
      <c r="AU43" s="149">
        <f>IFERROR(AU42/AU10,"")</f>
        <v>0.1612878213583521</v>
      </c>
      <c r="AV43" s="149">
        <f>IFERROR(AV42/AV10,"")</f>
        <v>0.31754315248664688</v>
      </c>
      <c r="AW43" s="149">
        <f>IFERROR(AW42/AW10,"")</f>
        <v>-4.44438899251147E-2</v>
      </c>
      <c r="AX43" s="104">
        <f>IFERROR(AX42/AX10,"")</f>
        <v>0.17030775877519569</v>
      </c>
      <c r="BA43" s="26"/>
      <c r="BB43" s="26"/>
      <c r="BC43" s="26"/>
      <c r="BD43" s="26"/>
      <c r="BF43" s="26"/>
      <c r="BG43" s="26"/>
      <c r="BH43" s="26"/>
      <c r="BI43" s="26"/>
    </row>
    <row r="44" spans="1:61" ht="11.4" customHeight="1" x14ac:dyDescent="0.3">
      <c r="A44" s="99"/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99"/>
      <c r="AA44" s="99"/>
      <c r="AB44" s="99"/>
      <c r="AC44" s="99"/>
      <c r="AD44" s="99"/>
      <c r="AE44" s="99"/>
      <c r="AF44" s="99"/>
      <c r="AH44" s="99"/>
      <c r="AI44" s="99"/>
      <c r="AJ44" s="99"/>
      <c r="AK44" s="99"/>
      <c r="AL44" s="99"/>
      <c r="AN44" s="99"/>
      <c r="AO44" s="99"/>
      <c r="AP44" s="99"/>
      <c r="AQ44" s="99"/>
      <c r="AR44" s="99"/>
      <c r="AT44" s="99"/>
      <c r="AU44" s="99"/>
      <c r="AV44" s="99"/>
      <c r="AW44" s="99"/>
      <c r="AX44" s="99"/>
      <c r="BA44" s="26"/>
      <c r="BB44" s="26"/>
      <c r="BC44" s="26"/>
      <c r="BD44" s="26"/>
      <c r="BF44" s="26"/>
      <c r="BG44" s="26"/>
      <c r="BH44" s="26"/>
      <c r="BI44" s="26"/>
    </row>
    <row r="45" spans="1:61" ht="11.4" customHeight="1" x14ac:dyDescent="0.3">
      <c r="A45" s="99"/>
      <c r="B45" s="108" t="s">
        <v>53</v>
      </c>
      <c r="C45" s="113"/>
      <c r="D45" s="114">
        <v>-19478</v>
      </c>
      <c r="E45" s="111">
        <v>-19922</v>
      </c>
      <c r="F45" s="111">
        <v>-21414</v>
      </c>
      <c r="G45" s="115">
        <v>-21702</v>
      </c>
      <c r="H45" s="212">
        <v>-82516</v>
      </c>
      <c r="I45" s="213"/>
      <c r="J45" s="114">
        <v>-21849</v>
      </c>
      <c r="K45" s="111">
        <v>-22763</v>
      </c>
      <c r="L45" s="111">
        <v>-22902</v>
      </c>
      <c r="M45" s="115">
        <v>-32989</v>
      </c>
      <c r="N45" s="212">
        <v>-100503</v>
      </c>
      <c r="O45" s="213"/>
      <c r="P45" s="114">
        <v>-33048.084374233535</v>
      </c>
      <c r="Q45" s="111">
        <v>-34199.63120399473</v>
      </c>
      <c r="R45" s="111">
        <v>-34594.092031544154</v>
      </c>
      <c r="S45" s="115">
        <v>-35463.853971853845</v>
      </c>
      <c r="T45" s="212">
        <v>-137305.66158162628</v>
      </c>
      <c r="U45" s="203"/>
      <c r="V45" s="114">
        <v>-36995</v>
      </c>
      <c r="W45" s="111">
        <v>-38108</v>
      </c>
      <c r="X45" s="111">
        <v>-36671</v>
      </c>
      <c r="Y45" s="111">
        <v>-34189</v>
      </c>
      <c r="Z45" s="212">
        <v>-145963</v>
      </c>
      <c r="AA45" s="203"/>
      <c r="AB45" s="114">
        <v>-38340</v>
      </c>
      <c r="AC45" s="111">
        <v>-39629</v>
      </c>
      <c r="AD45" s="111">
        <v>-39051</v>
      </c>
      <c r="AE45" s="111">
        <v>-41969</v>
      </c>
      <c r="AF45" s="212">
        <f>SUM(AB45:AE45)</f>
        <v>-158989</v>
      </c>
      <c r="AH45" s="114">
        <v>-61080.678370915368</v>
      </c>
      <c r="AI45" s="111">
        <v>-62149.980036632354</v>
      </c>
      <c r="AJ45" s="111">
        <v>-61554.167415520977</v>
      </c>
      <c r="AK45" s="111">
        <v>-63919.279118194805</v>
      </c>
      <c r="AL45" s="212">
        <f>SUM(AH45:AK45)</f>
        <v>-248704.10494126347</v>
      </c>
      <c r="AN45" s="114">
        <v>-44575</v>
      </c>
      <c r="AO45" s="111">
        <f>'P&amp;L YTD_new'!AM45-'P&amp;L QRT_new'!AN45</f>
        <v>-61911</v>
      </c>
      <c r="AP45" s="111">
        <v>-70543.778862099993</v>
      </c>
      <c r="AQ45" s="111">
        <f>'P&amp;L YTD_new'!AO45-'P&amp;L YTD_new'!AN45</f>
        <v>-67486.406525800005</v>
      </c>
      <c r="AR45" s="212">
        <f>SUM(AN45:AQ45)</f>
        <v>-244516.18538789998</v>
      </c>
      <c r="AT45" s="114">
        <v>-65438.38958702753</v>
      </c>
      <c r="AU45" s="111">
        <v>-68749.436633499572</v>
      </c>
      <c r="AV45" s="111">
        <f>AP45</f>
        <v>-70543.778862099993</v>
      </c>
      <c r="AW45" s="111">
        <f>AQ45</f>
        <v>-67486.406525800005</v>
      </c>
      <c r="AX45" s="212">
        <f>SUM(AT45:AW45)</f>
        <v>-272218.0116084271</v>
      </c>
      <c r="BA45" s="26"/>
      <c r="BB45" s="26"/>
      <c r="BC45" s="26"/>
      <c r="BD45" s="26"/>
      <c r="BF45" s="26"/>
      <c r="BG45" s="26"/>
      <c r="BH45" s="26"/>
      <c r="BI45" s="26"/>
    </row>
    <row r="46" spans="1:61" ht="11.4" customHeight="1" x14ac:dyDescent="0.3">
      <c r="A46" s="99"/>
      <c r="B46" s="99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99"/>
      <c r="AB46" s="99"/>
      <c r="AC46" s="99"/>
      <c r="AD46" s="99"/>
      <c r="AE46" s="99"/>
      <c r="AF46" s="99"/>
      <c r="AH46" s="99"/>
      <c r="AI46" s="99"/>
      <c r="AJ46" s="99"/>
      <c r="AK46" s="99"/>
      <c r="AL46" s="99"/>
      <c r="AN46" s="99"/>
      <c r="AO46" s="99"/>
      <c r="AP46" s="99"/>
      <c r="AQ46" s="396"/>
      <c r="AR46" s="99"/>
      <c r="AT46" s="99"/>
      <c r="AU46" s="99"/>
      <c r="AV46" s="396"/>
      <c r="AW46" s="396"/>
      <c r="AX46" s="99"/>
      <c r="BA46" s="26"/>
      <c r="BB46" s="26"/>
      <c r="BC46" s="26"/>
      <c r="BD46" s="26"/>
      <c r="BF46" s="26"/>
      <c r="BG46" s="26"/>
      <c r="BH46" s="26"/>
      <c r="BI46" s="26"/>
    </row>
    <row r="47" spans="1:61" ht="11.4" customHeight="1" x14ac:dyDescent="0.3">
      <c r="A47" s="33"/>
      <c r="B47" s="34" t="s">
        <v>54</v>
      </c>
      <c r="C47" s="100"/>
      <c r="D47" s="37">
        <v>37359</v>
      </c>
      <c r="E47" s="37">
        <v>55895.135269999999</v>
      </c>
      <c r="F47" s="37">
        <v>63325.317039999965</v>
      </c>
      <c r="G47" s="78">
        <v>71007.547690000007</v>
      </c>
      <c r="H47" s="37">
        <v>227586.99999999997</v>
      </c>
      <c r="I47" s="100"/>
      <c r="J47" s="37">
        <v>45499</v>
      </c>
      <c r="K47" s="37">
        <v>64537</v>
      </c>
      <c r="L47" s="37">
        <v>66410</v>
      </c>
      <c r="M47" s="78">
        <v>63147.629453385598</v>
      </c>
      <c r="N47" s="37">
        <v>239593.6294533856</v>
      </c>
      <c r="O47" s="100"/>
      <c r="P47" s="37">
        <v>37153.668372743523</v>
      </c>
      <c r="Q47" s="37">
        <v>60889.911443745259</v>
      </c>
      <c r="R47" s="37">
        <v>97667.882030572335</v>
      </c>
      <c r="S47" s="78">
        <v>66732.373745746299</v>
      </c>
      <c r="T47" s="37">
        <v>262443.83559280739</v>
      </c>
      <c r="U47" s="101"/>
      <c r="V47" s="37">
        <v>38630</v>
      </c>
      <c r="W47" s="37">
        <v>58635</v>
      </c>
      <c r="X47" s="37">
        <v>109602</v>
      </c>
      <c r="Y47" s="37">
        <v>74326</v>
      </c>
      <c r="Z47" s="37">
        <v>281193</v>
      </c>
      <c r="AA47" s="101"/>
      <c r="AB47" s="37">
        <f>AB42+AB45</f>
        <v>42783</v>
      </c>
      <c r="AC47" s="37">
        <f>AC42+AC45</f>
        <v>45736</v>
      </c>
      <c r="AD47" s="37">
        <f>AD42+AD45</f>
        <v>113539</v>
      </c>
      <c r="AE47" s="37">
        <f>AE42+AE45</f>
        <v>77577</v>
      </c>
      <c r="AF47" s="37">
        <f>SUM(AB47:AE47)</f>
        <v>279635</v>
      </c>
      <c r="AH47" s="37">
        <f>AH42+AH45</f>
        <v>68204.097625234906</v>
      </c>
      <c r="AI47" s="37">
        <f>AI42+AI45</f>
        <v>57681.664501706349</v>
      </c>
      <c r="AJ47" s="37">
        <f>AJ42+AJ45</f>
        <v>166498.0421260139</v>
      </c>
      <c r="AK47" s="37">
        <f>AK42+AK45</f>
        <v>53586.313160840386</v>
      </c>
      <c r="AL47" s="37">
        <f>SUM(AH47:AK47)</f>
        <v>345970.11741379549</v>
      </c>
      <c r="AN47" s="37">
        <f>AN42+AN45</f>
        <v>34738</v>
      </c>
      <c r="AO47" s="37">
        <f>AO42+AO45</f>
        <v>26150</v>
      </c>
      <c r="AP47" s="37">
        <f>AP42+AP45</f>
        <v>158799.00496540003</v>
      </c>
      <c r="AQ47" s="37">
        <f>AQ42+AQ45</f>
        <v>-93202.205883799703</v>
      </c>
      <c r="AR47" s="37">
        <f>SUM(AN47:AQ47)</f>
        <v>126484.79908160033</v>
      </c>
      <c r="AS47"/>
      <c r="AT47" s="37">
        <f>AT42+AT45</f>
        <v>58748.994771151003</v>
      </c>
      <c r="AU47" s="37">
        <f>AU42+AU45</f>
        <v>27489.042311475729</v>
      </c>
      <c r="AV47" s="37">
        <f>AV42+AV45</f>
        <v>158799.00496540003</v>
      </c>
      <c r="AW47" s="37">
        <f>AW42+AW45</f>
        <v>-93202.205883799703</v>
      </c>
      <c r="AX47" s="37">
        <f>SUM(AT47:AW47)</f>
        <v>151834.83616422705</v>
      </c>
      <c r="BA47" s="26"/>
      <c r="BB47" s="26"/>
      <c r="BC47" s="26"/>
      <c r="BD47" s="26"/>
      <c r="BF47" s="26"/>
      <c r="BG47" s="26"/>
      <c r="BH47" s="26"/>
      <c r="BI47" s="26"/>
    </row>
    <row r="48" spans="1:61" s="107" customFormat="1" ht="11.4" customHeight="1" x14ac:dyDescent="0.3">
      <c r="A48" s="56"/>
      <c r="B48" s="214" t="s">
        <v>55</v>
      </c>
      <c r="C48" s="103"/>
      <c r="D48" s="104">
        <v>0.20879114737606885</v>
      </c>
      <c r="E48" s="104">
        <v>0.25618464898731796</v>
      </c>
      <c r="F48" s="104">
        <v>0.28131525782880673</v>
      </c>
      <c r="G48" s="105">
        <v>0.28400571209183045</v>
      </c>
      <c r="H48" s="104">
        <v>0.2609227516770059</v>
      </c>
      <c r="I48" s="103"/>
      <c r="J48" s="104">
        <v>0.21345700037062579</v>
      </c>
      <c r="K48" s="104">
        <v>0.24206428091864177</v>
      </c>
      <c r="L48" s="104">
        <v>0.245143095499127</v>
      </c>
      <c r="M48" s="105">
        <v>0.19308035064134924</v>
      </c>
      <c r="N48" s="104">
        <v>0.22231515562145845</v>
      </c>
      <c r="O48" s="103"/>
      <c r="P48" s="104">
        <v>0.14737773175681393</v>
      </c>
      <c r="Q48" s="104">
        <v>0.19136125896684086</v>
      </c>
      <c r="R48" s="104">
        <v>0.26720403789613756</v>
      </c>
      <c r="S48" s="105">
        <v>0.19873318771602436</v>
      </c>
      <c r="T48" s="104">
        <v>0.20638891126882083</v>
      </c>
      <c r="U48" s="22"/>
      <c r="V48" s="104">
        <v>0.12443027169799166</v>
      </c>
      <c r="W48" s="104">
        <v>0.16307385951201603</v>
      </c>
      <c r="X48" s="104">
        <v>0.27042524580860855</v>
      </c>
      <c r="Y48" s="104">
        <v>0.2056089761322519</v>
      </c>
      <c r="Z48" s="104">
        <v>0.19570741430801578</v>
      </c>
      <c r="AA48" s="22"/>
      <c r="AB48" s="104">
        <f>IFERROR(AB47/AB10,"")</f>
        <v>0.12231332658627374</v>
      </c>
      <c r="AC48" s="104">
        <f>IFERROR(AC47/AC10,"")</f>
        <v>0.12009179659806429</v>
      </c>
      <c r="AD48" s="104">
        <f>IFERROR(AD47/AD10,"")</f>
        <v>0.25952839202527189</v>
      </c>
      <c r="AE48" s="104">
        <f>IFERROR(AE47/AE10,"")</f>
        <v>0.19384460847272128</v>
      </c>
      <c r="AF48" s="104">
        <f>IFERROR(AF47/AF10,"")</f>
        <v>0.17830362403303432</v>
      </c>
      <c r="AG48" s="25"/>
      <c r="AH48" s="104">
        <f>IFERROR(AH47/AH10,"")</f>
        <v>0.12202369398111329</v>
      </c>
      <c r="AI48" s="104">
        <f>IFERROR(AI47/AI10,"")</f>
        <v>0.10079439490957549</v>
      </c>
      <c r="AJ48" s="104">
        <f>IFERROR(AJ47/AJ10,"")</f>
        <v>0.2489722022772613</v>
      </c>
      <c r="AK48" s="104">
        <f>IFERROR(AK47/AK10,"")</f>
        <v>0.10090264745243181</v>
      </c>
      <c r="AL48" s="104">
        <f>IFERROR(AL47/AL10,"")</f>
        <v>0.14841986923920347</v>
      </c>
      <c r="AM48" s="25"/>
      <c r="AN48" s="104">
        <f>IFERROR(AN47/AN10,"")</f>
        <v>9.3393520149051085E-2</v>
      </c>
      <c r="AO48" s="104">
        <f>IFERROR(AO47/AO10,"")</f>
        <v>4.8352948790251753E-2</v>
      </c>
      <c r="AP48" s="104">
        <f>IFERROR(AP47/AP10,"")</f>
        <v>0.21986973301232507</v>
      </c>
      <c r="AQ48" s="104">
        <f>IFERROR(AQ47/AQ10,"")</f>
        <v>-0.16107874079321163</v>
      </c>
      <c r="AR48" s="104">
        <f>IFERROR(AR47/AR10,"")</f>
        <v>5.7139293876494787E-2</v>
      </c>
      <c r="AS48" s="25"/>
      <c r="AT48" s="104">
        <f>IFERROR(AT47/AT10,"")</f>
        <v>9.9174665426931916E-2</v>
      </c>
      <c r="AU48" s="104">
        <f>IFERROR(AU47/AU10,"")</f>
        <v>4.6069387154180123E-2</v>
      </c>
      <c r="AV48" s="104">
        <f>IFERROR(AV47/AV10,"")</f>
        <v>0.21986973301232507</v>
      </c>
      <c r="AW48" s="104">
        <f>IFERROR(AW47/AW10,"")</f>
        <v>-0.16107874079321163</v>
      </c>
      <c r="AX48" s="104">
        <f>IFERROR(AX47/AX10,"")</f>
        <v>6.0979783031647194E-2</v>
      </c>
      <c r="BA48" s="26"/>
      <c r="BB48" s="26"/>
      <c r="BC48" s="26"/>
      <c r="BD48" s="26"/>
      <c r="BF48" s="26"/>
      <c r="BG48" s="26"/>
      <c r="BH48" s="26"/>
      <c r="BI48" s="26"/>
    </row>
    <row r="49" spans="1:61" s="107" customFormat="1" ht="11.4" customHeight="1" x14ac:dyDescent="0.3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25"/>
      <c r="AH49" s="56"/>
      <c r="AI49" s="56"/>
      <c r="AJ49" s="56"/>
      <c r="AK49" s="56"/>
      <c r="AL49" s="56"/>
      <c r="AM49" s="25"/>
      <c r="AN49" s="56"/>
      <c r="AO49" s="56"/>
      <c r="AP49" s="56"/>
      <c r="AQ49" s="56"/>
      <c r="AR49" s="56"/>
      <c r="AS49" s="25"/>
      <c r="AT49" s="56"/>
      <c r="AU49" s="56"/>
      <c r="AV49" s="56"/>
      <c r="AW49" s="56"/>
      <c r="AX49" s="56"/>
      <c r="BA49" s="26"/>
      <c r="BB49" s="26"/>
      <c r="BC49" s="26"/>
      <c r="BD49" s="26"/>
      <c r="BF49" s="26"/>
      <c r="BG49" s="26"/>
      <c r="BH49" s="26"/>
      <c r="BI49" s="26"/>
    </row>
    <row r="50" spans="1:61" ht="11.4" customHeight="1" x14ac:dyDescent="0.3">
      <c r="A50" s="116"/>
      <c r="B50" s="117" t="s">
        <v>56</v>
      </c>
      <c r="C50" s="35"/>
      <c r="D50" s="118">
        <v>1187</v>
      </c>
      <c r="E50" s="119">
        <v>965</v>
      </c>
      <c r="F50" s="119">
        <v>-310</v>
      </c>
      <c r="G50" s="120">
        <v>10707</v>
      </c>
      <c r="H50" s="215">
        <v>12549</v>
      </c>
      <c r="I50" s="35"/>
      <c r="J50" s="118">
        <v>12465</v>
      </c>
      <c r="K50" s="119">
        <v>2835</v>
      </c>
      <c r="L50" s="119">
        <v>5414</v>
      </c>
      <c r="M50" s="120">
        <v>6222</v>
      </c>
      <c r="N50" s="215">
        <v>26936</v>
      </c>
      <c r="O50" s="35"/>
      <c r="P50" s="118">
        <v>12486.595926056143</v>
      </c>
      <c r="Q50" s="119">
        <v>3020.7442395040216</v>
      </c>
      <c r="R50" s="119">
        <v>5811.1564031206217</v>
      </c>
      <c r="S50" s="120">
        <v>6712.2138917944176</v>
      </c>
      <c r="T50" s="215">
        <v>28030.710460475202</v>
      </c>
      <c r="V50" s="118">
        <v>3410</v>
      </c>
      <c r="W50" s="119">
        <v>4432</v>
      </c>
      <c r="X50" s="119">
        <v>1818</v>
      </c>
      <c r="Y50" s="119">
        <v>-1863</v>
      </c>
      <c r="Z50" s="215">
        <v>7797</v>
      </c>
      <c r="AB50" s="118">
        <v>2007</v>
      </c>
      <c r="AC50" s="119">
        <v>1351</v>
      </c>
      <c r="AD50" s="119">
        <v>920</v>
      </c>
      <c r="AE50" s="119">
        <v>1882</v>
      </c>
      <c r="AF50" s="215">
        <f t="shared" ref="AF50:AF55" si="18">SUM(AB50:AE50)</f>
        <v>6160</v>
      </c>
      <c r="AH50" s="118">
        <v>6620.7395041694081</v>
      </c>
      <c r="AI50" s="119">
        <v>11530.472932727118</v>
      </c>
      <c r="AJ50" s="119">
        <v>2754.0832818653626</v>
      </c>
      <c r="AK50" s="119">
        <v>4527.9315813976918</v>
      </c>
      <c r="AL50" s="215">
        <f t="shared" ref="AL50:AL55" si="19">SUM(AH50:AK50)</f>
        <v>25433.227300159582</v>
      </c>
      <c r="AN50" s="118">
        <v>2617</v>
      </c>
      <c r="AO50" s="119">
        <f>'P&amp;L YTD_new'!AM50-'P&amp;L QRT_new'!AN50</f>
        <v>4128</v>
      </c>
      <c r="AP50" s="119">
        <v>575.40569528000015</v>
      </c>
      <c r="AQ50" s="119">
        <f>'P&amp;L YTD_new'!AO50-'P&amp;L YTD_new'!AN50</f>
        <v>5736.7699998339995</v>
      </c>
      <c r="AR50" s="215">
        <f t="shared" ref="AR50:AR55" si="20">SUM(AN50:AQ50)</f>
        <v>13057.175695114</v>
      </c>
      <c r="AT50" s="118">
        <v>5305.5152196143172</v>
      </c>
      <c r="AU50" s="119">
        <v>4139.3663814866168</v>
      </c>
      <c r="AV50" s="119">
        <f t="shared" ref="AV50:AW55" si="21">AP50</f>
        <v>575.40569528000015</v>
      </c>
      <c r="AW50" s="119">
        <f t="shared" si="21"/>
        <v>5736.7699998339995</v>
      </c>
      <c r="AX50" s="215">
        <f t="shared" ref="AX50:AX55" si="22">SUM(AT50:AW50)</f>
        <v>15757.057296214933</v>
      </c>
      <c r="BA50" s="26"/>
      <c r="BB50" s="26"/>
      <c r="BC50" s="26"/>
      <c r="BD50" s="26"/>
      <c r="BF50" s="26"/>
      <c r="BG50" s="26"/>
      <c r="BH50" s="26"/>
      <c r="BI50" s="26"/>
    </row>
    <row r="51" spans="1:61" ht="11.4" customHeight="1" x14ac:dyDescent="0.3">
      <c r="A51" s="116"/>
      <c r="B51" s="43" t="s">
        <v>57</v>
      </c>
      <c r="D51" s="47">
        <v>-3181</v>
      </c>
      <c r="E51" s="48">
        <v>-3458</v>
      </c>
      <c r="F51" s="48">
        <v>-2525</v>
      </c>
      <c r="G51" s="32">
        <v>-2750</v>
      </c>
      <c r="H51" s="216">
        <v>-11914</v>
      </c>
      <c r="J51" s="47">
        <v>-3648</v>
      </c>
      <c r="K51" s="48">
        <v>-5556</v>
      </c>
      <c r="L51" s="48">
        <v>-7139</v>
      </c>
      <c r="M51" s="32">
        <v>-16233</v>
      </c>
      <c r="N51" s="216">
        <v>-32576</v>
      </c>
      <c r="P51" s="47">
        <v>-8540.1775348909578</v>
      </c>
      <c r="Q51" s="48">
        <v>-14445.273221178784</v>
      </c>
      <c r="R51" s="48">
        <v>-17035.725021890274</v>
      </c>
      <c r="S51" s="32">
        <v>-18972.639539483815</v>
      </c>
      <c r="T51" s="216">
        <v>-58993.815317443834</v>
      </c>
      <c r="V51" s="47">
        <v>-17319</v>
      </c>
      <c r="W51" s="48">
        <v>-20272</v>
      </c>
      <c r="X51" s="48">
        <v>-18650</v>
      </c>
      <c r="Y51" s="48">
        <v>-12300</v>
      </c>
      <c r="Z51" s="216">
        <v>-68541</v>
      </c>
      <c r="AB51" s="47">
        <v>-17121</v>
      </c>
      <c r="AC51" s="48">
        <v>-15298</v>
      </c>
      <c r="AD51" s="48">
        <v>-16490</v>
      </c>
      <c r="AE51" s="48">
        <v>-15776</v>
      </c>
      <c r="AF51" s="216">
        <f t="shared" si="18"/>
        <v>-64685</v>
      </c>
      <c r="AH51" s="47">
        <v>-42958.980352678576</v>
      </c>
      <c r="AI51" s="48">
        <v>-37759.472158244389</v>
      </c>
      <c r="AJ51" s="48">
        <v>-40982.580429251335</v>
      </c>
      <c r="AK51" s="48">
        <v>-35383.14839038434</v>
      </c>
      <c r="AL51" s="216">
        <f t="shared" si="19"/>
        <v>-157084.18133055864</v>
      </c>
      <c r="AN51" s="47">
        <v>-16095</v>
      </c>
      <c r="AO51" s="48">
        <f>'P&amp;L YTD_new'!AM51-'P&amp;L QRT_new'!AN51</f>
        <v>-28989</v>
      </c>
      <c r="AP51" s="48">
        <v>-35006.828406579996</v>
      </c>
      <c r="AQ51" s="48">
        <f>'P&amp;L YTD_new'!AO51-'P&amp;L YTD_new'!AN51</f>
        <v>-31233.504907933995</v>
      </c>
      <c r="AR51" s="216">
        <f t="shared" si="20"/>
        <v>-111324.33331451399</v>
      </c>
      <c r="AT51" s="47">
        <v>-32430.63031139037</v>
      </c>
      <c r="AU51" s="48">
        <v>-33323.581383720477</v>
      </c>
      <c r="AV51" s="48">
        <f t="shared" si="21"/>
        <v>-35006.828406579996</v>
      </c>
      <c r="AW51" s="48">
        <f t="shared" si="21"/>
        <v>-31233.504907933995</v>
      </c>
      <c r="AX51" s="216">
        <f t="shared" si="22"/>
        <v>-131994.54500962485</v>
      </c>
      <c r="BA51" s="26"/>
      <c r="BB51" s="26"/>
      <c r="BC51" s="26"/>
      <c r="BD51" s="26"/>
      <c r="BF51" s="26"/>
      <c r="BG51" s="26"/>
      <c r="BH51" s="26"/>
      <c r="BI51" s="26"/>
    </row>
    <row r="52" spans="1:61" ht="11.4" customHeight="1" x14ac:dyDescent="0.3">
      <c r="A52" s="116"/>
      <c r="B52" s="121" t="s">
        <v>58</v>
      </c>
      <c r="D52" s="47">
        <v>-268</v>
      </c>
      <c r="E52" s="48">
        <v>71</v>
      </c>
      <c r="F52" s="48">
        <v>3735</v>
      </c>
      <c r="G52" s="32">
        <v>0</v>
      </c>
      <c r="H52" s="216">
        <v>3538</v>
      </c>
      <c r="J52" s="47"/>
      <c r="K52" s="48"/>
      <c r="L52" s="48"/>
      <c r="M52" s="32"/>
      <c r="N52" s="216">
        <v>0</v>
      </c>
      <c r="P52" s="47"/>
      <c r="Q52" s="48"/>
      <c r="R52" s="48"/>
      <c r="S52" s="32"/>
      <c r="T52" s="216">
        <v>0</v>
      </c>
      <c r="V52" s="47">
        <v>0</v>
      </c>
      <c r="W52" s="48">
        <v>4242</v>
      </c>
      <c r="X52" s="48">
        <v>614</v>
      </c>
      <c r="Y52" s="48">
        <v>-3357</v>
      </c>
      <c r="Z52" s="216">
        <v>1499</v>
      </c>
      <c r="AB52" s="47">
        <v>0</v>
      </c>
      <c r="AC52" s="48">
        <v>-1064</v>
      </c>
      <c r="AD52" s="48">
        <v>0</v>
      </c>
      <c r="AE52" s="48">
        <v>-964</v>
      </c>
      <c r="AF52" s="216">
        <f t="shared" si="18"/>
        <v>-2028</v>
      </c>
      <c r="AH52" s="47"/>
      <c r="AI52" s="48">
        <v>-1419</v>
      </c>
      <c r="AJ52" s="48">
        <v>14</v>
      </c>
      <c r="AK52" s="48">
        <v>-963</v>
      </c>
      <c r="AL52" s="216">
        <f t="shared" si="19"/>
        <v>-2368</v>
      </c>
      <c r="AN52" s="47">
        <f>'P&amp;L YTD_new'!AL52-'P&amp;L QRT_new'!AM52</f>
        <v>0</v>
      </c>
      <c r="AO52" s="48">
        <f>'P&amp;L YTD_new'!AM52-'P&amp;L QRT_new'!AN52</f>
        <v>-3606</v>
      </c>
      <c r="AP52" s="48">
        <v>4181.8254999999999</v>
      </c>
      <c r="AQ52" s="48">
        <f>'P&amp;L YTD_new'!AO52-'P&amp;L YTD_new'!AN52</f>
        <v>-2356.3120187999998</v>
      </c>
      <c r="AR52" s="216">
        <f t="shared" si="20"/>
        <v>-1780.4865187999999</v>
      </c>
      <c r="AT52" s="47"/>
      <c r="AU52" s="48">
        <v>-3606</v>
      </c>
      <c r="AV52" s="48">
        <f t="shared" si="21"/>
        <v>4181.8254999999999</v>
      </c>
      <c r="AW52" s="48">
        <f t="shared" si="21"/>
        <v>-2356.3120187999998</v>
      </c>
      <c r="AX52" s="216">
        <f t="shared" si="22"/>
        <v>-1780.4865187999999</v>
      </c>
      <c r="BA52" s="26"/>
      <c r="BB52" s="26"/>
      <c r="BC52" s="26"/>
      <c r="BD52" s="26"/>
      <c r="BF52" s="26"/>
      <c r="BG52" s="26"/>
      <c r="BH52" s="26"/>
      <c r="BI52" s="26"/>
    </row>
    <row r="53" spans="1:61" ht="11.4" customHeight="1" x14ac:dyDescent="0.3">
      <c r="A53" s="116"/>
      <c r="B53" s="43" t="s">
        <v>59</v>
      </c>
      <c r="D53" s="47"/>
      <c r="E53" s="48"/>
      <c r="F53" s="48"/>
      <c r="G53" s="32"/>
      <c r="H53" s="216">
        <v>0</v>
      </c>
      <c r="J53" s="47"/>
      <c r="K53" s="48"/>
      <c r="L53" s="48"/>
      <c r="M53" s="32"/>
      <c r="N53" s="216">
        <v>0</v>
      </c>
      <c r="P53" s="47"/>
      <c r="Q53" s="48"/>
      <c r="R53" s="48"/>
      <c r="S53" s="32"/>
      <c r="T53" s="216">
        <v>0</v>
      </c>
      <c r="V53" s="47"/>
      <c r="W53" s="48"/>
      <c r="X53" s="48"/>
      <c r="Y53" s="48"/>
      <c r="Z53" s="216">
        <v>0</v>
      </c>
      <c r="AB53" s="47"/>
      <c r="AC53" s="48"/>
      <c r="AD53" s="48"/>
      <c r="AE53" s="48"/>
      <c r="AF53" s="216">
        <f t="shared" si="18"/>
        <v>0</v>
      </c>
      <c r="AH53" s="47"/>
      <c r="AI53" s="48"/>
      <c r="AJ53" s="48"/>
      <c r="AK53" s="48"/>
      <c r="AL53" s="216">
        <f t="shared" si="19"/>
        <v>0</v>
      </c>
      <c r="AN53" s="47"/>
      <c r="AO53" s="48"/>
      <c r="AP53" s="48"/>
      <c r="AQ53" s="48"/>
      <c r="AR53" s="216">
        <f t="shared" si="20"/>
        <v>0</v>
      </c>
      <c r="AT53" s="47"/>
      <c r="AU53" s="48"/>
      <c r="AV53" s="48"/>
      <c r="AW53" s="48"/>
      <c r="AX53" s="216">
        <f t="shared" si="22"/>
        <v>0</v>
      </c>
      <c r="BA53" s="26"/>
      <c r="BB53" s="26"/>
      <c r="BC53" s="26"/>
      <c r="BD53" s="26"/>
      <c r="BF53" s="26"/>
      <c r="BG53" s="26"/>
      <c r="BH53" s="26"/>
      <c r="BI53" s="26"/>
    </row>
    <row r="54" spans="1:61" ht="11.4" customHeight="1" x14ac:dyDescent="0.3">
      <c r="A54" s="116"/>
      <c r="B54" s="43" t="s">
        <v>60</v>
      </c>
      <c r="D54" s="47"/>
      <c r="E54" s="48"/>
      <c r="F54" s="48"/>
      <c r="G54" s="32"/>
      <c r="H54" s="216"/>
      <c r="J54" s="47"/>
      <c r="K54" s="48"/>
      <c r="L54" s="48"/>
      <c r="M54" s="32"/>
      <c r="N54" s="216"/>
      <c r="P54" s="47"/>
      <c r="Q54" s="48"/>
      <c r="R54" s="48"/>
      <c r="S54" s="32"/>
      <c r="T54" s="216"/>
      <c r="V54" s="47"/>
      <c r="W54" s="48"/>
      <c r="X54" s="48"/>
      <c r="Y54" s="48">
        <v>-18</v>
      </c>
      <c r="Z54" s="216">
        <v>-18</v>
      </c>
      <c r="AB54" s="47">
        <v>0</v>
      </c>
      <c r="AC54" s="48">
        <v>-355</v>
      </c>
      <c r="AD54" s="48">
        <v>14</v>
      </c>
      <c r="AE54" s="48">
        <v>1</v>
      </c>
      <c r="AF54" s="216">
        <f t="shared" si="18"/>
        <v>-340</v>
      </c>
      <c r="AH54" s="47"/>
      <c r="AI54" s="48"/>
      <c r="AJ54" s="48"/>
      <c r="AK54" s="48"/>
      <c r="AL54" s="216">
        <f t="shared" si="19"/>
        <v>0</v>
      </c>
      <c r="AN54" s="47"/>
      <c r="AO54" s="48"/>
      <c r="AP54" s="48"/>
      <c r="AQ54" s="48"/>
      <c r="AR54" s="216">
        <f t="shared" si="20"/>
        <v>0</v>
      </c>
      <c r="AT54" s="47"/>
      <c r="AU54" s="48"/>
      <c r="AV54" s="48"/>
      <c r="AW54" s="48"/>
      <c r="AX54" s="216">
        <f t="shared" si="22"/>
        <v>0</v>
      </c>
      <c r="BA54" s="26"/>
      <c r="BB54" s="26"/>
      <c r="BC54" s="26"/>
      <c r="BD54" s="26"/>
      <c r="BF54" s="26"/>
      <c r="BG54" s="26"/>
      <c r="BH54" s="26"/>
      <c r="BI54" s="26"/>
    </row>
    <row r="55" spans="1:61" ht="11.4" customHeight="1" x14ac:dyDescent="0.3">
      <c r="A55" s="116"/>
      <c r="B55" s="145" t="s">
        <v>61</v>
      </c>
      <c r="C55" s="76"/>
      <c r="D55" s="96"/>
      <c r="E55" s="97"/>
      <c r="F55" s="97"/>
      <c r="G55" s="98"/>
      <c r="H55" s="217">
        <v>0</v>
      </c>
      <c r="I55" s="76"/>
      <c r="J55" s="96">
        <v>0</v>
      </c>
      <c r="K55" s="97">
        <v>0</v>
      </c>
      <c r="L55" s="97">
        <v>-252</v>
      </c>
      <c r="M55" s="98">
        <v>-2280</v>
      </c>
      <c r="N55" s="217">
        <v>-2532</v>
      </c>
      <c r="O55" s="76"/>
      <c r="P55" s="96">
        <v>0</v>
      </c>
      <c r="Q55" s="97">
        <v>0</v>
      </c>
      <c r="R55" s="97">
        <v>-252</v>
      </c>
      <c r="S55" s="98">
        <v>-2280</v>
      </c>
      <c r="T55" s="217">
        <v>-2532</v>
      </c>
      <c r="V55" s="96">
        <v>1397</v>
      </c>
      <c r="W55" s="97">
        <v>-694</v>
      </c>
      <c r="X55" s="97">
        <v>-3413</v>
      </c>
      <c r="Y55" s="97">
        <v>-515</v>
      </c>
      <c r="Z55" s="217">
        <v>-3225</v>
      </c>
      <c r="AB55" s="96">
        <v>-409</v>
      </c>
      <c r="AC55" s="97">
        <v>94</v>
      </c>
      <c r="AD55" s="97">
        <v>783</v>
      </c>
      <c r="AE55" s="97">
        <v>1122</v>
      </c>
      <c r="AF55" s="217">
        <f t="shared" si="18"/>
        <v>1590</v>
      </c>
      <c r="AH55" s="96">
        <v>-409</v>
      </c>
      <c r="AI55" s="97">
        <v>94</v>
      </c>
      <c r="AJ55" s="97">
        <v>783</v>
      </c>
      <c r="AK55" s="97">
        <v>1122</v>
      </c>
      <c r="AL55" s="217">
        <f t="shared" si="19"/>
        <v>1590</v>
      </c>
      <c r="AN55" s="96">
        <v>1941</v>
      </c>
      <c r="AO55" s="97">
        <f>'P&amp;L YTD_new'!AM55-'P&amp;L QRT_new'!AN55</f>
        <v>-796</v>
      </c>
      <c r="AP55" s="97">
        <v>1111.8396699999998</v>
      </c>
      <c r="AQ55" s="97">
        <f>'P&amp;L YTD_new'!AO55-'P&amp;L YTD_new'!AN55</f>
        <v>991.6574599999999</v>
      </c>
      <c r="AR55" s="217">
        <f t="shared" si="20"/>
        <v>3248.4971299999997</v>
      </c>
      <c r="AT55" s="96">
        <v>1941</v>
      </c>
      <c r="AU55" s="97">
        <v>-796</v>
      </c>
      <c r="AV55" s="97">
        <f t="shared" si="21"/>
        <v>1111.8396699999998</v>
      </c>
      <c r="AW55" s="97">
        <f t="shared" si="21"/>
        <v>991.6574599999999</v>
      </c>
      <c r="AX55" s="217">
        <f t="shared" si="22"/>
        <v>3248.4971299999997</v>
      </c>
      <c r="BA55" s="26"/>
      <c r="BB55" s="26"/>
      <c r="BC55" s="26"/>
      <c r="BD55" s="26"/>
      <c r="BF55" s="26"/>
      <c r="BG55" s="26"/>
      <c r="BH55" s="26"/>
      <c r="BI55" s="26"/>
    </row>
    <row r="56" spans="1:61" ht="11.4" customHeight="1" x14ac:dyDescent="0.3">
      <c r="A56" s="116"/>
      <c r="B56" s="122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H56" s="48"/>
      <c r="AI56" s="48"/>
      <c r="AJ56" s="48"/>
      <c r="AK56" s="48"/>
      <c r="AL56" s="48"/>
      <c r="AN56" s="48"/>
      <c r="AO56" s="48"/>
      <c r="AP56" s="48"/>
      <c r="AQ56" s="48"/>
      <c r="AR56" s="48"/>
      <c r="AT56" s="48"/>
      <c r="AU56" s="48"/>
      <c r="AV56" s="48"/>
      <c r="AW56" s="48"/>
      <c r="AX56" s="48"/>
      <c r="BA56" s="26"/>
      <c r="BB56" s="26"/>
      <c r="BC56" s="26"/>
      <c r="BD56" s="26"/>
      <c r="BF56" s="26"/>
      <c r="BG56" s="26"/>
      <c r="BH56" s="26"/>
      <c r="BI56" s="26"/>
    </row>
    <row r="57" spans="1:61" ht="11.4" customHeight="1" x14ac:dyDescent="0.3">
      <c r="A57" s="33"/>
      <c r="B57" s="34" t="s">
        <v>62</v>
      </c>
      <c r="C57" s="100"/>
      <c r="D57" s="36">
        <v>35097</v>
      </c>
      <c r="E57" s="37">
        <v>53473.135269999999</v>
      </c>
      <c r="F57" s="37">
        <v>64225.317039999965</v>
      </c>
      <c r="G57" s="78">
        <v>78964.547690000007</v>
      </c>
      <c r="H57" s="38">
        <v>231759.99999999997</v>
      </c>
      <c r="I57" s="100"/>
      <c r="J57" s="36">
        <v>54316</v>
      </c>
      <c r="K57" s="37">
        <v>61816</v>
      </c>
      <c r="L57" s="37">
        <v>64433</v>
      </c>
      <c r="M57" s="78">
        <v>50856.629453385598</v>
      </c>
      <c r="N57" s="38">
        <v>231421.6294533856</v>
      </c>
      <c r="O57" s="100"/>
      <c r="P57" s="36">
        <v>41100.086763908708</v>
      </c>
      <c r="Q57" s="37">
        <v>49465.382462070498</v>
      </c>
      <c r="R57" s="37">
        <v>86191.313411802679</v>
      </c>
      <c r="S57" s="78">
        <v>52191.948098056891</v>
      </c>
      <c r="T57" s="38">
        <v>228948.73073583876</v>
      </c>
      <c r="U57" s="101"/>
      <c r="V57" s="36">
        <v>26118</v>
      </c>
      <c r="W57" s="36">
        <v>46343</v>
      </c>
      <c r="X57" s="36">
        <v>89971</v>
      </c>
      <c r="Y57" s="36">
        <v>56273</v>
      </c>
      <c r="Z57" s="38">
        <v>218705</v>
      </c>
      <c r="AA57" s="101"/>
      <c r="AB57" s="36">
        <f>SUM(AB47,AB50:AB55)</f>
        <v>27260</v>
      </c>
      <c r="AC57" s="36">
        <f>SUM(AC47,AC50:AC55)</f>
        <v>30464</v>
      </c>
      <c r="AD57" s="36">
        <f>SUM(AD47,AD50:AD55)</f>
        <v>98766</v>
      </c>
      <c r="AE57" s="36">
        <f>SUM(AE47,AE50:AE55)</f>
        <v>63842</v>
      </c>
      <c r="AF57" s="38">
        <f t="shared" ref="AF57:AF61" si="23">SUM(AB57:AE57)</f>
        <v>220332</v>
      </c>
      <c r="AH57" s="36">
        <f>SUM(AH47,AH50:AH55)</f>
        <v>31456.856776725741</v>
      </c>
      <c r="AI57" s="36">
        <f>SUM(AI47,AI50:AI55)</f>
        <v>30127.665276189073</v>
      </c>
      <c r="AJ57" s="36">
        <f>SUM(AJ47,AJ50:AJ55)</f>
        <v>129066.54497862794</v>
      </c>
      <c r="AK57" s="36">
        <f>SUM(AK47,AK50:AK55)</f>
        <v>22890.096351853739</v>
      </c>
      <c r="AL57" s="38">
        <f>SUM(AL47,AL50:AL55)</f>
        <v>213541.16338339643</v>
      </c>
      <c r="AN57" s="36">
        <f>SUM(AN47,AN50:AN55)</f>
        <v>23201</v>
      </c>
      <c r="AO57" s="78">
        <f>SUM(AO47,AO50:AO55)</f>
        <v>-3113</v>
      </c>
      <c r="AP57" s="78">
        <f>SUM(AP47,AP50:AP55)</f>
        <v>129661.24742410005</v>
      </c>
      <c r="AQ57" s="78">
        <f>SUM(AQ47,AQ50:AQ55)</f>
        <v>-120063.5953506997</v>
      </c>
      <c r="AR57" s="38">
        <f>SUM(AR47,AR50:AR55)</f>
        <v>29685.65207340035</v>
      </c>
      <c r="AT57" s="78">
        <f>SUM(AT47,AT50:AT55)</f>
        <v>33564.87967937495</v>
      </c>
      <c r="AU57" s="78">
        <f>SUM(AU47,AU50:AU55)</f>
        <v>-6097.1726907581324</v>
      </c>
      <c r="AV57" s="78">
        <f>SUM(AV47,AV50:AV55)</f>
        <v>129661.24742410005</v>
      </c>
      <c r="AW57" s="78">
        <f>SUM(AW47,AW50:AW55)</f>
        <v>-120063.5953506997</v>
      </c>
      <c r="AX57" s="38">
        <f>SUM(AX47,AX50:AX55)</f>
        <v>37065.359062017145</v>
      </c>
      <c r="BA57" s="26"/>
      <c r="BB57" s="26"/>
      <c r="BC57" s="26"/>
      <c r="BD57" s="26"/>
      <c r="BF57" s="26"/>
      <c r="BG57" s="26"/>
      <c r="BH57" s="26"/>
      <c r="BI57" s="26"/>
    </row>
    <row r="58" spans="1:61" ht="11.4" customHeight="1" x14ac:dyDescent="0.3">
      <c r="A58" s="123"/>
      <c r="B58" s="43" t="s">
        <v>63</v>
      </c>
      <c r="D58" s="47">
        <v>-7809</v>
      </c>
      <c r="E58" s="48">
        <v>-10766</v>
      </c>
      <c r="F58" s="48">
        <v>-9359</v>
      </c>
      <c r="G58" s="32">
        <v>-16029</v>
      </c>
      <c r="H58" s="216">
        <v>-43963</v>
      </c>
      <c r="J58" s="47">
        <v>-9214</v>
      </c>
      <c r="K58" s="48">
        <v>-14237</v>
      </c>
      <c r="L58" s="48">
        <v>-13674</v>
      </c>
      <c r="M58" s="32">
        <v>-15972</v>
      </c>
      <c r="N58" s="216">
        <v>-53097</v>
      </c>
      <c r="P58" s="47">
        <v>-7928.4038711739295</v>
      </c>
      <c r="Q58" s="48">
        <v>-13792.182815899207</v>
      </c>
      <c r="R58" s="48">
        <v>-18188.778614537969</v>
      </c>
      <c r="S58" s="32">
        <v>-14441.899165155617</v>
      </c>
      <c r="T58" s="216">
        <v>-54351.264466766719</v>
      </c>
      <c r="V58" s="47">
        <v>-9809</v>
      </c>
      <c r="W58" s="48">
        <v>-12757</v>
      </c>
      <c r="X58" s="48">
        <v>-18268</v>
      </c>
      <c r="Y58" s="48">
        <v>-13917</v>
      </c>
      <c r="Z58" s="216">
        <v>-54751</v>
      </c>
      <c r="AB58" s="47">
        <v>-8233</v>
      </c>
      <c r="AC58" s="48">
        <v>-11361</v>
      </c>
      <c r="AD58" s="48">
        <v>-18901</v>
      </c>
      <c r="AE58" s="48">
        <v>-15947</v>
      </c>
      <c r="AF58" s="216">
        <f t="shared" si="23"/>
        <v>-54442</v>
      </c>
      <c r="AH58" s="47">
        <v>-15458.354643930612</v>
      </c>
      <c r="AI58" s="48">
        <v>-8052.8427516368611</v>
      </c>
      <c r="AJ58" s="48">
        <v>-40960.572970370638</v>
      </c>
      <c r="AK58" s="48">
        <v>-19778.287204769516</v>
      </c>
      <c r="AL58" s="216">
        <f t="shared" ref="AL58:AL61" si="24">SUM(AH58:AK58)</f>
        <v>-84250.05757070762</v>
      </c>
      <c r="AN58" s="47">
        <v>-10784</v>
      </c>
      <c r="AO58" s="48">
        <f>'P&amp;L YTD_new'!AM58-'P&amp;L QRT_new'!AN58</f>
        <v>-6143</v>
      </c>
      <c r="AP58" s="48">
        <v>-27802.105561900004</v>
      </c>
      <c r="AQ58" s="32">
        <f>'P&amp;L YTD_new'!AO58-'P&amp;L YTD_new'!AN58</f>
        <v>-7029.4710353999981</v>
      </c>
      <c r="AR58" s="216">
        <f t="shared" ref="AR58:AR61" si="25">SUM(AN58:AQ58)</f>
        <v>-51758.576597300002</v>
      </c>
      <c r="AT58" s="47">
        <v>-19782.123959051125</v>
      </c>
      <c r="AU58" s="48">
        <v>-7618.90641158985</v>
      </c>
      <c r="AV58" s="48">
        <f t="shared" ref="AV58:AW61" si="26">AP58</f>
        <v>-27802.105561900004</v>
      </c>
      <c r="AW58" s="48">
        <f t="shared" si="26"/>
        <v>-7029.4710353999981</v>
      </c>
      <c r="AX58" s="216">
        <f t="shared" ref="AX58:AX61" si="27">SUM(AT58:AW58)</f>
        <v>-62232.606967940977</v>
      </c>
      <c r="BA58" s="26"/>
      <c r="BB58" s="26"/>
      <c r="BC58" s="26"/>
      <c r="BD58" s="26"/>
      <c r="BF58" s="26"/>
      <c r="BG58" s="26"/>
      <c r="BH58" s="26"/>
      <c r="BI58" s="26"/>
    </row>
    <row r="59" spans="1:61" s="101" customFormat="1" ht="11.4" customHeight="1" x14ac:dyDescent="0.3">
      <c r="A59" s="33"/>
      <c r="B59" s="124" t="s">
        <v>64</v>
      </c>
      <c r="D59" s="125">
        <v>27288</v>
      </c>
      <c r="E59" s="126">
        <v>42707.135269999999</v>
      </c>
      <c r="F59" s="126">
        <v>54866.317039999965</v>
      </c>
      <c r="G59" s="127">
        <v>62935.547690000007</v>
      </c>
      <c r="H59" s="218">
        <v>187796.99999999997</v>
      </c>
      <c r="J59" s="125">
        <v>45102</v>
      </c>
      <c r="K59" s="126">
        <v>47579</v>
      </c>
      <c r="L59" s="126">
        <v>50759</v>
      </c>
      <c r="M59" s="127">
        <v>34884.629453385598</v>
      </c>
      <c r="N59" s="218">
        <v>178324.6294533856</v>
      </c>
      <c r="P59" s="125">
        <v>33171.682892734781</v>
      </c>
      <c r="Q59" s="126">
        <v>35673.199646171292</v>
      </c>
      <c r="R59" s="126">
        <v>68002.534797264714</v>
      </c>
      <c r="S59" s="127">
        <v>37750.048932901278</v>
      </c>
      <c r="T59" s="218">
        <v>174597.46626907209</v>
      </c>
      <c r="V59" s="125">
        <v>16309</v>
      </c>
      <c r="W59" s="126">
        <v>33586</v>
      </c>
      <c r="X59" s="126">
        <v>71703</v>
      </c>
      <c r="Y59" s="126">
        <v>42356</v>
      </c>
      <c r="Z59" s="218">
        <v>163954</v>
      </c>
      <c r="AB59" s="125">
        <f>SUM(AB57:AB58)</f>
        <v>19027</v>
      </c>
      <c r="AC59" s="126">
        <f>SUM(AC57:AC58)</f>
        <v>19103</v>
      </c>
      <c r="AD59" s="126">
        <f>SUM(AD57:AD58)</f>
        <v>79865</v>
      </c>
      <c r="AE59" s="126">
        <f>SUM(AE57:AE58)</f>
        <v>47895</v>
      </c>
      <c r="AF59" s="218">
        <f t="shared" si="23"/>
        <v>165890</v>
      </c>
      <c r="AG59" s="25"/>
      <c r="AH59" s="125">
        <f>SUM(AH57:AH58)</f>
        <v>15998.502132795129</v>
      </c>
      <c r="AI59" s="126">
        <f>SUM(AI57:AI58)</f>
        <v>22074.822524552212</v>
      </c>
      <c r="AJ59" s="126">
        <f>SUM(AJ57:AJ58)</f>
        <v>88105.972008257289</v>
      </c>
      <c r="AK59" s="126">
        <f>SUM(AK57:AK58)</f>
        <v>3111.8091470842228</v>
      </c>
      <c r="AL59" s="218">
        <f t="shared" si="24"/>
        <v>129291.10581268885</v>
      </c>
      <c r="AM59" s="25"/>
      <c r="AN59" s="125">
        <f>SUM(AN57:AN58)</f>
        <v>12417</v>
      </c>
      <c r="AO59" s="126">
        <f>SUM(AO57:AO58)</f>
        <v>-9256</v>
      </c>
      <c r="AP59" s="126">
        <f>SUM(AP57:AP58)</f>
        <v>101859.14186220005</v>
      </c>
      <c r="AQ59" s="126">
        <f>SUM(AQ57:AQ58)</f>
        <v>-127093.0663860997</v>
      </c>
      <c r="AR59" s="218">
        <f t="shared" si="25"/>
        <v>-22072.924523899652</v>
      </c>
      <c r="AS59" s="407"/>
      <c r="AT59" s="127">
        <f>SUM(AT57:AT58)</f>
        <v>13782.755720323825</v>
      </c>
      <c r="AU59" s="126">
        <f>SUM(AU57:AU58)</f>
        <v>-13716.079102347983</v>
      </c>
      <c r="AV59" s="126">
        <f t="shared" si="26"/>
        <v>101859.14186220005</v>
      </c>
      <c r="AW59" s="126">
        <f t="shared" si="26"/>
        <v>-127093.0663860997</v>
      </c>
      <c r="AX59" s="218">
        <f t="shared" si="27"/>
        <v>-25167.24790592381</v>
      </c>
      <c r="BA59" s="128"/>
      <c r="BB59" s="128"/>
      <c r="BC59" s="128"/>
      <c r="BD59" s="128"/>
      <c r="BF59" s="128"/>
      <c r="BG59" s="128"/>
      <c r="BH59" s="128"/>
      <c r="BI59" s="128"/>
    </row>
    <row r="60" spans="1:61" s="107" customFormat="1" ht="11.4" customHeight="1" x14ac:dyDescent="0.3">
      <c r="A60" s="129"/>
      <c r="B60" s="130" t="s">
        <v>65</v>
      </c>
      <c r="D60" s="131">
        <v>26473</v>
      </c>
      <c r="E60" s="132">
        <v>41120.432480136762</v>
      </c>
      <c r="F60" s="132">
        <v>53406.019829863202</v>
      </c>
      <c r="G60" s="132">
        <v>61702.547690000036</v>
      </c>
      <c r="H60" s="219">
        <v>182702</v>
      </c>
      <c r="J60" s="131">
        <v>43405</v>
      </c>
      <c r="K60" s="132">
        <v>45825</v>
      </c>
      <c r="L60" s="132">
        <v>48928</v>
      </c>
      <c r="M60" s="132">
        <v>32373</v>
      </c>
      <c r="N60" s="219">
        <v>170531</v>
      </c>
      <c r="P60" s="131">
        <v>0</v>
      </c>
      <c r="Q60" s="132">
        <v>0</v>
      </c>
      <c r="R60" s="132">
        <v>0</v>
      </c>
      <c r="S60" s="132">
        <v>0</v>
      </c>
      <c r="T60" s="219">
        <v>0</v>
      </c>
      <c r="V60" s="131">
        <v>14393</v>
      </c>
      <c r="W60" s="132">
        <v>31890</v>
      </c>
      <c r="X60" s="132">
        <v>70147</v>
      </c>
      <c r="Y60" s="132">
        <v>39324</v>
      </c>
      <c r="Z60" s="219">
        <v>155754</v>
      </c>
      <c r="AA60" s="133"/>
      <c r="AB60" s="131">
        <v>16671</v>
      </c>
      <c r="AC60" s="132">
        <v>16840</v>
      </c>
      <c r="AD60" s="132">
        <v>77422</v>
      </c>
      <c r="AE60" s="132">
        <v>44944</v>
      </c>
      <c r="AF60" s="219">
        <f t="shared" si="23"/>
        <v>155877</v>
      </c>
      <c r="AG60" s="25"/>
      <c r="AH60" s="131">
        <f>AH59-AH61</f>
        <v>13642.502132795129</v>
      </c>
      <c r="AI60" s="132">
        <f t="shared" ref="AI60:AK60" si="28">AI59-AI61</f>
        <v>19811.822524552212</v>
      </c>
      <c r="AJ60" s="132">
        <f t="shared" si="28"/>
        <v>85662.972008257289</v>
      </c>
      <c r="AK60" s="132">
        <f t="shared" si="28"/>
        <v>160.80914708422279</v>
      </c>
      <c r="AL60" s="219">
        <f t="shared" si="24"/>
        <v>119278.10581268885</v>
      </c>
      <c r="AM60" s="25"/>
      <c r="AN60" s="131">
        <v>10010</v>
      </c>
      <c r="AO60" s="132">
        <f>'P&amp;L YTD_new'!AM60-'P&amp;L QRT_new'!AN60</f>
        <v>-11074</v>
      </c>
      <c r="AP60" s="132">
        <v>97677.693921048005</v>
      </c>
      <c r="AQ60" s="132">
        <f>'P&amp;L YTD_new'!AO60-'P&amp;L YTD_new'!AN60</f>
        <v>-130731.71880388557</v>
      </c>
      <c r="AR60" s="219">
        <f t="shared" si="25"/>
        <v>-34118.024882837562</v>
      </c>
      <c r="AS60" s="407"/>
      <c r="AT60" s="131">
        <f t="shared" ref="AT60:AU60" si="29">AT59-AT61</f>
        <v>11375.755720323825</v>
      </c>
      <c r="AU60" s="132">
        <f t="shared" si="29"/>
        <v>-15534.079102347983</v>
      </c>
      <c r="AV60" s="132">
        <f t="shared" si="26"/>
        <v>97677.693921048005</v>
      </c>
      <c r="AW60" s="132">
        <f t="shared" si="26"/>
        <v>-130731.71880388557</v>
      </c>
      <c r="AX60" s="219">
        <f t="shared" si="27"/>
        <v>-37212.348264861721</v>
      </c>
      <c r="BA60" s="133"/>
      <c r="BB60" s="133"/>
      <c r="BC60" s="133"/>
      <c r="BD60" s="133"/>
      <c r="BF60" s="133"/>
      <c r="BG60" s="133"/>
      <c r="BH60" s="133"/>
      <c r="BI60" s="133"/>
    </row>
    <row r="61" spans="1:61" s="107" customFormat="1" ht="14.4" x14ac:dyDescent="0.3">
      <c r="A61" s="129"/>
      <c r="B61" s="130" t="s">
        <v>66</v>
      </c>
      <c r="D61" s="131">
        <v>815</v>
      </c>
      <c r="E61" s="132">
        <v>1586.7027898632018</v>
      </c>
      <c r="F61" s="132">
        <v>1460.2972101367982</v>
      </c>
      <c r="G61" s="132">
        <v>1233</v>
      </c>
      <c r="H61" s="220">
        <v>5095</v>
      </c>
      <c r="J61" s="131">
        <v>1697</v>
      </c>
      <c r="K61" s="132">
        <v>1754</v>
      </c>
      <c r="L61" s="132">
        <v>1831</v>
      </c>
      <c r="M61" s="132">
        <v>2511</v>
      </c>
      <c r="N61" s="220">
        <v>7793</v>
      </c>
      <c r="P61" s="131">
        <v>0</v>
      </c>
      <c r="Q61" s="132">
        <v>0</v>
      </c>
      <c r="R61" s="132">
        <v>0</v>
      </c>
      <c r="S61" s="132">
        <v>0</v>
      </c>
      <c r="T61" s="220">
        <v>0</v>
      </c>
      <c r="V61" s="131">
        <v>1916</v>
      </c>
      <c r="W61" s="132">
        <v>1696</v>
      </c>
      <c r="X61" s="132">
        <v>1556</v>
      </c>
      <c r="Y61" s="132">
        <v>3032</v>
      </c>
      <c r="Z61" s="220">
        <v>8200</v>
      </c>
      <c r="AB61" s="131">
        <v>2356</v>
      </c>
      <c r="AC61" s="132">
        <v>2263</v>
      </c>
      <c r="AD61" s="132">
        <v>2443</v>
      </c>
      <c r="AE61" s="132">
        <v>2951</v>
      </c>
      <c r="AF61" s="220">
        <f t="shared" si="23"/>
        <v>10013</v>
      </c>
      <c r="AG61" s="25"/>
      <c r="AH61" s="131">
        <f>AB61</f>
        <v>2356</v>
      </c>
      <c r="AI61" s="132">
        <f t="shared" ref="AI61:AK61" si="30">AC61</f>
        <v>2263</v>
      </c>
      <c r="AJ61" s="132">
        <f t="shared" si="30"/>
        <v>2443</v>
      </c>
      <c r="AK61" s="132">
        <f t="shared" si="30"/>
        <v>2951</v>
      </c>
      <c r="AL61" s="220">
        <f t="shared" si="24"/>
        <v>10013</v>
      </c>
      <c r="AM61" s="25"/>
      <c r="AN61" s="131">
        <v>2407</v>
      </c>
      <c r="AO61" s="132">
        <f>'P&amp;L YTD_new'!AM61-'P&amp;L QRT_new'!AN61</f>
        <v>1818</v>
      </c>
      <c r="AP61" s="132">
        <v>4181.5530851519998</v>
      </c>
      <c r="AQ61" s="132">
        <f>'P&amp;L YTD_new'!AO61-'P&amp;L YTD_new'!AN61</f>
        <v>3638.6524229859988</v>
      </c>
      <c r="AR61" s="220">
        <f t="shared" si="25"/>
        <v>12045.205508137999</v>
      </c>
      <c r="AS61" s="25"/>
      <c r="AT61" s="131">
        <f>AN61</f>
        <v>2407</v>
      </c>
      <c r="AU61" s="132">
        <f>AO61</f>
        <v>1818</v>
      </c>
      <c r="AV61" s="132">
        <f t="shared" si="26"/>
        <v>4181.5530851519998</v>
      </c>
      <c r="AW61" s="132">
        <f t="shared" si="26"/>
        <v>3638.6524229859988</v>
      </c>
      <c r="AX61" s="220">
        <f t="shared" si="27"/>
        <v>12045.205508137999</v>
      </c>
      <c r="BA61" s="133"/>
      <c r="BB61" s="133"/>
      <c r="BC61" s="133"/>
      <c r="BD61" s="133"/>
      <c r="BF61" s="133"/>
      <c r="BG61" s="133"/>
      <c r="BH61" s="133"/>
      <c r="BI61" s="133"/>
    </row>
    <row r="62" spans="1:61" s="107" customFormat="1" ht="14.25" hidden="1" customHeight="1" x14ac:dyDescent="0.3">
      <c r="A62" s="129"/>
      <c r="B62" s="391"/>
      <c r="D62" s="132"/>
      <c r="E62" s="132"/>
      <c r="F62" s="132"/>
      <c r="G62" s="132"/>
      <c r="H62" s="132"/>
      <c r="J62" s="132"/>
      <c r="K62" s="132"/>
      <c r="L62" s="132"/>
      <c r="M62" s="132"/>
      <c r="N62" s="132"/>
      <c r="P62" s="132"/>
      <c r="Q62" s="132"/>
      <c r="R62" s="132"/>
      <c r="S62" s="132"/>
      <c r="T62" s="132"/>
      <c r="V62" s="132"/>
      <c r="W62" s="132"/>
      <c r="X62" s="132"/>
      <c r="Y62" s="132"/>
      <c r="Z62" s="132"/>
      <c r="AB62" s="132"/>
      <c r="AC62" s="132"/>
      <c r="AD62" s="132"/>
      <c r="AE62" s="132"/>
      <c r="AF62" s="132"/>
      <c r="AG62" s="25"/>
      <c r="AH62" s="132"/>
      <c r="AI62" s="132"/>
      <c r="AJ62" s="132"/>
      <c r="AK62" s="132"/>
      <c r="AL62" s="132"/>
      <c r="AM62" s="25"/>
      <c r="AN62" s="132"/>
      <c r="AO62" s="132"/>
      <c r="AP62" s="132">
        <v>0</v>
      </c>
      <c r="AQ62" s="132"/>
      <c r="AR62" s="132"/>
      <c r="AS62" s="25"/>
      <c r="AT62" s="132"/>
      <c r="AU62" s="132"/>
      <c r="AV62" s="132"/>
      <c r="AW62" s="132"/>
      <c r="AX62" s="132"/>
      <c r="BA62" s="133"/>
      <c r="BB62" s="133"/>
      <c r="BC62" s="133"/>
      <c r="BD62" s="133"/>
      <c r="BF62" s="133"/>
      <c r="BG62" s="133"/>
      <c r="BH62" s="133"/>
      <c r="BI62" s="133"/>
    </row>
    <row r="63" spans="1:61" s="107" customFormat="1" ht="15.75" hidden="1" customHeight="1" x14ac:dyDescent="0.3">
      <c r="A63" s="129"/>
      <c r="B63" s="391"/>
      <c r="D63" s="132"/>
      <c r="E63" s="132"/>
      <c r="F63" s="132"/>
      <c r="G63" s="132"/>
      <c r="H63" s="132"/>
      <c r="J63" s="132"/>
      <c r="K63" s="132"/>
      <c r="L63" s="132"/>
      <c r="M63" s="132"/>
      <c r="N63" s="132"/>
      <c r="P63" s="132"/>
      <c r="Q63" s="132"/>
      <c r="R63" s="132"/>
      <c r="S63" s="132"/>
      <c r="T63" s="132"/>
      <c r="V63" s="132"/>
      <c r="W63" s="132"/>
      <c r="X63" s="132"/>
      <c r="Y63" s="132"/>
      <c r="Z63" s="132"/>
      <c r="AB63" s="132"/>
      <c r="AC63" s="132"/>
      <c r="AD63" s="132"/>
      <c r="AE63" s="132"/>
      <c r="AF63" s="132"/>
      <c r="AG63" s="25"/>
      <c r="AH63" s="132"/>
      <c r="AI63" s="132"/>
      <c r="AJ63" s="132"/>
      <c r="AK63" s="132"/>
      <c r="AL63" s="132"/>
      <c r="AM63" s="25"/>
      <c r="AN63" s="132"/>
      <c r="AO63" s="132"/>
      <c r="AP63" s="132">
        <v>0</v>
      </c>
      <c r="AQ63" s="132"/>
      <c r="AR63" s="132"/>
      <c r="AS63" s="25"/>
      <c r="AT63" s="132"/>
      <c r="AU63" s="132"/>
      <c r="AV63" s="132"/>
      <c r="AW63" s="132"/>
      <c r="AX63" s="132"/>
      <c r="BA63" s="133"/>
      <c r="BB63" s="133"/>
      <c r="BC63" s="133"/>
      <c r="BD63" s="133"/>
      <c r="BF63" s="133"/>
      <c r="BG63" s="133"/>
      <c r="BH63" s="133"/>
      <c r="BI63" s="133"/>
    </row>
    <row r="64" spans="1:61" ht="14.4" x14ac:dyDescent="0.3">
      <c r="D64" s="27"/>
      <c r="E64" s="27"/>
      <c r="F64" s="27"/>
      <c r="G64" s="27"/>
      <c r="H64" s="27"/>
      <c r="J64" s="27"/>
      <c r="K64" s="27"/>
      <c r="L64" s="27"/>
      <c r="M64" s="222"/>
      <c r="N64" s="27"/>
      <c r="P64" s="27"/>
      <c r="Q64" s="27"/>
      <c r="R64" s="27"/>
      <c r="S64" s="27"/>
      <c r="T64" s="27"/>
      <c r="V64" s="180"/>
      <c r="W64" s="27"/>
      <c r="X64" s="181"/>
      <c r="Y64" s="181"/>
      <c r="Z64" s="180"/>
      <c r="AB64" s="180"/>
      <c r="AC64" s="27"/>
      <c r="AD64" s="181"/>
      <c r="AE64" s="432"/>
      <c r="AF64" s="180"/>
      <c r="AH64" s="386"/>
      <c r="AI64" s="386"/>
      <c r="AJ64" s="386"/>
      <c r="AK64" s="386"/>
      <c r="AL64" s="386"/>
      <c r="AR64" s="386"/>
      <c r="AV64" s="386"/>
      <c r="AW64" s="386"/>
      <c r="AX64" s="386"/>
      <c r="BA64" s="26"/>
      <c r="BB64" s="26"/>
      <c r="BC64" s="26"/>
      <c r="BD64" s="26"/>
      <c r="BF64" s="26"/>
      <c r="BG64" s="26"/>
      <c r="BH64" s="26"/>
      <c r="BI64" s="26"/>
    </row>
    <row r="65" spans="2:61" ht="11.4" customHeight="1" x14ac:dyDescent="0.3">
      <c r="D65" s="27"/>
      <c r="E65" s="27"/>
      <c r="F65" s="27"/>
      <c r="G65" s="27"/>
      <c r="H65" s="27"/>
      <c r="J65" s="27"/>
      <c r="K65" s="27"/>
      <c r="L65" s="27"/>
      <c r="M65" s="27"/>
      <c r="N65" s="27"/>
      <c r="P65" s="27"/>
      <c r="Q65" s="27"/>
      <c r="R65" s="27"/>
      <c r="S65" s="27"/>
      <c r="T65" s="27"/>
      <c r="V65" s="27"/>
      <c r="W65" s="27"/>
      <c r="X65" s="27"/>
      <c r="Y65" s="27"/>
      <c r="Z65" s="27"/>
      <c r="AB65" s="27"/>
      <c r="AC65" s="27"/>
      <c r="AD65" s="27"/>
      <c r="AE65" s="27"/>
      <c r="AF65" s="27"/>
      <c r="AH65" s="27"/>
      <c r="AI65" s="27"/>
      <c r="AJ65" s="27"/>
      <c r="AK65" s="27"/>
      <c r="AL65" s="27"/>
      <c r="AR65" s="27"/>
      <c r="AX65" s="27"/>
      <c r="BA65" s="26"/>
      <c r="BB65" s="26"/>
      <c r="BC65" s="26"/>
      <c r="BD65" s="26"/>
      <c r="BF65" s="26"/>
      <c r="BG65" s="26"/>
      <c r="BH65" s="26"/>
      <c r="BI65" s="26"/>
    </row>
    <row r="66" spans="2:61" ht="11.4" customHeight="1" x14ac:dyDescent="0.3">
      <c r="B66" s="2"/>
      <c r="D66" s="435" t="s">
        <v>3</v>
      </c>
      <c r="E66" s="435"/>
      <c r="F66" s="435"/>
      <c r="G66" s="435"/>
      <c r="H66" s="435"/>
      <c r="J66" s="435" t="s">
        <v>3</v>
      </c>
      <c r="K66" s="435"/>
      <c r="L66" s="435"/>
      <c r="M66" s="435"/>
      <c r="N66" s="435"/>
      <c r="P66" s="435" t="s">
        <v>4</v>
      </c>
      <c r="Q66" s="435"/>
      <c r="R66" s="435"/>
      <c r="S66" s="435"/>
      <c r="T66" s="435"/>
      <c r="V66" s="435" t="s">
        <v>3</v>
      </c>
      <c r="W66" s="435"/>
      <c r="X66" s="435"/>
      <c r="Y66" s="435"/>
      <c r="Z66" s="435"/>
      <c r="AB66" s="435" t="s">
        <v>3</v>
      </c>
      <c r="AC66" s="435"/>
      <c r="AD66" s="435"/>
      <c r="AE66" s="435"/>
      <c r="AF66" s="435"/>
      <c r="AH66" s="435" t="s">
        <v>4</v>
      </c>
      <c r="AI66" s="435"/>
      <c r="AJ66" s="435"/>
      <c r="AK66" s="435"/>
      <c r="AL66" s="435"/>
      <c r="AN66" s="435" t="s">
        <v>3</v>
      </c>
      <c r="AO66" s="435"/>
      <c r="AP66" s="435"/>
      <c r="AQ66" s="435"/>
      <c r="AR66" s="435"/>
      <c r="AT66" s="437" t="s">
        <v>1</v>
      </c>
      <c r="AU66" s="437"/>
      <c r="AV66" s="437"/>
      <c r="AW66" s="437"/>
      <c r="AX66" s="437"/>
      <c r="BA66" s="26"/>
      <c r="BB66" s="26"/>
      <c r="BC66" s="26"/>
      <c r="BD66" s="26"/>
      <c r="BF66" s="26"/>
      <c r="BG66" s="26"/>
      <c r="BH66" s="26"/>
      <c r="BI66" s="26"/>
    </row>
    <row r="67" spans="2:61" ht="11.4" customHeight="1" x14ac:dyDescent="0.3">
      <c r="B67" s="3" t="s">
        <v>5</v>
      </c>
      <c r="D67" s="4" t="s">
        <v>6</v>
      </c>
      <c r="E67" s="4" t="s">
        <v>7</v>
      </c>
      <c r="F67" s="4" t="s">
        <v>8</v>
      </c>
      <c r="G67" s="5" t="s">
        <v>9</v>
      </c>
      <c r="H67" s="6">
        <v>2021</v>
      </c>
      <c r="J67" s="4" t="s">
        <v>10</v>
      </c>
      <c r="K67" s="4" t="s">
        <v>11</v>
      </c>
      <c r="L67" s="4" t="s">
        <v>12</v>
      </c>
      <c r="M67" s="5" t="s">
        <v>13</v>
      </c>
      <c r="N67" s="6">
        <v>2022</v>
      </c>
      <c r="P67" s="4" t="s">
        <v>10</v>
      </c>
      <c r="Q67" s="4" t="s">
        <v>11</v>
      </c>
      <c r="R67" s="4" t="s">
        <v>12</v>
      </c>
      <c r="S67" s="5" t="s">
        <v>13</v>
      </c>
      <c r="T67" s="6">
        <v>2022</v>
      </c>
      <c r="V67" s="4" t="s">
        <v>14</v>
      </c>
      <c r="W67" s="4" t="s">
        <v>15</v>
      </c>
      <c r="X67" s="7" t="s">
        <v>16</v>
      </c>
      <c r="Y67" s="5" t="s">
        <v>17</v>
      </c>
      <c r="Z67" s="6">
        <v>2023</v>
      </c>
      <c r="AB67" s="4" t="s">
        <v>18</v>
      </c>
      <c r="AC67" s="4" t="s">
        <v>19</v>
      </c>
      <c r="AD67" s="7" t="s">
        <v>20</v>
      </c>
      <c r="AE67" s="5" t="s">
        <v>17</v>
      </c>
      <c r="AF67" s="6">
        <v>2024</v>
      </c>
      <c r="AH67" s="4" t="s">
        <v>18</v>
      </c>
      <c r="AI67" s="4" t="s">
        <v>19</v>
      </c>
      <c r="AJ67" s="177" t="s">
        <v>20</v>
      </c>
      <c r="AK67" s="5" t="s">
        <v>21</v>
      </c>
      <c r="AL67" s="6">
        <v>2024</v>
      </c>
      <c r="AN67" s="4" t="s">
        <v>22</v>
      </c>
      <c r="AO67" s="4" t="s">
        <v>23</v>
      </c>
      <c r="AP67" s="177" t="s">
        <v>24</v>
      </c>
      <c r="AQ67" s="5" t="s">
        <v>247</v>
      </c>
      <c r="AR67" s="6">
        <v>2025</v>
      </c>
      <c r="AT67" s="436" t="s">
        <v>4</v>
      </c>
      <c r="AU67" s="436"/>
      <c r="AV67" s="436"/>
      <c r="AW67" s="436"/>
      <c r="AX67" s="436"/>
      <c r="BA67" s="26"/>
      <c r="BB67" s="26"/>
      <c r="BC67" s="26"/>
      <c r="BD67" s="26"/>
      <c r="BF67" s="26"/>
      <c r="BG67" s="26"/>
      <c r="BH67" s="26"/>
      <c r="BI67" s="26"/>
    </row>
    <row r="68" spans="2:61" ht="11.4" customHeight="1" x14ac:dyDescent="0.3">
      <c r="B68" s="8"/>
      <c r="D68" s="8"/>
      <c r="E68" s="4" t="s">
        <v>25</v>
      </c>
      <c r="F68" s="8"/>
      <c r="G68" s="9"/>
      <c r="H68" s="10" t="s">
        <v>26</v>
      </c>
      <c r="J68" s="8"/>
      <c r="K68" s="4" t="s">
        <v>25</v>
      </c>
      <c r="L68" s="4"/>
      <c r="M68" s="9"/>
      <c r="N68" s="10" t="s">
        <v>26</v>
      </c>
      <c r="P68" s="8"/>
      <c r="Q68" s="4"/>
      <c r="R68" s="8"/>
      <c r="S68" s="9"/>
      <c r="T68" s="10"/>
      <c r="V68" s="8"/>
      <c r="W68" s="4"/>
      <c r="X68" s="8"/>
      <c r="Y68" s="9"/>
      <c r="Z68" s="10" t="s">
        <v>26</v>
      </c>
      <c r="AB68" s="8"/>
      <c r="AC68" s="4" t="s">
        <v>25</v>
      </c>
      <c r="AD68" s="8"/>
      <c r="AE68" s="9"/>
      <c r="AF68" s="10" t="s">
        <v>26</v>
      </c>
      <c r="AH68" s="177"/>
      <c r="AI68" s="177"/>
      <c r="AJ68" s="177"/>
      <c r="AK68" s="9"/>
      <c r="AL68" s="179"/>
      <c r="AN68" s="177"/>
      <c r="AO68" s="177"/>
      <c r="AP68" s="177"/>
      <c r="AQ68" s="9"/>
      <c r="AR68" s="179"/>
      <c r="AT68" s="393" t="s">
        <v>22</v>
      </c>
      <c r="AU68" s="177" t="s">
        <v>23</v>
      </c>
      <c r="AV68" s="393" t="s">
        <v>24</v>
      </c>
      <c r="AW68" s="7" t="s">
        <v>247</v>
      </c>
      <c r="AX68" s="7">
        <v>2025</v>
      </c>
      <c r="BA68" s="26"/>
      <c r="BB68" s="26"/>
      <c r="BC68" s="26"/>
      <c r="BD68" s="26"/>
      <c r="BF68" s="26"/>
      <c r="BG68" s="26"/>
      <c r="BH68" s="26"/>
      <c r="BI68" s="26"/>
    </row>
    <row r="69" spans="2:61" ht="11.4" customHeight="1" x14ac:dyDescent="0.3">
      <c r="AC69" s="22"/>
      <c r="AD69" s="22"/>
      <c r="AE69" s="22"/>
      <c r="AF69" s="22"/>
      <c r="AH69" s="22"/>
      <c r="AI69" s="22"/>
      <c r="AJ69" s="22"/>
      <c r="AK69" s="22"/>
      <c r="AL69" s="22"/>
      <c r="AR69" s="22"/>
      <c r="BA69" s="26"/>
      <c r="BB69" s="26"/>
      <c r="BC69" s="26"/>
      <c r="BD69" s="26"/>
      <c r="BF69" s="26"/>
      <c r="BG69" s="26"/>
      <c r="BH69" s="26"/>
      <c r="BI69" s="26"/>
    </row>
    <row r="70" spans="2:61" s="101" customFormat="1" ht="11.4" customHeight="1" x14ac:dyDescent="0.3">
      <c r="B70" s="137" t="s">
        <v>62</v>
      </c>
      <c r="C70" s="100"/>
      <c r="D70" s="138">
        <v>35097</v>
      </c>
      <c r="E70" s="139">
        <v>53473.135269999999</v>
      </c>
      <c r="F70" s="139">
        <v>64225.317039999965</v>
      </c>
      <c r="G70" s="140">
        <v>78964.547690000007</v>
      </c>
      <c r="H70" s="223">
        <v>231759.99999999997</v>
      </c>
      <c r="I70" s="100"/>
      <c r="J70" s="138">
        <v>54316</v>
      </c>
      <c r="K70" s="139">
        <v>61816</v>
      </c>
      <c r="L70" s="139">
        <v>64433</v>
      </c>
      <c r="M70" s="140">
        <v>50856.629453385598</v>
      </c>
      <c r="N70" s="223">
        <v>231421.6294533856</v>
      </c>
      <c r="O70" s="100"/>
      <c r="P70" s="138">
        <v>41100.086763908708</v>
      </c>
      <c r="Q70" s="139">
        <v>49465.382462070498</v>
      </c>
      <c r="R70" s="139">
        <v>86191.313411802679</v>
      </c>
      <c r="S70" s="140">
        <v>52191.948098056891</v>
      </c>
      <c r="T70" s="223">
        <v>228948.73073583876</v>
      </c>
      <c r="V70" s="138">
        <v>26118</v>
      </c>
      <c r="W70" s="139">
        <v>46343</v>
      </c>
      <c r="X70" s="139">
        <v>89971</v>
      </c>
      <c r="Y70" s="140">
        <v>56273</v>
      </c>
      <c r="Z70" s="223">
        <v>218705</v>
      </c>
      <c r="AB70" s="138">
        <f>AB57</f>
        <v>27260</v>
      </c>
      <c r="AC70" s="139">
        <f>AC57</f>
        <v>30464</v>
      </c>
      <c r="AD70" s="139">
        <f>AD57</f>
        <v>98766</v>
      </c>
      <c r="AE70" s="140">
        <f>AE57</f>
        <v>63842</v>
      </c>
      <c r="AF70" s="223">
        <f t="shared" ref="AF70:AF79" si="31">SUM(AB70:AE70)</f>
        <v>220332</v>
      </c>
      <c r="AG70" s="25"/>
      <c r="AH70" s="138">
        <f>AH57</f>
        <v>31456.856776725741</v>
      </c>
      <c r="AI70" s="139">
        <f>AI57</f>
        <v>30127.665276189073</v>
      </c>
      <c r="AJ70" s="139">
        <f>AJ57</f>
        <v>129066.54497862794</v>
      </c>
      <c r="AK70" s="140">
        <f>AK57</f>
        <v>22890.096351853739</v>
      </c>
      <c r="AL70" s="223">
        <f t="shared" ref="AL70:AL78" si="32">SUM(AH70:AK70)</f>
        <v>213541.16338339649</v>
      </c>
      <c r="AM70" s="25"/>
      <c r="AN70" s="138">
        <f>AN57</f>
        <v>23201</v>
      </c>
      <c r="AO70" s="139">
        <f>AO57</f>
        <v>-3113</v>
      </c>
      <c r="AP70" s="139">
        <f>AP57</f>
        <v>129661.24742410005</v>
      </c>
      <c r="AQ70" s="140">
        <f>AQ57</f>
        <v>-120063.5953506997</v>
      </c>
      <c r="AR70" s="223">
        <f t="shared" ref="AR70:AR79" si="33">SUM(AN70:AQ70)</f>
        <v>29685.652073400357</v>
      </c>
      <c r="AS70" s="395"/>
      <c r="AT70" s="138">
        <f>AT57</f>
        <v>33564.87967937495</v>
      </c>
      <c r="AU70" s="139">
        <f>AU57</f>
        <v>-6097.1726907581324</v>
      </c>
      <c r="AV70" s="139">
        <f>AV57</f>
        <v>129661.24742410005</v>
      </c>
      <c r="AW70" s="140">
        <f>AW57</f>
        <v>-120063.5953506997</v>
      </c>
      <c r="AX70" s="223">
        <f t="shared" ref="AX70:AX79" si="34">SUM(AT70:AW70)</f>
        <v>37065.359062017145</v>
      </c>
      <c r="BA70" s="128"/>
      <c r="BB70" s="128"/>
      <c r="BC70" s="128"/>
      <c r="BD70" s="128"/>
      <c r="BF70" s="128"/>
      <c r="BG70" s="128"/>
      <c r="BH70" s="128"/>
      <c r="BI70" s="128"/>
    </row>
    <row r="71" spans="2:61" ht="11.4" customHeight="1" x14ac:dyDescent="0.3">
      <c r="B71" s="121" t="s">
        <v>61</v>
      </c>
      <c r="D71" s="47"/>
      <c r="E71" s="48"/>
      <c r="F71" s="48"/>
      <c r="G71" s="32"/>
      <c r="H71" s="224">
        <v>0</v>
      </c>
      <c r="J71" s="47">
        <v>0</v>
      </c>
      <c r="K71" s="48">
        <v>0</v>
      </c>
      <c r="L71" s="48">
        <v>252</v>
      </c>
      <c r="M71" s="32">
        <v>2280</v>
      </c>
      <c r="N71" s="216">
        <v>2532</v>
      </c>
      <c r="P71" s="47"/>
      <c r="Q71" s="48"/>
      <c r="R71" s="48"/>
      <c r="S71" s="32"/>
      <c r="T71" s="224">
        <v>0</v>
      </c>
      <c r="V71" s="47">
        <v>-1397</v>
      </c>
      <c r="W71" s="48">
        <v>694</v>
      </c>
      <c r="X71" s="48">
        <v>3413</v>
      </c>
      <c r="Y71" s="32">
        <v>515</v>
      </c>
      <c r="Z71" s="216">
        <v>3225</v>
      </c>
      <c r="AB71" s="47">
        <f>-AB55</f>
        <v>409</v>
      </c>
      <c r="AC71" s="48">
        <v>-94</v>
      </c>
      <c r="AD71" s="48">
        <v>-783</v>
      </c>
      <c r="AE71" s="32">
        <v>-1122</v>
      </c>
      <c r="AF71" s="216">
        <f t="shared" si="31"/>
        <v>-1590</v>
      </c>
      <c r="AH71" s="47">
        <f>-AH55</f>
        <v>409</v>
      </c>
      <c r="AI71" s="48">
        <f t="shared" ref="AI71:AK71" si="35">-AI55</f>
        <v>-94</v>
      </c>
      <c r="AJ71" s="48">
        <f t="shared" si="35"/>
        <v>-783</v>
      </c>
      <c r="AK71" s="32">
        <f t="shared" si="35"/>
        <v>-1122</v>
      </c>
      <c r="AL71" s="216">
        <f t="shared" si="32"/>
        <v>-1590</v>
      </c>
      <c r="AN71" s="47">
        <f>-AN55</f>
        <v>-1941</v>
      </c>
      <c r="AO71" s="48">
        <f t="shared" ref="AO71:AQ71" si="36">-AO55</f>
        <v>796</v>
      </c>
      <c r="AP71" s="48">
        <f t="shared" si="36"/>
        <v>-1111.8396699999998</v>
      </c>
      <c r="AQ71" s="32">
        <f t="shared" si="36"/>
        <v>-991.6574599999999</v>
      </c>
      <c r="AR71" s="216">
        <f t="shared" si="33"/>
        <v>-3248.4971299999997</v>
      </c>
      <c r="AS71" s="394"/>
      <c r="AT71" s="47">
        <f>-AT55</f>
        <v>-1941</v>
      </c>
      <c r="AU71" s="48">
        <f t="shared" ref="AU71:AV71" si="37">-AU55</f>
        <v>796</v>
      </c>
      <c r="AV71" s="48">
        <f t="shared" si="37"/>
        <v>-1111.8396699999998</v>
      </c>
      <c r="AW71" s="32">
        <f t="shared" ref="AW71" si="38">-AW55</f>
        <v>-991.6574599999999</v>
      </c>
      <c r="AX71" s="216">
        <f t="shared" si="34"/>
        <v>-3248.4971299999997</v>
      </c>
      <c r="BA71" s="26"/>
      <c r="BB71" s="26"/>
      <c r="BC71" s="26"/>
      <c r="BD71" s="26"/>
      <c r="BF71" s="26"/>
      <c r="BG71" s="26"/>
      <c r="BH71" s="26"/>
      <c r="BI71" s="26"/>
    </row>
    <row r="72" spans="2:61" ht="11.4" customHeight="1" x14ac:dyDescent="0.3">
      <c r="B72" s="121" t="s">
        <v>57</v>
      </c>
      <c r="D72" s="47">
        <v>3181</v>
      </c>
      <c r="E72" s="48">
        <v>3458</v>
      </c>
      <c r="F72" s="48">
        <v>2525</v>
      </c>
      <c r="G72" s="32">
        <v>2750</v>
      </c>
      <c r="H72" s="216">
        <v>11914</v>
      </c>
      <c r="J72" s="47">
        <v>3648</v>
      </c>
      <c r="K72" s="48">
        <v>5556</v>
      </c>
      <c r="L72" s="48">
        <v>7139</v>
      </c>
      <c r="M72" s="32">
        <v>16233</v>
      </c>
      <c r="N72" s="216">
        <v>32576</v>
      </c>
      <c r="P72" s="47"/>
      <c r="Q72" s="48"/>
      <c r="R72" s="48"/>
      <c r="S72" s="32"/>
      <c r="T72" s="216">
        <v>0</v>
      </c>
      <c r="V72" s="47">
        <v>17319</v>
      </c>
      <c r="W72" s="48">
        <v>20272</v>
      </c>
      <c r="X72" s="48">
        <v>18650</v>
      </c>
      <c r="Y72" s="32">
        <v>12300</v>
      </c>
      <c r="Z72" s="216">
        <v>68541</v>
      </c>
      <c r="AB72" s="47">
        <f>-AB51</f>
        <v>17121</v>
      </c>
      <c r="AC72" s="48">
        <v>15298</v>
      </c>
      <c r="AD72" s="48">
        <v>16490</v>
      </c>
      <c r="AE72" s="32">
        <v>15776</v>
      </c>
      <c r="AF72" s="216">
        <f t="shared" si="31"/>
        <v>64685</v>
      </c>
      <c r="AH72" s="47">
        <f>-AH51</f>
        <v>42958.980352678576</v>
      </c>
      <c r="AI72" s="48">
        <f>-AI51</f>
        <v>37759.472158244389</v>
      </c>
      <c r="AJ72" s="48">
        <f>-AJ51</f>
        <v>40982.580429251335</v>
      </c>
      <c r="AK72" s="32">
        <f>-AK51</f>
        <v>35383.14839038434</v>
      </c>
      <c r="AL72" s="216">
        <f t="shared" si="32"/>
        <v>157084.18133055864</v>
      </c>
      <c r="AN72" s="47">
        <f>-AN51</f>
        <v>16095</v>
      </c>
      <c r="AO72" s="48">
        <f t="shared" ref="AO72:AQ72" si="39">-AO51</f>
        <v>28989</v>
      </c>
      <c r="AP72" s="48">
        <f t="shared" si="39"/>
        <v>35006.828406579996</v>
      </c>
      <c r="AQ72" s="32">
        <f t="shared" si="39"/>
        <v>31233.504907933995</v>
      </c>
      <c r="AR72" s="216">
        <f t="shared" si="33"/>
        <v>111324.33331451399</v>
      </c>
      <c r="AS72" s="394"/>
      <c r="AT72" s="47">
        <f>-AT51</f>
        <v>32430.63031139037</v>
      </c>
      <c r="AU72" s="48">
        <f>-AU51</f>
        <v>33323.581383720477</v>
      </c>
      <c r="AV72" s="48">
        <f t="shared" ref="AV72:AW76" si="40">AP72</f>
        <v>35006.828406579996</v>
      </c>
      <c r="AW72" s="32">
        <f t="shared" si="40"/>
        <v>31233.504907933995</v>
      </c>
      <c r="AX72" s="216">
        <f t="shared" si="34"/>
        <v>131994.54500962485</v>
      </c>
      <c r="BA72" s="26"/>
      <c r="BB72" s="26"/>
      <c r="BC72" s="26"/>
      <c r="BD72" s="26"/>
      <c r="BF72" s="26"/>
      <c r="BG72" s="26"/>
      <c r="BH72" s="26"/>
      <c r="BI72" s="26"/>
    </row>
    <row r="73" spans="2:61" ht="11.4" customHeight="1" x14ac:dyDescent="0.3">
      <c r="B73" s="121" t="s">
        <v>56</v>
      </c>
      <c r="D73" s="47">
        <v>-1187</v>
      </c>
      <c r="E73" s="48">
        <v>-965</v>
      </c>
      <c r="F73" s="48">
        <v>310</v>
      </c>
      <c r="G73" s="32">
        <v>-10707</v>
      </c>
      <c r="H73" s="216">
        <v>-12549</v>
      </c>
      <c r="J73" s="47">
        <v>-12465</v>
      </c>
      <c r="K73" s="48">
        <v>-2835</v>
      </c>
      <c r="L73" s="48">
        <v>-5414</v>
      </c>
      <c r="M73" s="32">
        <v>-6222</v>
      </c>
      <c r="N73" s="216">
        <v>-26936</v>
      </c>
      <c r="P73" s="47"/>
      <c r="Q73" s="48"/>
      <c r="R73" s="48"/>
      <c r="S73" s="32"/>
      <c r="T73" s="216">
        <v>0</v>
      </c>
      <c r="V73" s="47">
        <v>-3410</v>
      </c>
      <c r="W73" s="48">
        <v>-4432</v>
      </c>
      <c r="X73" s="48">
        <v>-1818</v>
      </c>
      <c r="Y73" s="32">
        <v>1863</v>
      </c>
      <c r="Z73" s="216">
        <v>-7797</v>
      </c>
      <c r="AB73" s="47">
        <f>-AB50</f>
        <v>-2007</v>
      </c>
      <c r="AC73" s="48">
        <v>-1351</v>
      </c>
      <c r="AD73" s="48">
        <v>-920</v>
      </c>
      <c r="AE73" s="32">
        <v>-1882</v>
      </c>
      <c r="AF73" s="216">
        <f t="shared" si="31"/>
        <v>-6160</v>
      </c>
      <c r="AH73" s="47">
        <f>-AH50</f>
        <v>-6620.7395041694081</v>
      </c>
      <c r="AI73" s="48">
        <f>-AI50</f>
        <v>-11530.472932727118</v>
      </c>
      <c r="AJ73" s="48">
        <f>-AJ50</f>
        <v>-2754.0832818653626</v>
      </c>
      <c r="AK73" s="32">
        <f>-AK50</f>
        <v>-4527.9315813976918</v>
      </c>
      <c r="AL73" s="216">
        <f t="shared" si="32"/>
        <v>-25433.227300159582</v>
      </c>
      <c r="AN73" s="47">
        <f>-AN50</f>
        <v>-2617</v>
      </c>
      <c r="AO73" s="48">
        <f t="shared" ref="AO73:AQ73" si="41">-AO50</f>
        <v>-4128</v>
      </c>
      <c r="AP73" s="48">
        <f t="shared" si="41"/>
        <v>-575.40569528000015</v>
      </c>
      <c r="AQ73" s="32">
        <f t="shared" si="41"/>
        <v>-5736.7699998339995</v>
      </c>
      <c r="AR73" s="216">
        <f t="shared" si="33"/>
        <v>-13057.175695114</v>
      </c>
      <c r="AS73" s="394"/>
      <c r="AT73" s="47">
        <f>-AT50</f>
        <v>-5305.5152196143172</v>
      </c>
      <c r="AU73" s="48">
        <f>-AU50</f>
        <v>-4139.3663814866168</v>
      </c>
      <c r="AV73" s="48">
        <f t="shared" si="40"/>
        <v>-575.40569528000015</v>
      </c>
      <c r="AW73" s="32">
        <f t="shared" si="40"/>
        <v>-5736.7699998339995</v>
      </c>
      <c r="AX73" s="216">
        <f t="shared" si="34"/>
        <v>-15757.057296214933</v>
      </c>
      <c r="BA73" s="26"/>
      <c r="BB73" s="26"/>
      <c r="BC73" s="26"/>
      <c r="BD73" s="26"/>
      <c r="BF73" s="26"/>
      <c r="BG73" s="26"/>
      <c r="BH73" s="26"/>
      <c r="BI73" s="26"/>
    </row>
    <row r="74" spans="2:61" ht="11.4" customHeight="1" x14ac:dyDescent="0.3">
      <c r="B74" s="121" t="s">
        <v>67</v>
      </c>
      <c r="D74" s="47"/>
      <c r="E74" s="48"/>
      <c r="F74" s="48"/>
      <c r="G74" s="32"/>
      <c r="H74" s="216">
        <v>0</v>
      </c>
      <c r="J74" s="47"/>
      <c r="K74" s="48"/>
      <c r="L74" s="48"/>
      <c r="M74" s="32"/>
      <c r="N74" s="216">
        <v>0</v>
      </c>
      <c r="P74" s="47"/>
      <c r="Q74" s="48"/>
      <c r="R74" s="48"/>
      <c r="S74" s="32"/>
      <c r="T74" s="216">
        <v>0</v>
      </c>
      <c r="V74" s="47"/>
      <c r="W74" s="48"/>
      <c r="X74" s="48"/>
      <c r="Y74" s="32"/>
      <c r="Z74" s="216">
        <v>0</v>
      </c>
      <c r="AB74" s="47"/>
      <c r="AC74" s="48"/>
      <c r="AD74" s="48"/>
      <c r="AE74" s="32"/>
      <c r="AF74" s="216">
        <f t="shared" si="31"/>
        <v>0</v>
      </c>
      <c r="AH74" s="47"/>
      <c r="AI74" s="48"/>
      <c r="AJ74" s="48"/>
      <c r="AK74" s="32"/>
      <c r="AL74" s="216">
        <f t="shared" si="32"/>
        <v>0</v>
      </c>
      <c r="AN74" s="47"/>
      <c r="AO74" s="48"/>
      <c r="AP74" s="48"/>
      <c r="AQ74" s="32"/>
      <c r="AR74" s="216">
        <f t="shared" si="33"/>
        <v>0</v>
      </c>
      <c r="AS74" s="394"/>
      <c r="AT74" s="47"/>
      <c r="AU74" s="48"/>
      <c r="AV74" s="48"/>
      <c r="AW74" s="32"/>
      <c r="AX74" s="216">
        <f t="shared" si="34"/>
        <v>0</v>
      </c>
      <c r="BA74" s="26"/>
      <c r="BB74" s="26"/>
      <c r="BC74" s="26"/>
      <c r="BD74" s="26"/>
      <c r="BF74" s="26"/>
      <c r="BG74" s="26"/>
      <c r="BH74" s="26"/>
      <c r="BI74" s="26"/>
    </row>
    <row r="75" spans="2:61" ht="11.4" customHeight="1" x14ac:dyDescent="0.3">
      <c r="B75" s="121" t="s">
        <v>60</v>
      </c>
      <c r="D75" s="47"/>
      <c r="E75" s="48"/>
      <c r="F75" s="48"/>
      <c r="G75" s="32"/>
      <c r="H75" s="216"/>
      <c r="J75" s="47"/>
      <c r="K75" s="48"/>
      <c r="L75" s="48"/>
      <c r="M75" s="32"/>
      <c r="N75" s="216"/>
      <c r="P75" s="47"/>
      <c r="Q75" s="48"/>
      <c r="R75" s="48"/>
      <c r="S75" s="32"/>
      <c r="T75" s="216"/>
      <c r="V75" s="47"/>
      <c r="W75" s="48"/>
      <c r="X75" s="48"/>
      <c r="Y75" s="32">
        <v>18</v>
      </c>
      <c r="Z75" s="216">
        <v>18</v>
      </c>
      <c r="AB75" s="47">
        <f>AB54</f>
        <v>0</v>
      </c>
      <c r="AC75" s="48">
        <v>355</v>
      </c>
      <c r="AD75" s="48">
        <v>-14</v>
      </c>
      <c r="AE75" s="32">
        <v>-1</v>
      </c>
      <c r="AF75" s="216">
        <f t="shared" si="31"/>
        <v>340</v>
      </c>
      <c r="AH75" s="47"/>
      <c r="AI75" s="48"/>
      <c r="AJ75" s="48"/>
      <c r="AK75" s="32"/>
      <c r="AL75" s="216">
        <f t="shared" si="32"/>
        <v>0</v>
      </c>
      <c r="AN75" s="47"/>
      <c r="AO75" s="48"/>
      <c r="AP75" s="48"/>
      <c r="AQ75" s="32"/>
      <c r="AR75" s="216">
        <f t="shared" si="33"/>
        <v>0</v>
      </c>
      <c r="AS75" s="394"/>
      <c r="AT75" s="47"/>
      <c r="AU75" s="48"/>
      <c r="AV75" s="48"/>
      <c r="AW75" s="32"/>
      <c r="AX75" s="216">
        <f t="shared" si="34"/>
        <v>0</v>
      </c>
      <c r="BA75" s="26"/>
      <c r="BB75" s="26"/>
      <c r="BC75" s="26"/>
      <c r="BD75" s="26"/>
      <c r="BF75" s="26"/>
      <c r="BG75" s="26"/>
      <c r="BH75" s="26"/>
      <c r="BI75" s="26"/>
    </row>
    <row r="76" spans="2:61" ht="11.4" customHeight="1" x14ac:dyDescent="0.3">
      <c r="B76" s="121" t="s">
        <v>58</v>
      </c>
      <c r="D76" s="47">
        <v>268</v>
      </c>
      <c r="E76" s="48">
        <v>-71</v>
      </c>
      <c r="F76" s="48">
        <v>-3735</v>
      </c>
      <c r="G76" s="32">
        <v>0</v>
      </c>
      <c r="H76" s="216">
        <v>-3538</v>
      </c>
      <c r="J76" s="47"/>
      <c r="K76" s="48"/>
      <c r="L76" s="48"/>
      <c r="M76" s="32"/>
      <c r="N76" s="216">
        <v>0</v>
      </c>
      <c r="P76" s="47"/>
      <c r="Q76" s="48"/>
      <c r="R76" s="48"/>
      <c r="S76" s="32"/>
      <c r="T76" s="216">
        <v>0</v>
      </c>
      <c r="V76" s="47">
        <v>0</v>
      </c>
      <c r="W76" s="48">
        <v>-4242</v>
      </c>
      <c r="X76" s="48">
        <v>-614</v>
      </c>
      <c r="Y76" s="32">
        <v>3357</v>
      </c>
      <c r="Z76" s="216">
        <v>-1499</v>
      </c>
      <c r="AB76" s="47">
        <f>-AB52</f>
        <v>0</v>
      </c>
      <c r="AC76" s="48">
        <v>1064</v>
      </c>
      <c r="AD76" s="48">
        <v>0</v>
      </c>
      <c r="AE76" s="32">
        <v>964</v>
      </c>
      <c r="AF76" s="216">
        <f t="shared" si="31"/>
        <v>2028</v>
      </c>
      <c r="AH76" s="47">
        <f>-AH52</f>
        <v>0</v>
      </c>
      <c r="AI76" s="48">
        <f t="shared" ref="AI76:AK76" si="42">-AI52</f>
        <v>1419</v>
      </c>
      <c r="AJ76" s="48">
        <f t="shared" si="42"/>
        <v>-14</v>
      </c>
      <c r="AK76" s="32">
        <f t="shared" si="42"/>
        <v>963</v>
      </c>
      <c r="AL76" s="216">
        <f t="shared" si="32"/>
        <v>2368</v>
      </c>
      <c r="AN76" s="47">
        <f>'P&amp;L YTD_new'!AL76-'P&amp;L QRT_new'!AM76</f>
        <v>0</v>
      </c>
      <c r="AO76" s="48">
        <f>'P&amp;L YTD_new'!AM76-'P&amp;L QRT_new'!AN76</f>
        <v>3606</v>
      </c>
      <c r="AP76" s="48">
        <f>'P&amp;L YTD_new'!AN76-'P&amp;L YTD_new'!AM76</f>
        <v>-4181.8254999999999</v>
      </c>
      <c r="AQ76" s="32">
        <f>'P&amp;L YTD_new'!AO76-'P&amp;L YTD_new'!AN76</f>
        <v>2356.3120187999998</v>
      </c>
      <c r="AR76" s="216">
        <f t="shared" si="33"/>
        <v>1780.4865187999999</v>
      </c>
      <c r="AS76" s="394"/>
      <c r="AT76" s="47">
        <f>AN76</f>
        <v>0</v>
      </c>
      <c r="AU76" s="48">
        <f>AO76</f>
        <v>3606</v>
      </c>
      <c r="AV76" s="48">
        <f t="shared" si="40"/>
        <v>-4181.8254999999999</v>
      </c>
      <c r="AW76" s="32">
        <f t="shared" si="40"/>
        <v>2356.3120187999998</v>
      </c>
      <c r="AX76" s="216">
        <f t="shared" si="34"/>
        <v>1780.4865187999999</v>
      </c>
      <c r="BA76" s="26"/>
      <c r="BB76" s="26"/>
      <c r="BC76" s="26"/>
      <c r="BD76" s="26"/>
      <c r="BF76" s="26"/>
      <c r="BG76" s="26"/>
      <c r="BH76" s="26"/>
      <c r="BI76" s="26"/>
    </row>
    <row r="77" spans="2:61" s="101" customFormat="1" ht="11.4" customHeight="1" x14ac:dyDescent="0.3">
      <c r="B77" s="141" t="s">
        <v>54</v>
      </c>
      <c r="D77" s="142">
        <v>37359</v>
      </c>
      <c r="E77" s="143">
        <v>55895.135269999999</v>
      </c>
      <c r="F77" s="143">
        <v>63325.317039999965</v>
      </c>
      <c r="G77" s="144">
        <v>71007.547690000007</v>
      </c>
      <c r="H77" s="225">
        <v>227586.99999999997</v>
      </c>
      <c r="J77" s="142">
        <v>45499</v>
      </c>
      <c r="K77" s="143">
        <v>64537</v>
      </c>
      <c r="L77" s="143">
        <v>66410</v>
      </c>
      <c r="M77" s="144">
        <v>63147.629453385598</v>
      </c>
      <c r="N77" s="225">
        <v>239593.6294533856</v>
      </c>
      <c r="P77" s="142">
        <v>41100.086763908708</v>
      </c>
      <c r="Q77" s="143">
        <v>49465.382462070498</v>
      </c>
      <c r="R77" s="143">
        <v>86191.313411802679</v>
      </c>
      <c r="S77" s="144">
        <v>52191.948098056891</v>
      </c>
      <c r="T77" s="225">
        <v>228948.73073583876</v>
      </c>
      <c r="V77" s="142">
        <v>38630</v>
      </c>
      <c r="W77" s="143">
        <v>58635</v>
      </c>
      <c r="X77" s="143">
        <v>109602</v>
      </c>
      <c r="Y77" s="144">
        <v>74326</v>
      </c>
      <c r="Z77" s="225">
        <v>281193</v>
      </c>
      <c r="AB77" s="142">
        <f>SUM(AB70:AB76)</f>
        <v>42783</v>
      </c>
      <c r="AC77" s="143">
        <f>SUM(AC70:AC76)</f>
        <v>45736</v>
      </c>
      <c r="AD77" s="143">
        <f>SUM(AD70:AD76)</f>
        <v>113539</v>
      </c>
      <c r="AE77" s="144">
        <f>SUM(AE70:AE76)</f>
        <v>77577</v>
      </c>
      <c r="AF77" s="225">
        <f t="shared" si="31"/>
        <v>279635</v>
      </c>
      <c r="AG77" s="25"/>
      <c r="AH77" s="142">
        <f>AH47</f>
        <v>68204.097625234906</v>
      </c>
      <c r="AI77" s="143">
        <f>AI47</f>
        <v>57681.664501706349</v>
      </c>
      <c r="AJ77" s="143">
        <f>AJ47</f>
        <v>166498.0421260139</v>
      </c>
      <c r="AK77" s="144">
        <f>AK47</f>
        <v>53586.313160840386</v>
      </c>
      <c r="AL77" s="225">
        <f t="shared" si="32"/>
        <v>345970.11741379549</v>
      </c>
      <c r="AM77" s="25"/>
      <c r="AN77" s="142">
        <f>SUM(AN70:AN76)</f>
        <v>34738</v>
      </c>
      <c r="AO77" s="143">
        <f>SUM(AO70:AO76)</f>
        <v>26150</v>
      </c>
      <c r="AP77" s="143">
        <f>SUM(AP70:AP76)</f>
        <v>158799.00496540003</v>
      </c>
      <c r="AQ77" s="144">
        <f>SUM(AQ70:AQ76)</f>
        <v>-93202.205883799703</v>
      </c>
      <c r="AR77" s="225">
        <f t="shared" si="33"/>
        <v>126484.79908160033</v>
      </c>
      <c r="AS77" s="25"/>
      <c r="AT77" s="142">
        <f>SUM(AT70:AT76)</f>
        <v>58748.994771151003</v>
      </c>
      <c r="AU77" s="143">
        <f t="shared" ref="AU77:AW77" si="43">SUM(AU70:AU76)</f>
        <v>27489.042311475729</v>
      </c>
      <c r="AV77" s="143">
        <f t="shared" si="43"/>
        <v>158799.00496540003</v>
      </c>
      <c r="AW77" s="143">
        <f t="shared" si="43"/>
        <v>-93202.205883799703</v>
      </c>
      <c r="AX77" s="225">
        <f t="shared" si="34"/>
        <v>151834.83616422705</v>
      </c>
      <c r="AZ77" s="128"/>
      <c r="BA77" s="128"/>
      <c r="BB77" s="128"/>
      <c r="BC77" s="128"/>
      <c r="BD77" s="128"/>
      <c r="BF77" s="128"/>
      <c r="BG77" s="128"/>
      <c r="BH77" s="128"/>
      <c r="BI77" s="128"/>
    </row>
    <row r="78" spans="2:61" ht="11.4" customHeight="1" x14ac:dyDescent="0.3">
      <c r="B78" s="145" t="s">
        <v>53</v>
      </c>
      <c r="C78" s="101"/>
      <c r="D78" s="96">
        <v>19478</v>
      </c>
      <c r="E78" s="97">
        <v>19922</v>
      </c>
      <c r="F78" s="97">
        <v>21414</v>
      </c>
      <c r="G78" s="98">
        <v>21702</v>
      </c>
      <c r="H78" s="217">
        <v>82516</v>
      </c>
      <c r="I78" s="101"/>
      <c r="J78" s="96">
        <v>21849</v>
      </c>
      <c r="K78" s="97">
        <v>22763</v>
      </c>
      <c r="L78" s="97">
        <v>22902</v>
      </c>
      <c r="M78" s="98">
        <v>32989</v>
      </c>
      <c r="N78" s="217">
        <v>100503</v>
      </c>
      <c r="O78" s="101"/>
      <c r="P78" s="96"/>
      <c r="Q78" s="97"/>
      <c r="R78" s="97"/>
      <c r="S78" s="98"/>
      <c r="T78" s="217">
        <v>0</v>
      </c>
      <c r="V78" s="96">
        <v>36995</v>
      </c>
      <c r="W78" s="97">
        <v>38108</v>
      </c>
      <c r="X78" s="97">
        <v>36671</v>
      </c>
      <c r="Y78" s="98">
        <v>34189</v>
      </c>
      <c r="Z78" s="217">
        <v>145963</v>
      </c>
      <c r="AB78" s="96">
        <f>-AB45</f>
        <v>38340</v>
      </c>
      <c r="AC78" s="97">
        <v>39629</v>
      </c>
      <c r="AD78" s="97">
        <v>39051</v>
      </c>
      <c r="AE78" s="98">
        <v>41969</v>
      </c>
      <c r="AF78" s="217">
        <f t="shared" si="31"/>
        <v>158989</v>
      </c>
      <c r="AH78" s="96">
        <f>-AH45</f>
        <v>61080.678370915368</v>
      </c>
      <c r="AI78" s="97">
        <f>-AI45</f>
        <v>62149.980036632354</v>
      </c>
      <c r="AJ78" s="97">
        <f>-AJ45</f>
        <v>61554.167415520977</v>
      </c>
      <c r="AK78" s="98">
        <f>-AK45</f>
        <v>63919.279118194805</v>
      </c>
      <c r="AL78" s="217">
        <f t="shared" si="32"/>
        <v>248704.10494126347</v>
      </c>
      <c r="AN78" s="96">
        <f>-AN45</f>
        <v>44575</v>
      </c>
      <c r="AO78" s="97">
        <f>-AO45</f>
        <v>61911</v>
      </c>
      <c r="AP78" s="97">
        <f>-AP45</f>
        <v>70543.778862099993</v>
      </c>
      <c r="AQ78" s="98">
        <f>-AQ45</f>
        <v>67486.406525800005</v>
      </c>
      <c r="AR78" s="217">
        <f t="shared" si="33"/>
        <v>244516.18538789998</v>
      </c>
      <c r="AT78" s="96">
        <f>-AT45</f>
        <v>65438.38958702753</v>
      </c>
      <c r="AU78" s="97">
        <f>-AU45</f>
        <v>68749.436633499572</v>
      </c>
      <c r="AV78" s="97">
        <f t="shared" ref="AV78:AW81" si="44">AP78</f>
        <v>70543.778862099993</v>
      </c>
      <c r="AW78" s="98">
        <f t="shared" si="44"/>
        <v>67486.406525800005</v>
      </c>
      <c r="AX78" s="217">
        <f t="shared" si="34"/>
        <v>272218.0116084271</v>
      </c>
      <c r="AZ78" s="26"/>
      <c r="BA78" s="26"/>
      <c r="BB78" s="26"/>
      <c r="BC78" s="26"/>
      <c r="BD78" s="26"/>
      <c r="BF78" s="26"/>
      <c r="BG78" s="26"/>
      <c r="BH78" s="26"/>
      <c r="BI78" s="26"/>
    </row>
    <row r="79" spans="2:61" s="101" customFormat="1" ht="11.4" customHeight="1" x14ac:dyDescent="0.3">
      <c r="B79" s="146" t="s">
        <v>51</v>
      </c>
      <c r="D79" s="125">
        <v>56837</v>
      </c>
      <c r="E79" s="126">
        <v>75817.135269999999</v>
      </c>
      <c r="F79" s="126">
        <v>84739.317039999965</v>
      </c>
      <c r="G79" s="127">
        <v>92709.547690000007</v>
      </c>
      <c r="H79" s="218">
        <v>310103</v>
      </c>
      <c r="J79" s="125">
        <v>67348</v>
      </c>
      <c r="K79" s="126">
        <v>87300</v>
      </c>
      <c r="L79" s="126">
        <v>89312</v>
      </c>
      <c r="M79" s="127">
        <v>96136.629453385598</v>
      </c>
      <c r="N79" s="218">
        <v>340096.6294533856</v>
      </c>
      <c r="P79" s="125">
        <v>41100.086763908708</v>
      </c>
      <c r="Q79" s="126">
        <v>49465.382462070498</v>
      </c>
      <c r="R79" s="126">
        <v>86191.313411802679</v>
      </c>
      <c r="S79" s="127">
        <v>52191.948098056891</v>
      </c>
      <c r="T79" s="218">
        <v>228948.73073583876</v>
      </c>
      <c r="V79" s="125">
        <v>75625</v>
      </c>
      <c r="W79" s="126">
        <v>96743</v>
      </c>
      <c r="X79" s="126">
        <v>146273</v>
      </c>
      <c r="Y79" s="127">
        <v>108515</v>
      </c>
      <c r="Z79" s="218">
        <v>427156</v>
      </c>
      <c r="AB79" s="125">
        <f>SUM(AB77:AB78)</f>
        <v>81123</v>
      </c>
      <c r="AC79" s="126">
        <f>SUM(AC77:AC78)</f>
        <v>85365</v>
      </c>
      <c r="AD79" s="126">
        <f>SUM(AD77:AD78)</f>
        <v>152590</v>
      </c>
      <c r="AE79" s="127">
        <f>SUM(AE77:AE78)</f>
        <v>119546</v>
      </c>
      <c r="AF79" s="218">
        <f t="shared" si="31"/>
        <v>438624</v>
      </c>
      <c r="AG79" s="25"/>
      <c r="AH79" s="125">
        <f>SUM(AH77:AH78)</f>
        <v>129284.77599615027</v>
      </c>
      <c r="AI79" s="126">
        <f t="shared" ref="AI79:AK79" si="45">SUM(AI77:AI78)</f>
        <v>119831.6445383387</v>
      </c>
      <c r="AJ79" s="126">
        <f t="shared" si="45"/>
        <v>228052.20954153489</v>
      </c>
      <c r="AK79" s="127">
        <f t="shared" si="45"/>
        <v>117505.59227903519</v>
      </c>
      <c r="AL79" s="218">
        <f t="shared" ref="AL79" si="46">SUM(AH79:AK79)</f>
        <v>594674.22235505912</v>
      </c>
      <c r="AM79" s="25"/>
      <c r="AN79" s="125">
        <f>SUM(AN77:AN78)</f>
        <v>79313</v>
      </c>
      <c r="AO79" s="126">
        <f>SUM(AO77:AO78)</f>
        <v>88061</v>
      </c>
      <c r="AP79" s="126">
        <f>SUM(AP77:AP78)</f>
        <v>229342.78382750001</v>
      </c>
      <c r="AQ79" s="126">
        <f>SUM(AQ77:AQ78)</f>
        <v>-25715.799357999698</v>
      </c>
      <c r="AR79" s="218">
        <f t="shared" si="33"/>
        <v>371000.98446950031</v>
      </c>
      <c r="AS79" s="25"/>
      <c r="AT79" s="125">
        <f t="shared" ref="AT79" si="47">SUM(AT77:AT78)</f>
        <v>124187.38435817853</v>
      </c>
      <c r="AU79" s="126">
        <f t="shared" ref="AU79" si="48">SUM(AU77:AU78)</f>
        <v>96238.478944975301</v>
      </c>
      <c r="AV79" s="126">
        <f t="shared" si="44"/>
        <v>229342.78382750001</v>
      </c>
      <c r="AW79" s="126">
        <f t="shared" si="44"/>
        <v>-25715.799357999698</v>
      </c>
      <c r="AX79" s="218">
        <f t="shared" si="34"/>
        <v>424052.84777265415</v>
      </c>
      <c r="AZ79" s="128"/>
      <c r="BA79" s="128"/>
      <c r="BB79" s="128"/>
      <c r="BC79" s="128"/>
      <c r="BD79" s="128"/>
      <c r="BF79" s="128"/>
      <c r="BG79" s="128"/>
      <c r="BH79" s="128"/>
      <c r="BI79" s="128"/>
    </row>
    <row r="80" spans="2:61" s="107" customFormat="1" ht="11.4" customHeight="1" x14ac:dyDescent="0.3">
      <c r="B80" s="147" t="s">
        <v>52</v>
      </c>
      <c r="C80" s="101"/>
      <c r="D80" s="148">
        <v>0.31764936008494943</v>
      </c>
      <c r="E80" s="149">
        <v>0.34749332106534425</v>
      </c>
      <c r="F80" s="149">
        <v>0.37644442911019016</v>
      </c>
      <c r="G80" s="150">
        <v>0.37080623068916413</v>
      </c>
      <c r="H80" s="226">
        <v>0.35552526314461974</v>
      </c>
      <c r="I80" s="101"/>
      <c r="J80" s="148">
        <v>0.31596083564388022</v>
      </c>
      <c r="K80" s="149">
        <v>0.32744335380010575</v>
      </c>
      <c r="L80" s="149">
        <v>0.32968258011170049</v>
      </c>
      <c r="M80" s="150">
        <v>0.29394760001306691</v>
      </c>
      <c r="N80" s="226">
        <v>0.31557030658852736</v>
      </c>
      <c r="O80" s="101"/>
      <c r="P80" s="148">
        <v>0.16303201884411486</v>
      </c>
      <c r="Q80" s="149">
        <v>0.15545691624076824</v>
      </c>
      <c r="R80" s="149">
        <v>0.23580594251031323</v>
      </c>
      <c r="S80" s="150">
        <v>0.15543088963319393</v>
      </c>
      <c r="T80" s="226">
        <v>0.18004796784887103</v>
      </c>
      <c r="V80" s="148">
        <v>0.24359407965727722</v>
      </c>
      <c r="W80" s="149">
        <v>0.26905865764084536</v>
      </c>
      <c r="X80" s="149">
        <v>0.3609050198003923</v>
      </c>
      <c r="Y80" s="150">
        <v>0.30018644949265821</v>
      </c>
      <c r="Z80" s="226">
        <v>0.29729614985492098</v>
      </c>
      <c r="AB80" s="148">
        <f>IFERROR(AB79/AB10,"")</f>
        <v>0.23192445580390073</v>
      </c>
      <c r="AC80" s="149">
        <f>IFERROR(AC79/AC10,"")</f>
        <v>0.22414807190383412</v>
      </c>
      <c r="AD80" s="149">
        <f>IFERROR(AD79/AD10,"")</f>
        <v>0.34879149313571756</v>
      </c>
      <c r="AE80" s="150">
        <f>IFERROR(AE79/AE10,"")</f>
        <v>0.29871414935457596</v>
      </c>
      <c r="AF80" s="226">
        <f>IFERROR(AF79/AF10,"")</f>
        <v>0.27967975678246876</v>
      </c>
      <c r="AG80" s="25"/>
      <c r="AH80" s="148">
        <f>IFERROR(AH79/AH10,"")</f>
        <v>0.23130290542446991</v>
      </c>
      <c r="AI80" s="149">
        <f>IFERROR(AI79/AI10,"")</f>
        <v>0.20939683704695938</v>
      </c>
      <c r="AJ80" s="149">
        <f>IFERROR(AJ79/AJ10,"")</f>
        <v>0.34101698806030717</v>
      </c>
      <c r="AK80" s="150">
        <f>IFERROR(AK79/AK10,"")</f>
        <v>0.22126219648350848</v>
      </c>
      <c r="AL80" s="226">
        <f>IFERROR(AL79/AL10,"")</f>
        <v>0.25511298773904878</v>
      </c>
      <c r="AM80" s="25"/>
      <c r="AN80" s="148">
        <f>IFERROR(AN79/AN10,"")</f>
        <v>0.21323393009331823</v>
      </c>
      <c r="AO80" s="151">
        <f>IFERROR(AO79/AO10,"")</f>
        <v>0.16283017297966956</v>
      </c>
      <c r="AP80" s="151">
        <f>IFERROR(AP79/AP10,"")</f>
        <v>0.31754315248664688</v>
      </c>
      <c r="AQ80" s="151">
        <f>IFERROR(AQ79/AQ10,"")</f>
        <v>-4.44438899251147E-2</v>
      </c>
      <c r="AR80" s="226">
        <f>IFERROR(AR79/AR10,"")</f>
        <v>0.16759906671785532</v>
      </c>
      <c r="AS80" s="25"/>
      <c r="AT80" s="148">
        <f>IFERROR(AT79/AT10,"")</f>
        <v>0.20964175373458657</v>
      </c>
      <c r="AU80" s="151">
        <f>IFERROR(AU79/AU10,"")</f>
        <v>0.1612878213583521</v>
      </c>
      <c r="AV80" s="151">
        <f t="shared" si="44"/>
        <v>0.31754315248664688</v>
      </c>
      <c r="AW80" s="151">
        <f t="shared" si="44"/>
        <v>-4.44438899251147E-2</v>
      </c>
      <c r="AX80" s="226">
        <f>IFERROR(AX79/AX10,"")</f>
        <v>0.17030775877519586</v>
      </c>
      <c r="AZ80" s="26"/>
      <c r="BA80" s="26"/>
      <c r="BB80" s="26"/>
      <c r="BC80" s="26"/>
      <c r="BD80" s="26"/>
      <c r="BF80" s="26"/>
      <c r="BG80" s="26"/>
      <c r="BH80" s="26"/>
      <c r="BI80" s="26"/>
    </row>
    <row r="81" spans="1:61" s="152" customFormat="1" ht="11.4" customHeight="1" x14ac:dyDescent="0.3">
      <c r="B81" s="153" t="s">
        <v>68</v>
      </c>
      <c r="C81" s="154"/>
      <c r="D81" s="155"/>
      <c r="E81" s="104"/>
      <c r="F81" s="104"/>
      <c r="G81" s="105"/>
      <c r="H81" s="227"/>
      <c r="I81" s="154"/>
      <c r="J81" s="155">
        <v>0.18493235040554579</v>
      </c>
      <c r="K81" s="104">
        <v>0.15145474290353</v>
      </c>
      <c r="L81" s="104">
        <v>5.3961763201862523E-2</v>
      </c>
      <c r="M81" s="105">
        <v>3.6965790997546266E-2</v>
      </c>
      <c r="N81" s="227">
        <v>9.6721506897339271E-2</v>
      </c>
      <c r="O81" s="154"/>
      <c r="P81" s="155"/>
      <c r="Q81" s="104"/>
      <c r="R81" s="104"/>
      <c r="S81" s="105"/>
      <c r="T81" s="227"/>
      <c r="U81" s="22"/>
      <c r="V81" s="155">
        <v>0.12289897250103943</v>
      </c>
      <c r="W81" s="104">
        <v>0.10816723940435291</v>
      </c>
      <c r="X81" s="104">
        <v>0.63777543891078459</v>
      </c>
      <c r="Y81" s="105">
        <v>0.12876984960728777</v>
      </c>
      <c r="Z81" s="227">
        <v>0.25598791341876725</v>
      </c>
      <c r="AA81" s="22"/>
      <c r="AB81" s="155">
        <f>IFERROR(AB79/V79-1,"")</f>
        <v>7.2700826446280953E-2</v>
      </c>
      <c r="AC81" s="104">
        <f>IFERROR(AC79/W79-1,"")</f>
        <v>-0.11761057647581741</v>
      </c>
      <c r="AD81" s="104">
        <f>IFERROR(AD79/X79-1,"")</f>
        <v>4.3186370690421416E-2</v>
      </c>
      <c r="AE81" s="105">
        <f>IFERROR(AE79/S79-1,"")</f>
        <v>1.2905065696225795</v>
      </c>
      <c r="AF81" s="227">
        <f>IFERROR(AF79/T79-1,"")</f>
        <v>0.91581756575049433</v>
      </c>
      <c r="AG81" s="25"/>
      <c r="AH81" s="155">
        <f>IFERROR(AH79/V79-1,"")</f>
        <v>0.70955075697388792</v>
      </c>
      <c r="AI81" s="104">
        <f t="shared" ref="AI81:AK81" si="49">IFERROR(AI79/W79-1,"")</f>
        <v>0.23865958817008681</v>
      </c>
      <c r="AJ81" s="104">
        <f t="shared" si="49"/>
        <v>0.55908615767458714</v>
      </c>
      <c r="AK81" s="105">
        <f t="shared" si="49"/>
        <v>8.2851147574392492E-2</v>
      </c>
      <c r="AL81" s="227">
        <f>IFERROR(AL79/Z79-1,"")</f>
        <v>0.39217106245741395</v>
      </c>
      <c r="AM81" s="25"/>
      <c r="AN81" s="104">
        <f>IFERROR(AN79/AB79-1,"")</f>
        <v>-2.2311798133698213E-2</v>
      </c>
      <c r="AO81" s="106">
        <f>IFERROR(AO79/AC79-1,"")</f>
        <v>3.1582030106015235E-2</v>
      </c>
      <c r="AP81" s="106">
        <f>IFERROR(AP79/AD79-1,"")</f>
        <v>0.50300009061865136</v>
      </c>
      <c r="AQ81" s="106">
        <f>IFERROR(AQ79/AE79-1,"")</f>
        <v>-1.2151121690228004</v>
      </c>
      <c r="AR81" s="227">
        <f>IFERROR(AR79/AF79-1,"")</f>
        <v>-0.15417080581659848</v>
      </c>
      <c r="AS81" s="25"/>
      <c r="AT81" s="104">
        <f>IFERROR(AT79/AH79-1,"")</f>
        <v>-3.9427624781772641E-2</v>
      </c>
      <c r="AU81" s="104">
        <f>IFERROR(AU79/AI79-1,"")</f>
        <v>-0.1968859368012349</v>
      </c>
      <c r="AV81" s="106">
        <f t="shared" si="44"/>
        <v>0.50300009061865136</v>
      </c>
      <c r="AW81" s="106">
        <f t="shared" si="44"/>
        <v>-1.2151121690228004</v>
      </c>
      <c r="AX81" s="227">
        <f>IFERROR(AX79/AL79-1,"")</f>
        <v>-0.28691570639585073</v>
      </c>
      <c r="AZ81" s="26"/>
      <c r="BA81" s="26"/>
      <c r="BB81" s="26"/>
      <c r="BC81" s="26"/>
      <c r="BD81" s="26"/>
      <c r="BF81" s="26"/>
      <c r="BG81" s="26"/>
      <c r="BH81" s="26"/>
      <c r="BI81" s="26"/>
    </row>
    <row r="82" spans="1:61" s="152" customFormat="1" ht="11.4" customHeight="1" x14ac:dyDescent="0.3">
      <c r="C82" s="101"/>
      <c r="I82" s="101"/>
      <c r="O82" s="101"/>
      <c r="AG82" s="25"/>
      <c r="AM82" s="25"/>
      <c r="AS82" s="25"/>
      <c r="AZ82" s="26"/>
      <c r="BA82" s="26"/>
      <c r="BB82" s="26"/>
      <c r="BC82" s="26"/>
      <c r="BD82" s="26"/>
      <c r="BF82" s="26"/>
      <c r="BG82" s="26"/>
      <c r="BH82" s="26"/>
      <c r="BI82" s="26"/>
    </row>
    <row r="83" spans="1:61" ht="11.4" customHeight="1" x14ac:dyDescent="0.3">
      <c r="A83" s="107"/>
      <c r="B83" s="156" t="s">
        <v>69</v>
      </c>
      <c r="C83" s="35"/>
      <c r="D83" s="157"/>
      <c r="E83" s="158"/>
      <c r="F83" s="158"/>
      <c r="G83" s="159"/>
      <c r="H83" s="228"/>
      <c r="I83" s="35"/>
      <c r="J83" s="157"/>
      <c r="K83" s="158"/>
      <c r="L83" s="158"/>
      <c r="M83" s="159"/>
      <c r="N83" s="228"/>
      <c r="O83" s="35"/>
      <c r="P83" s="157"/>
      <c r="Q83" s="158"/>
      <c r="R83" s="158"/>
      <c r="S83" s="159"/>
      <c r="T83" s="228"/>
      <c r="V83" s="157"/>
      <c r="W83" s="158"/>
      <c r="X83" s="158"/>
      <c r="Y83" s="159"/>
      <c r="Z83" s="228"/>
      <c r="AB83" s="157"/>
      <c r="AC83" s="158"/>
      <c r="AD83" s="158"/>
      <c r="AE83" s="159"/>
      <c r="AF83" s="228"/>
      <c r="AH83" s="157"/>
      <c r="AI83" s="158"/>
      <c r="AJ83" s="158"/>
      <c r="AK83" s="159"/>
      <c r="AL83" s="228"/>
      <c r="AN83" s="157"/>
      <c r="AO83" s="158"/>
      <c r="AP83" s="158"/>
      <c r="AQ83" s="159"/>
      <c r="AR83" s="228"/>
      <c r="AT83" s="157"/>
      <c r="AU83" s="158"/>
      <c r="AV83" s="158"/>
      <c r="AW83" s="159"/>
      <c r="AX83" s="228"/>
      <c r="AZ83" s="26"/>
      <c r="BA83" s="26"/>
      <c r="BB83" s="26"/>
      <c r="BC83" s="26"/>
      <c r="BD83" s="26"/>
      <c r="BF83" s="26"/>
      <c r="BG83" s="26"/>
      <c r="BH83" s="26"/>
      <c r="BI83" s="26"/>
    </row>
    <row r="84" spans="1:61" ht="11.4" customHeight="1" outlineLevel="1" x14ac:dyDescent="0.3">
      <c r="B84" s="121" t="s">
        <v>70</v>
      </c>
      <c r="D84" s="47">
        <v>2071</v>
      </c>
      <c r="E84" s="160">
        <v>1157.3384000000001</v>
      </c>
      <c r="F84" s="160">
        <v>2020.6615999999999</v>
      </c>
      <c r="G84" s="161">
        <v>3074</v>
      </c>
      <c r="H84" s="229">
        <v>8323</v>
      </c>
      <c r="J84" s="47">
        <v>1980</v>
      </c>
      <c r="K84" s="160">
        <v>1327</v>
      </c>
      <c r="L84" s="160">
        <v>2468</v>
      </c>
      <c r="M84" s="161">
        <v>8881</v>
      </c>
      <c r="N84" s="229">
        <v>14656</v>
      </c>
      <c r="P84" s="47"/>
      <c r="Q84" s="160"/>
      <c r="R84" s="160"/>
      <c r="S84" s="161"/>
      <c r="T84" s="229">
        <v>0</v>
      </c>
      <c r="V84" s="47">
        <v>825</v>
      </c>
      <c r="W84" s="160">
        <v>1638</v>
      </c>
      <c r="X84" s="160">
        <v>2308</v>
      </c>
      <c r="Y84" s="161">
        <v>2598</v>
      </c>
      <c r="Z84" s="229">
        <v>7369</v>
      </c>
      <c r="AB84" s="47">
        <v>482</v>
      </c>
      <c r="AC84" s="160">
        <v>2561</v>
      </c>
      <c r="AD84" s="160">
        <v>2634</v>
      </c>
      <c r="AE84" s="161">
        <v>10963</v>
      </c>
      <c r="AF84" s="229">
        <f t="shared" ref="AF84:AF96" si="50">SUM(AB84:AE84)</f>
        <v>16640</v>
      </c>
      <c r="AH84" s="47">
        <v>785.34500000000003</v>
      </c>
      <c r="AI84" s="160">
        <v>3189.0190000000002</v>
      </c>
      <c r="AJ84" s="160">
        <v>2496.9184</v>
      </c>
      <c r="AK84" s="161">
        <v>21627.132000000001</v>
      </c>
      <c r="AL84" s="229">
        <f t="shared" ref="AL84:AL91" si="51">SUM(AH84:AK84)</f>
        <v>28098.414400000001</v>
      </c>
      <c r="AN84" s="47">
        <v>4318</v>
      </c>
      <c r="AO84" s="160">
        <f>'P&amp;L YTD_new'!AM84-'P&amp;L QRT_new'!AN84</f>
        <v>25964</v>
      </c>
      <c r="AP84" s="160">
        <v>4946.4023700000034</v>
      </c>
      <c r="AQ84" s="161">
        <f>'P&amp;L YTD_new'!AO84-'P&amp;L YTD_new'!AN84</f>
        <v>7148.0889800000004</v>
      </c>
      <c r="AR84" s="229">
        <f t="shared" ref="AR84:AR91" si="52">SUM(AN84:AQ84)</f>
        <v>42376.491350000004</v>
      </c>
      <c r="AT84" s="47">
        <v>4752.7424000000001</v>
      </c>
      <c r="AU84" s="160">
        <v>26048.416000000001</v>
      </c>
      <c r="AV84" s="160">
        <f t="shared" ref="AV84:AW86" si="53">AP84</f>
        <v>4946.4023700000034</v>
      </c>
      <c r="AW84" s="161">
        <f t="shared" si="53"/>
        <v>7148.0889800000004</v>
      </c>
      <c r="AX84" s="229">
        <f t="shared" ref="AX84:AX91" si="54">SUM(AT84:AW84)</f>
        <v>42895.649750000004</v>
      </c>
      <c r="AZ84" s="26"/>
      <c r="BA84" s="26"/>
      <c r="BB84" s="26"/>
      <c r="BC84" s="26"/>
      <c r="BD84" s="26"/>
      <c r="BF84" s="26"/>
      <c r="BG84" s="26"/>
      <c r="BH84" s="26"/>
      <c r="BI84" s="26"/>
    </row>
    <row r="85" spans="1:61" ht="11.4" customHeight="1" outlineLevel="1" x14ac:dyDescent="0.3">
      <c r="B85" s="121" t="s">
        <v>71</v>
      </c>
      <c r="D85" s="47">
        <v>261</v>
      </c>
      <c r="E85" s="160">
        <v>173.64825999999994</v>
      </c>
      <c r="F85" s="160">
        <v>177.35174000000006</v>
      </c>
      <c r="G85" s="161">
        <v>-14</v>
      </c>
      <c r="H85" s="229">
        <v>598</v>
      </c>
      <c r="J85" s="47">
        <v>5</v>
      </c>
      <c r="K85" s="160">
        <v>1464</v>
      </c>
      <c r="L85" s="160">
        <v>409</v>
      </c>
      <c r="M85" s="161">
        <v>2202</v>
      </c>
      <c r="N85" s="229">
        <v>4080</v>
      </c>
      <c r="P85" s="47"/>
      <c r="Q85" s="160"/>
      <c r="R85" s="160"/>
      <c r="S85" s="161"/>
      <c r="T85" s="229">
        <v>0</v>
      </c>
      <c r="V85" s="47">
        <v>298</v>
      </c>
      <c r="W85" s="160">
        <v>766</v>
      </c>
      <c r="X85" s="160">
        <v>851</v>
      </c>
      <c r="Y85" s="161">
        <v>1733</v>
      </c>
      <c r="Z85" s="229">
        <v>3648</v>
      </c>
      <c r="AB85" s="47">
        <v>805</v>
      </c>
      <c r="AC85" s="160">
        <v>9277</v>
      </c>
      <c r="AD85" s="160">
        <v>-107</v>
      </c>
      <c r="AE85" s="161">
        <v>1600</v>
      </c>
      <c r="AF85" s="229">
        <f t="shared" si="50"/>
        <v>11575</v>
      </c>
      <c r="AH85" s="47">
        <v>1052.0095000000001</v>
      </c>
      <c r="AI85" s="160">
        <v>9724.3559999999998</v>
      </c>
      <c r="AJ85" s="160">
        <v>1486.5736000000002</v>
      </c>
      <c r="AK85" s="161">
        <v>3010.9732000000004</v>
      </c>
      <c r="AL85" s="229">
        <f t="shared" si="51"/>
        <v>15273.9123</v>
      </c>
      <c r="AN85" s="47">
        <v>1265</v>
      </c>
      <c r="AO85" s="160">
        <f>'P&amp;L YTD_new'!AM85-'P&amp;L QRT_new'!AN85</f>
        <v>6291</v>
      </c>
      <c r="AP85" s="160">
        <v>7426.3717199999992</v>
      </c>
      <c r="AQ85" s="161">
        <f>'P&amp;L YTD_new'!AO85-'P&amp;L YTD_new'!AN85</f>
        <v>-3056.9737499999992</v>
      </c>
      <c r="AR85" s="229">
        <f t="shared" si="52"/>
        <v>11925.39797</v>
      </c>
      <c r="AT85" s="47">
        <v>1965.6527999999998</v>
      </c>
      <c r="AU85" s="160">
        <v>8553.3487999999998</v>
      </c>
      <c r="AV85" s="160">
        <f t="shared" si="53"/>
        <v>7426.3717199999992</v>
      </c>
      <c r="AW85" s="161">
        <f t="shared" si="53"/>
        <v>-3056.9737499999992</v>
      </c>
      <c r="AX85" s="229">
        <f t="shared" si="54"/>
        <v>14888.39957</v>
      </c>
      <c r="AZ85" s="26"/>
      <c r="BA85" s="26"/>
      <c r="BB85" s="26"/>
      <c r="BC85" s="26"/>
      <c r="BD85" s="26"/>
      <c r="BF85" s="26"/>
      <c r="BG85" s="26"/>
      <c r="BH85" s="26"/>
      <c r="BI85" s="26"/>
    </row>
    <row r="86" spans="1:61" ht="11.4" customHeight="1" outlineLevel="1" x14ac:dyDescent="0.3">
      <c r="B86" s="121" t="s">
        <v>72</v>
      </c>
      <c r="D86" s="47">
        <v>483</v>
      </c>
      <c r="E86" s="160">
        <v>113.33548999999994</v>
      </c>
      <c r="F86" s="160">
        <v>442.66451000000006</v>
      </c>
      <c r="G86" s="161">
        <v>180</v>
      </c>
      <c r="H86" s="229">
        <v>1219</v>
      </c>
      <c r="J86" s="47">
        <v>99</v>
      </c>
      <c r="K86" s="160">
        <v>-275</v>
      </c>
      <c r="L86" s="160">
        <v>1264</v>
      </c>
      <c r="M86" s="161">
        <v>3010</v>
      </c>
      <c r="N86" s="229">
        <v>4098</v>
      </c>
      <c r="P86" s="47"/>
      <c r="Q86" s="160"/>
      <c r="R86" s="160"/>
      <c r="S86" s="161"/>
      <c r="T86" s="229">
        <v>0</v>
      </c>
      <c r="V86" s="47">
        <v>463</v>
      </c>
      <c r="W86" s="160">
        <v>63</v>
      </c>
      <c r="X86" s="160">
        <v>75</v>
      </c>
      <c r="Y86" s="161">
        <v>50</v>
      </c>
      <c r="Z86" s="229">
        <v>651</v>
      </c>
      <c r="AB86" s="47">
        <v>344</v>
      </c>
      <c r="AC86" s="160">
        <v>442</v>
      </c>
      <c r="AD86" s="160">
        <v>121</v>
      </c>
      <c r="AE86" s="161">
        <v>90</v>
      </c>
      <c r="AF86" s="229">
        <f t="shared" si="50"/>
        <v>997</v>
      </c>
      <c r="AH86" s="47">
        <v>344</v>
      </c>
      <c r="AI86" s="160">
        <v>442</v>
      </c>
      <c r="AJ86" s="160">
        <v>121</v>
      </c>
      <c r="AK86" s="161">
        <v>90</v>
      </c>
      <c r="AL86" s="229">
        <f t="shared" si="51"/>
        <v>997</v>
      </c>
      <c r="AN86" s="47">
        <v>356</v>
      </c>
      <c r="AO86" s="160">
        <f>'P&amp;L YTD_new'!AM86-'P&amp;L QRT_new'!AN86</f>
        <v>804</v>
      </c>
      <c r="AP86" s="160">
        <v>383.91138999999998</v>
      </c>
      <c r="AQ86" s="161">
        <f>'P&amp;L YTD_new'!AO86-'P&amp;L YTD_new'!AN86</f>
        <v>-180.95733999999993</v>
      </c>
      <c r="AR86" s="229">
        <f t="shared" si="52"/>
        <v>1362.9540500000001</v>
      </c>
      <c r="AT86" s="47">
        <v>356</v>
      </c>
      <c r="AU86" s="160">
        <v>804</v>
      </c>
      <c r="AV86" s="160">
        <f t="shared" si="53"/>
        <v>383.91138999999998</v>
      </c>
      <c r="AW86" s="161">
        <f t="shared" si="53"/>
        <v>-180.95733999999993</v>
      </c>
      <c r="AX86" s="229">
        <f t="shared" si="54"/>
        <v>1362.9540500000001</v>
      </c>
      <c r="AZ86" s="26"/>
      <c r="BA86" s="26"/>
      <c r="BB86" s="26"/>
      <c r="BC86" s="26"/>
      <c r="BD86" s="26"/>
      <c r="BF86" s="26"/>
      <c r="BG86" s="26"/>
      <c r="BH86" s="26"/>
      <c r="BI86" s="26"/>
    </row>
    <row r="87" spans="1:61" ht="11.4" customHeight="1" outlineLevel="1" x14ac:dyDescent="0.3">
      <c r="B87" s="121" t="s">
        <v>73</v>
      </c>
      <c r="D87" s="47"/>
      <c r="E87" s="160"/>
      <c r="F87" s="160"/>
      <c r="G87" s="161"/>
      <c r="H87" s="229">
        <v>0</v>
      </c>
      <c r="J87" s="47"/>
      <c r="K87" s="160"/>
      <c r="L87" s="160"/>
      <c r="M87" s="161"/>
      <c r="N87" s="229">
        <v>0</v>
      </c>
      <c r="P87" s="47"/>
      <c r="Q87" s="160"/>
      <c r="R87" s="160"/>
      <c r="S87" s="161"/>
      <c r="T87" s="229">
        <v>0</v>
      </c>
      <c r="V87" s="47"/>
      <c r="W87" s="160"/>
      <c r="X87" s="160"/>
      <c r="Y87" s="161"/>
      <c r="Z87" s="229">
        <v>0</v>
      </c>
      <c r="AB87" s="47"/>
      <c r="AC87" s="160"/>
      <c r="AD87" s="160"/>
      <c r="AE87" s="161"/>
      <c r="AF87" s="229">
        <f t="shared" si="50"/>
        <v>0</v>
      </c>
      <c r="AH87" s="47"/>
      <c r="AI87" s="160"/>
      <c r="AJ87" s="160"/>
      <c r="AK87" s="161"/>
      <c r="AL87" s="229">
        <f t="shared" si="51"/>
        <v>0</v>
      </c>
      <c r="AN87" s="47"/>
      <c r="AO87" s="160"/>
      <c r="AP87" s="160"/>
      <c r="AQ87" s="161"/>
      <c r="AR87" s="229"/>
      <c r="AT87" s="47"/>
      <c r="AU87" s="160"/>
      <c r="AV87" s="160"/>
      <c r="AW87" s="161"/>
      <c r="AX87" s="229">
        <f t="shared" si="54"/>
        <v>0</v>
      </c>
      <c r="AZ87" s="26"/>
      <c r="BA87" s="26"/>
      <c r="BB87" s="26"/>
      <c r="BC87" s="26"/>
      <c r="BD87" s="26"/>
      <c r="BF87" s="26"/>
      <c r="BG87" s="26"/>
      <c r="BH87" s="26"/>
      <c r="BI87" s="26"/>
    </row>
    <row r="88" spans="1:61" ht="11.4" customHeight="1" outlineLevel="1" x14ac:dyDescent="0.3">
      <c r="B88" s="121" t="s">
        <v>45</v>
      </c>
      <c r="D88" s="47">
        <v>713</v>
      </c>
      <c r="E88" s="160">
        <v>480.40000000000009</v>
      </c>
      <c r="F88" s="160">
        <v>413.59999999999991</v>
      </c>
      <c r="G88" s="161">
        <v>629</v>
      </c>
      <c r="H88" s="229">
        <v>2236</v>
      </c>
      <c r="J88" s="47">
        <v>629</v>
      </c>
      <c r="K88" s="160">
        <v>630</v>
      </c>
      <c r="L88" s="160">
        <v>629</v>
      </c>
      <c r="M88" s="161">
        <v>591</v>
      </c>
      <c r="N88" s="229">
        <v>2479</v>
      </c>
      <c r="P88" s="47"/>
      <c r="Q88" s="160"/>
      <c r="R88" s="160"/>
      <c r="S88" s="161"/>
      <c r="T88" s="229">
        <v>0</v>
      </c>
      <c r="V88" s="47">
        <v>176</v>
      </c>
      <c r="W88" s="160">
        <v>201</v>
      </c>
      <c r="X88" s="160">
        <v>174</v>
      </c>
      <c r="Y88" s="161">
        <v>157</v>
      </c>
      <c r="Z88" s="229">
        <v>708</v>
      </c>
      <c r="AB88" s="47">
        <v>153</v>
      </c>
      <c r="AC88" s="160">
        <v>101</v>
      </c>
      <c r="AD88" s="160">
        <v>174</v>
      </c>
      <c r="AE88" s="161">
        <v>472</v>
      </c>
      <c r="AF88" s="229">
        <f t="shared" si="50"/>
        <v>900</v>
      </c>
      <c r="AH88" s="47">
        <f>AB88</f>
        <v>153</v>
      </c>
      <c r="AI88" s="160">
        <f>AC88</f>
        <v>101</v>
      </c>
      <c r="AJ88" s="160">
        <f>AD88</f>
        <v>174</v>
      </c>
      <c r="AK88" s="161">
        <f>AE88</f>
        <v>472</v>
      </c>
      <c r="AL88" s="229">
        <f t="shared" si="51"/>
        <v>900</v>
      </c>
      <c r="AN88" s="47">
        <v>282</v>
      </c>
      <c r="AO88" s="160">
        <f>'P&amp;L YTD_new'!AM88-'P&amp;L QRT_new'!AN88</f>
        <v>281</v>
      </c>
      <c r="AP88" s="160">
        <v>281.78407000000004</v>
      </c>
      <c r="AQ88" s="161">
        <f>'P&amp;L YTD_new'!AO88-'P&amp;L YTD_new'!AN88</f>
        <v>281.59469000000001</v>
      </c>
      <c r="AR88" s="229">
        <f t="shared" si="52"/>
        <v>1126.3787600000001</v>
      </c>
      <c r="AT88" s="47">
        <f>AN88</f>
        <v>282</v>
      </c>
      <c r="AU88" s="160">
        <f>AO88</f>
        <v>281</v>
      </c>
      <c r="AV88" s="160">
        <f>AP88</f>
        <v>281.78407000000004</v>
      </c>
      <c r="AW88" s="161">
        <f>AQ88</f>
        <v>281.59469000000001</v>
      </c>
      <c r="AX88" s="229">
        <f t="shared" si="54"/>
        <v>1126.3787600000001</v>
      </c>
      <c r="AZ88" s="26"/>
      <c r="BA88" s="26"/>
      <c r="BB88" s="26"/>
      <c r="BC88" s="26"/>
      <c r="BD88" s="26"/>
      <c r="BF88" s="26"/>
      <c r="BG88" s="26"/>
      <c r="BH88" s="26"/>
      <c r="BI88" s="26"/>
    </row>
    <row r="89" spans="1:61" ht="11.4" customHeight="1" outlineLevel="1" x14ac:dyDescent="0.3">
      <c r="B89" s="121" t="s">
        <v>50</v>
      </c>
      <c r="D89" s="47"/>
      <c r="E89" s="48"/>
      <c r="F89" s="48"/>
      <c r="G89" s="32"/>
      <c r="H89" s="216">
        <v>0</v>
      </c>
      <c r="J89" s="47"/>
      <c r="K89" s="48"/>
      <c r="L89" s="48"/>
      <c r="M89" s="32"/>
      <c r="N89" s="216">
        <v>0</v>
      </c>
      <c r="P89" s="47"/>
      <c r="Q89" s="48"/>
      <c r="R89" s="48"/>
      <c r="S89" s="32"/>
      <c r="T89" s="216">
        <v>0</v>
      </c>
      <c r="V89" s="47"/>
      <c r="W89" s="48"/>
      <c r="X89" s="48"/>
      <c r="Y89" s="32"/>
      <c r="Z89" s="216">
        <v>0</v>
      </c>
      <c r="AB89" s="47"/>
      <c r="AC89" s="48"/>
      <c r="AD89" s="48"/>
      <c r="AE89" s="32"/>
      <c r="AF89" s="216">
        <f t="shared" si="50"/>
        <v>0</v>
      </c>
      <c r="AH89" s="47"/>
      <c r="AI89" s="48"/>
      <c r="AJ89" s="48"/>
      <c r="AK89" s="32"/>
      <c r="AL89" s="216">
        <f t="shared" si="51"/>
        <v>0</v>
      </c>
      <c r="AN89" s="47"/>
      <c r="AO89" s="48"/>
      <c r="AP89" s="48"/>
      <c r="AQ89" s="32"/>
      <c r="AR89" s="216">
        <f t="shared" si="52"/>
        <v>0</v>
      </c>
      <c r="AT89" s="47"/>
      <c r="AU89" s="48"/>
      <c r="AV89" s="48"/>
      <c r="AW89" s="32"/>
      <c r="AX89" s="216">
        <f t="shared" si="54"/>
        <v>0</v>
      </c>
      <c r="AZ89" s="26"/>
      <c r="BA89" s="26"/>
      <c r="BB89" s="26"/>
      <c r="BC89" s="26"/>
      <c r="BD89" s="26"/>
      <c r="BF89" s="26"/>
      <c r="BG89" s="26"/>
      <c r="BH89" s="26"/>
      <c r="BI89" s="26"/>
    </row>
    <row r="90" spans="1:61" ht="11.4" customHeight="1" outlineLevel="1" x14ac:dyDescent="0.3">
      <c r="B90" s="121" t="s">
        <v>74</v>
      </c>
      <c r="D90" s="47">
        <v>323</v>
      </c>
      <c r="E90" s="48">
        <v>-567</v>
      </c>
      <c r="F90" s="48">
        <v>-93</v>
      </c>
      <c r="G90" s="32">
        <v>-681</v>
      </c>
      <c r="H90" s="216">
        <v>-1018</v>
      </c>
      <c r="J90" s="47">
        <v>-461</v>
      </c>
      <c r="K90" s="48">
        <v>-387</v>
      </c>
      <c r="L90" s="48">
        <v>1830</v>
      </c>
      <c r="M90" s="32">
        <v>-780</v>
      </c>
      <c r="N90" s="216">
        <v>202</v>
      </c>
      <c r="P90" s="47"/>
      <c r="Q90" s="48"/>
      <c r="R90" s="48"/>
      <c r="S90" s="32"/>
      <c r="T90" s="216">
        <v>0</v>
      </c>
      <c r="V90" s="47">
        <v>-1355</v>
      </c>
      <c r="W90" s="48">
        <v>942</v>
      </c>
      <c r="X90" s="48">
        <v>185</v>
      </c>
      <c r="Y90" s="32">
        <v>38</v>
      </c>
      <c r="Z90" s="216">
        <v>-190</v>
      </c>
      <c r="AB90" s="47">
        <v>345</v>
      </c>
      <c r="AC90" s="48">
        <v>630</v>
      </c>
      <c r="AD90" s="48">
        <v>-1668</v>
      </c>
      <c r="AE90" s="32">
        <v>-309</v>
      </c>
      <c r="AF90" s="216">
        <f t="shared" si="50"/>
        <v>-1002</v>
      </c>
      <c r="AH90" s="47">
        <f t="shared" ref="AH90:AK91" si="55">AB90</f>
        <v>345</v>
      </c>
      <c r="AI90" s="48">
        <f t="shared" si="55"/>
        <v>630</v>
      </c>
      <c r="AJ90" s="48">
        <f t="shared" si="55"/>
        <v>-1668</v>
      </c>
      <c r="AK90" s="32">
        <f t="shared" si="55"/>
        <v>-309</v>
      </c>
      <c r="AL90" s="216">
        <f t="shared" si="51"/>
        <v>-1002</v>
      </c>
      <c r="AN90" s="47">
        <v>364</v>
      </c>
      <c r="AO90" s="48">
        <f>'P&amp;L YTD_new'!AM90-'P&amp;L QRT_new'!AN90</f>
        <v>430</v>
      </c>
      <c r="AP90" s="48">
        <v>-664.91469000000006</v>
      </c>
      <c r="AQ90" s="32">
        <f>'P&amp;L YTD_new'!AO90-'P&amp;L YTD_new'!AN90</f>
        <v>-142.52827999999994</v>
      </c>
      <c r="AR90" s="216">
        <f t="shared" si="52"/>
        <v>-13.442970000000003</v>
      </c>
      <c r="AT90" s="47">
        <f>AN90</f>
        <v>364</v>
      </c>
      <c r="AU90" s="48">
        <f>AO90</f>
        <v>430</v>
      </c>
      <c r="AV90" s="48">
        <f t="shared" ref="AV90:AW94" si="56">AP90</f>
        <v>-664.91469000000006</v>
      </c>
      <c r="AW90" s="32">
        <f t="shared" si="56"/>
        <v>-142.52827999999994</v>
      </c>
      <c r="AX90" s="216">
        <f t="shared" si="54"/>
        <v>-13.442970000000003</v>
      </c>
      <c r="AZ90" s="26"/>
      <c r="BA90" s="26"/>
      <c r="BB90" s="26"/>
      <c r="BC90" s="26"/>
      <c r="BD90" s="26"/>
      <c r="BF90" s="26"/>
      <c r="BG90" s="26"/>
      <c r="BH90" s="26"/>
      <c r="BI90" s="26"/>
    </row>
    <row r="91" spans="1:61" ht="11.4" customHeight="1" outlineLevel="1" x14ac:dyDescent="0.3">
      <c r="B91" s="121" t="s">
        <v>75</v>
      </c>
      <c r="D91" s="47">
        <v>117</v>
      </c>
      <c r="E91" s="48">
        <v>-65</v>
      </c>
      <c r="F91" s="48">
        <v>156</v>
      </c>
      <c r="G91" s="32">
        <v>-195</v>
      </c>
      <c r="H91" s="216">
        <v>13</v>
      </c>
      <c r="J91" s="47">
        <v>-19</v>
      </c>
      <c r="K91" s="48">
        <v>76</v>
      </c>
      <c r="L91" s="48">
        <v>-80</v>
      </c>
      <c r="M91" s="32">
        <v>114</v>
      </c>
      <c r="N91" s="216">
        <v>91</v>
      </c>
      <c r="P91" s="47"/>
      <c r="Q91" s="48"/>
      <c r="R91" s="48"/>
      <c r="S91" s="32"/>
      <c r="T91" s="216">
        <v>0</v>
      </c>
      <c r="V91" s="47">
        <v>-30</v>
      </c>
      <c r="W91" s="48">
        <v>-170</v>
      </c>
      <c r="X91" s="48">
        <v>-36</v>
      </c>
      <c r="Y91" s="32">
        <v>-135</v>
      </c>
      <c r="Z91" s="216">
        <v>-371</v>
      </c>
      <c r="AB91" s="47">
        <v>1047</v>
      </c>
      <c r="AC91" s="48">
        <v>29</v>
      </c>
      <c r="AD91" s="48">
        <v>-108</v>
      </c>
      <c r="AE91" s="32">
        <v>-503</v>
      </c>
      <c r="AF91" s="216">
        <f t="shared" si="50"/>
        <v>465</v>
      </c>
      <c r="AH91" s="47">
        <f t="shared" si="55"/>
        <v>1047</v>
      </c>
      <c r="AI91" s="48">
        <f t="shared" si="55"/>
        <v>29</v>
      </c>
      <c r="AJ91" s="48">
        <f t="shared" si="55"/>
        <v>-108</v>
      </c>
      <c r="AK91" s="32">
        <f t="shared" si="55"/>
        <v>-503</v>
      </c>
      <c r="AL91" s="216">
        <f t="shared" si="51"/>
        <v>465</v>
      </c>
      <c r="AN91" s="47">
        <v>-66</v>
      </c>
      <c r="AO91" s="48">
        <f>'P&amp;L YTD_new'!AM91-'P&amp;L QRT_new'!AN91</f>
        <v>43</v>
      </c>
      <c r="AP91" s="48">
        <v>-113.11526000000001</v>
      </c>
      <c r="AQ91" s="32">
        <f>'P&amp;L YTD_new'!AO91-'P&amp;L YTD_new'!AN91</f>
        <v>-16.693829999999991</v>
      </c>
      <c r="AR91" s="216">
        <f t="shared" si="52"/>
        <v>-152.80909</v>
      </c>
      <c r="AT91" s="47">
        <f>AN91</f>
        <v>-66</v>
      </c>
      <c r="AU91" s="48">
        <f>AO91</f>
        <v>43</v>
      </c>
      <c r="AV91" s="48">
        <f t="shared" si="56"/>
        <v>-113.11526000000001</v>
      </c>
      <c r="AW91" s="32">
        <f t="shared" si="56"/>
        <v>-16.693829999999991</v>
      </c>
      <c r="AX91" s="216">
        <f t="shared" si="54"/>
        <v>-152.80909</v>
      </c>
      <c r="AZ91" s="26"/>
      <c r="BA91" s="26"/>
      <c r="BB91" s="26"/>
      <c r="BC91" s="26"/>
      <c r="BD91" s="26"/>
      <c r="BF91" s="26"/>
      <c r="BG91" s="26"/>
      <c r="BH91" s="26"/>
      <c r="BI91" s="26"/>
    </row>
    <row r="92" spans="1:61" ht="11.4" customHeight="1" outlineLevel="1" x14ac:dyDescent="0.3">
      <c r="B92" s="121" t="s">
        <v>76</v>
      </c>
      <c r="D92" s="47">
        <v>0</v>
      </c>
      <c r="E92" s="48">
        <v>0</v>
      </c>
      <c r="F92" s="48">
        <v>-14112</v>
      </c>
      <c r="G92" s="32">
        <v>0</v>
      </c>
      <c r="H92" s="216">
        <v>-14112</v>
      </c>
      <c r="J92" s="47"/>
      <c r="K92" s="48"/>
      <c r="L92" s="48"/>
      <c r="M92" s="32"/>
      <c r="N92" s="216">
        <v>0</v>
      </c>
      <c r="P92" s="47"/>
      <c r="Q92" s="48"/>
      <c r="R92" s="48"/>
      <c r="S92" s="32"/>
      <c r="T92" s="216">
        <v>0</v>
      </c>
      <c r="V92" s="47"/>
      <c r="W92" s="48"/>
      <c r="X92" s="48"/>
      <c r="Y92" s="32"/>
      <c r="Z92" s="216">
        <v>0</v>
      </c>
      <c r="AB92" s="47"/>
      <c r="AC92" s="48"/>
      <c r="AD92" s="48"/>
      <c r="AE92" s="32"/>
      <c r="AF92" s="216">
        <f t="shared" si="50"/>
        <v>0</v>
      </c>
      <c r="AH92" s="47"/>
      <c r="AI92" s="48"/>
      <c r="AJ92" s="48"/>
      <c r="AK92" s="32"/>
      <c r="AL92" s="216">
        <f>SUM(AH92:AK92)</f>
        <v>0</v>
      </c>
      <c r="AN92" s="47"/>
      <c r="AO92" s="48"/>
      <c r="AP92" s="48"/>
      <c r="AQ92" s="32"/>
      <c r="AR92" s="216">
        <f>SUM(AN92:AQ92)</f>
        <v>0</v>
      </c>
      <c r="AT92" s="47"/>
      <c r="AU92" s="48"/>
      <c r="AV92" s="48"/>
      <c r="AW92" s="32"/>
      <c r="AX92" s="216">
        <f>SUM(AT92:AW92)</f>
        <v>0</v>
      </c>
      <c r="AZ92" s="26"/>
      <c r="BA92" s="26"/>
      <c r="BB92" s="26"/>
      <c r="BC92" s="26"/>
      <c r="BD92" s="26"/>
      <c r="BF92" s="26"/>
      <c r="BG92" s="26"/>
      <c r="BH92" s="26"/>
      <c r="BI92" s="26"/>
    </row>
    <row r="93" spans="1:61" ht="11.4" customHeight="1" outlineLevel="1" x14ac:dyDescent="0.3">
      <c r="B93" s="121" t="s">
        <v>77</v>
      </c>
      <c r="D93" s="47">
        <v>0</v>
      </c>
      <c r="E93" s="48">
        <v>0</v>
      </c>
      <c r="F93" s="48">
        <v>0</v>
      </c>
      <c r="G93" s="32">
        <v>456</v>
      </c>
      <c r="H93" s="216">
        <v>456</v>
      </c>
      <c r="J93" s="162"/>
      <c r="K93" s="48"/>
      <c r="L93" s="48"/>
      <c r="M93" s="32"/>
      <c r="N93" s="216">
        <v>0</v>
      </c>
      <c r="P93" s="47"/>
      <c r="Q93" s="48"/>
      <c r="R93" s="48"/>
      <c r="S93" s="32"/>
      <c r="T93" s="216">
        <v>0</v>
      </c>
      <c r="V93" s="47"/>
      <c r="W93" s="48"/>
      <c r="X93" s="48"/>
      <c r="Y93" s="32"/>
      <c r="Z93" s="216">
        <v>0</v>
      </c>
      <c r="AB93" s="47"/>
      <c r="AC93" s="48"/>
      <c r="AD93" s="48"/>
      <c r="AE93" s="32"/>
      <c r="AF93" s="216">
        <f t="shared" si="50"/>
        <v>0</v>
      </c>
      <c r="AH93" s="47"/>
      <c r="AI93" s="48"/>
      <c r="AJ93" s="48"/>
      <c r="AK93" s="32"/>
      <c r="AL93" s="216">
        <f>SUM(AH93:AK93)</f>
        <v>0</v>
      </c>
      <c r="AN93" s="47"/>
      <c r="AO93" s="48"/>
      <c r="AP93" s="48"/>
      <c r="AQ93" s="32"/>
      <c r="AR93" s="216">
        <f>SUM(AN93:AQ93)</f>
        <v>0</v>
      </c>
      <c r="AT93" s="47"/>
      <c r="AU93" s="48"/>
      <c r="AV93" s="48"/>
      <c r="AW93" s="32"/>
      <c r="AX93" s="216">
        <f>SUM(AT93:AW93)</f>
        <v>0</v>
      </c>
      <c r="AZ93" s="26"/>
      <c r="BA93" s="26"/>
      <c r="BB93" s="26"/>
      <c r="BC93" s="26"/>
      <c r="BD93" s="26"/>
      <c r="BF93" s="26"/>
      <c r="BG93" s="26"/>
      <c r="BH93" s="26"/>
      <c r="BI93" s="26"/>
    </row>
    <row r="94" spans="1:61" ht="11.4" customHeight="1" outlineLevel="1" x14ac:dyDescent="0.3">
      <c r="B94" s="121" t="s">
        <v>78</v>
      </c>
      <c r="D94" s="47"/>
      <c r="E94" s="48"/>
      <c r="F94" s="48"/>
      <c r="G94" s="32"/>
      <c r="H94" s="216">
        <v>0</v>
      </c>
      <c r="J94" s="47">
        <v>2783</v>
      </c>
      <c r="K94" s="48">
        <v>2868</v>
      </c>
      <c r="L94" s="48">
        <v>0</v>
      </c>
      <c r="M94" s="32">
        <v>0</v>
      </c>
      <c r="N94" s="216">
        <v>5651</v>
      </c>
      <c r="P94" s="47"/>
      <c r="Q94" s="48"/>
      <c r="R94" s="48"/>
      <c r="S94" s="32"/>
      <c r="T94" s="216">
        <v>0</v>
      </c>
      <c r="V94" s="47"/>
      <c r="W94" s="48"/>
      <c r="X94" s="48"/>
      <c r="Y94" s="32"/>
      <c r="Z94" s="216">
        <v>0</v>
      </c>
      <c r="AB94" s="47"/>
      <c r="AC94" s="48"/>
      <c r="AD94" s="48"/>
      <c r="AE94" s="32"/>
      <c r="AF94" s="216">
        <f t="shared" si="50"/>
        <v>0</v>
      </c>
      <c r="AH94" s="47"/>
      <c r="AI94" s="48"/>
      <c r="AJ94" s="48"/>
      <c r="AK94" s="32"/>
      <c r="AL94" s="216">
        <f>SUM(AH94:AK94)</f>
        <v>0</v>
      </c>
      <c r="AN94" s="47"/>
      <c r="AO94" s="48"/>
      <c r="AP94" s="48"/>
      <c r="AQ94" s="32">
        <f>'P&amp;L YTD_new'!AO94-'P&amp;L YTD_new'!AN94</f>
        <v>146541.65993990001</v>
      </c>
      <c r="AR94" s="216">
        <f>SUM(AN94:AQ94)</f>
        <v>146541.65993990001</v>
      </c>
      <c r="AT94" s="47"/>
      <c r="AU94" s="48"/>
      <c r="AV94" s="48"/>
      <c r="AW94" s="32">
        <f t="shared" si="56"/>
        <v>146541.65993990001</v>
      </c>
      <c r="AX94" s="216">
        <f>SUM(AT94:AW94)</f>
        <v>146541.65993990001</v>
      </c>
      <c r="AZ94" s="26"/>
      <c r="BA94" s="26"/>
      <c r="BB94" s="26"/>
      <c r="BC94" s="26"/>
      <c r="BD94" s="26"/>
      <c r="BF94" s="26"/>
      <c r="BG94" s="26"/>
      <c r="BH94" s="26"/>
      <c r="BI94" s="26"/>
    </row>
    <row r="95" spans="1:61" ht="11.4" customHeight="1" outlineLevel="1" x14ac:dyDescent="0.3">
      <c r="B95" s="121" t="s">
        <v>79</v>
      </c>
      <c r="D95" s="47"/>
      <c r="E95" s="48"/>
      <c r="F95" s="48"/>
      <c r="G95" s="32"/>
      <c r="H95" s="216">
        <v>0</v>
      </c>
      <c r="J95" s="47"/>
      <c r="K95" s="48"/>
      <c r="L95" s="48"/>
      <c r="M95" s="32"/>
      <c r="N95" s="216">
        <v>0</v>
      </c>
      <c r="P95" s="47"/>
      <c r="Q95" s="48"/>
      <c r="R95" s="48"/>
      <c r="S95" s="32"/>
      <c r="T95" s="216">
        <v>0</v>
      </c>
      <c r="V95" s="47"/>
      <c r="W95" s="48"/>
      <c r="X95" s="48"/>
      <c r="Y95" s="32"/>
      <c r="Z95" s="216">
        <v>0</v>
      </c>
      <c r="AB95" s="47"/>
      <c r="AC95" s="48"/>
      <c r="AD95" s="48"/>
      <c r="AE95" s="32"/>
      <c r="AF95" s="216">
        <f t="shared" si="50"/>
        <v>0</v>
      </c>
      <c r="AH95" s="47">
        <v>-606.68999999999994</v>
      </c>
      <c r="AI95" s="160">
        <v>899.01350000000002</v>
      </c>
      <c r="AJ95" s="160">
        <v>1113.788</v>
      </c>
      <c r="AK95" s="32">
        <v>3027.8210000000004</v>
      </c>
      <c r="AL95" s="216">
        <f>SUM(AH95:AK95)</f>
        <v>4433.9325000000008</v>
      </c>
      <c r="AN95" s="47"/>
      <c r="AO95" s="160"/>
      <c r="AP95" s="160"/>
      <c r="AQ95" s="32"/>
      <c r="AR95" s="216">
        <f>SUM(AN95:AQ95)</f>
        <v>0</v>
      </c>
      <c r="AT95" s="427">
        <v>33.766399999999997</v>
      </c>
      <c r="AU95" s="428">
        <v>-4.2207999999999997</v>
      </c>
      <c r="AV95" s="428">
        <f>AP95</f>
        <v>0</v>
      </c>
      <c r="AW95" s="32">
        <f>AQ95</f>
        <v>0</v>
      </c>
      <c r="AX95" s="216">
        <f>SUM(AT95:AW95)</f>
        <v>29.545599999999997</v>
      </c>
      <c r="AZ95" s="26"/>
      <c r="BA95" s="26"/>
      <c r="BB95" s="26"/>
      <c r="BC95" s="26"/>
      <c r="BD95" s="26"/>
      <c r="BF95" s="26"/>
      <c r="BG95" s="26"/>
      <c r="BH95" s="26"/>
      <c r="BI95" s="26"/>
    </row>
    <row r="96" spans="1:61" ht="11.4" customHeight="1" x14ac:dyDescent="0.3">
      <c r="B96" s="163" t="s">
        <v>80</v>
      </c>
      <c r="C96" s="76"/>
      <c r="D96" s="134">
        <v>3968</v>
      </c>
      <c r="E96" s="135">
        <v>1292.7221500000001</v>
      </c>
      <c r="F96" s="135">
        <v>-10994.72215</v>
      </c>
      <c r="G96" s="136">
        <v>3449</v>
      </c>
      <c r="H96" s="221">
        <v>-2285</v>
      </c>
      <c r="I96" s="76"/>
      <c r="J96" s="134">
        <v>5016</v>
      </c>
      <c r="K96" s="135">
        <v>5703</v>
      </c>
      <c r="L96" s="135">
        <v>6520</v>
      </c>
      <c r="M96" s="136">
        <v>14018</v>
      </c>
      <c r="N96" s="221">
        <v>31257</v>
      </c>
      <c r="O96" s="76"/>
      <c r="P96" s="134">
        <v>0</v>
      </c>
      <c r="Q96" s="135">
        <v>0</v>
      </c>
      <c r="R96" s="135">
        <v>0</v>
      </c>
      <c r="S96" s="136">
        <v>0</v>
      </c>
      <c r="T96" s="221">
        <v>0</v>
      </c>
      <c r="V96" s="134">
        <v>377</v>
      </c>
      <c r="W96" s="135">
        <v>3440</v>
      </c>
      <c r="X96" s="135">
        <v>3557</v>
      </c>
      <c r="Y96" s="136">
        <v>4441</v>
      </c>
      <c r="Z96" s="221">
        <v>11815</v>
      </c>
      <c r="AB96" s="134">
        <f>SUM(AB84:AB95)</f>
        <v>3176</v>
      </c>
      <c r="AC96" s="135">
        <f>SUM(AC84:AC95)</f>
        <v>13040</v>
      </c>
      <c r="AD96" s="135">
        <f>SUM(AD84:AD95)</f>
        <v>1046</v>
      </c>
      <c r="AE96" s="136">
        <f>SUM(AE84:AE95)</f>
        <v>12313</v>
      </c>
      <c r="AF96" s="221">
        <f t="shared" si="50"/>
        <v>29575</v>
      </c>
      <c r="AH96" s="134">
        <f>SUM(AH84:AH95)</f>
        <v>3119.6645000000003</v>
      </c>
      <c r="AI96" s="135">
        <f>SUM(AI84:AI95)</f>
        <v>15014.388500000001</v>
      </c>
      <c r="AJ96" s="135">
        <f>SUM(AJ84:AJ95)</f>
        <v>3616.28</v>
      </c>
      <c r="AK96" s="136">
        <f>SUM(AK84:AK95)</f>
        <v>27415.926200000002</v>
      </c>
      <c r="AL96" s="221">
        <f>SUM(AH96:AK96)</f>
        <v>49166.2592</v>
      </c>
      <c r="AN96" s="37">
        <f>SUM(AN84:AN95)</f>
        <v>6519</v>
      </c>
      <c r="AO96" s="37">
        <f>SUM(AO84:AO95)</f>
        <v>33813</v>
      </c>
      <c r="AP96" s="37">
        <f>SUM(AP84:AP95)</f>
        <v>12260.439600000002</v>
      </c>
      <c r="AQ96" s="37">
        <f>SUM(AQ84:AQ95)</f>
        <v>150574.19040990001</v>
      </c>
      <c r="AR96" s="221">
        <f>SUM(AN96:AQ96)</f>
        <v>203166.63000990002</v>
      </c>
      <c r="AT96" s="37">
        <f>SUM(AT84:AT95)</f>
        <v>7688.1616000000004</v>
      </c>
      <c r="AU96" s="37">
        <f>SUM(AU84:AU95)</f>
        <v>36155.544000000002</v>
      </c>
      <c r="AV96" s="37">
        <f>SUM(AV84:AV95)</f>
        <v>12260.439600000002</v>
      </c>
      <c r="AW96" s="37">
        <f>SUM(AW84:AW95)</f>
        <v>150574.19040990001</v>
      </c>
      <c r="AX96" s="221">
        <f>SUM(AT96:AW96)</f>
        <v>206678.33560990001</v>
      </c>
      <c r="AZ96" s="26"/>
      <c r="BA96" s="26"/>
      <c r="BB96" s="26"/>
      <c r="BC96" s="26"/>
      <c r="BD96" s="26"/>
      <c r="BF96" s="26"/>
      <c r="BG96" s="26"/>
      <c r="BH96" s="26"/>
      <c r="BI96" s="26"/>
    </row>
    <row r="97" spans="2:61" ht="11.4" customHeight="1" x14ac:dyDescent="0.3">
      <c r="B97" s="164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230"/>
      <c r="X97" s="181"/>
      <c r="Y97" s="231"/>
      <c r="Z97" s="48"/>
      <c r="AA97" s="48"/>
      <c r="AB97" s="230"/>
      <c r="AC97" s="230"/>
      <c r="AD97" s="181"/>
      <c r="AE97" s="231"/>
      <c r="AF97" s="48"/>
      <c r="AH97" s="386"/>
      <c r="AI97" s="386"/>
      <c r="AJ97" s="386"/>
      <c r="AK97" s="386"/>
      <c r="AL97" s="48"/>
      <c r="AN97" s="48"/>
      <c r="AO97" s="48"/>
      <c r="AP97" s="48"/>
      <c r="AQ97" s="48"/>
      <c r="AR97" s="48"/>
      <c r="AS97" s="407"/>
      <c r="AT97" s="48"/>
      <c r="AU97" s="385"/>
      <c r="AV97" s="398"/>
      <c r="AW97" s="398"/>
      <c r="AX97" s="48"/>
      <c r="AZ97" s="26"/>
      <c r="BA97" s="26"/>
      <c r="BB97" s="26"/>
      <c r="BC97" s="26"/>
      <c r="BD97" s="26"/>
      <c r="BF97" s="26"/>
      <c r="BG97" s="26"/>
      <c r="BH97" s="26"/>
      <c r="BI97" s="26"/>
    </row>
    <row r="98" spans="2:61" s="101" customFormat="1" ht="11.4" customHeight="1" x14ac:dyDescent="0.3">
      <c r="B98" s="34" t="s">
        <v>81</v>
      </c>
      <c r="C98" s="100"/>
      <c r="D98" s="37">
        <v>60805</v>
      </c>
      <c r="E98" s="37">
        <v>77109.857419999986</v>
      </c>
      <c r="F98" s="37">
        <v>73744.594889999978</v>
      </c>
      <c r="G98" s="37">
        <v>96158.547690000007</v>
      </c>
      <c r="H98" s="183">
        <v>307818</v>
      </c>
      <c r="I98" s="100"/>
      <c r="J98" s="37">
        <v>72364</v>
      </c>
      <c r="K98" s="37">
        <v>93003</v>
      </c>
      <c r="L98" s="37">
        <v>95832</v>
      </c>
      <c r="M98" s="37">
        <v>110154.65706526332</v>
      </c>
      <c r="N98" s="183">
        <v>371353.65706526331</v>
      </c>
      <c r="O98" s="100"/>
      <c r="P98" s="37">
        <v>76040.685732920057</v>
      </c>
      <c r="Q98" s="37">
        <v>100704.46386572804</v>
      </c>
      <c r="R98" s="37">
        <v>138884.07613816156</v>
      </c>
      <c r="S98" s="37">
        <v>112262.17783528753</v>
      </c>
      <c r="T98" s="183">
        <v>427891.40357209719</v>
      </c>
      <c r="V98" s="37">
        <v>76002</v>
      </c>
      <c r="W98" s="37">
        <v>100183</v>
      </c>
      <c r="X98" s="37">
        <v>149830</v>
      </c>
      <c r="Y98" s="37">
        <v>112956</v>
      </c>
      <c r="Z98" s="183">
        <v>438971</v>
      </c>
      <c r="AA98" s="128"/>
      <c r="AB98" s="37">
        <f>SUM(AB79,AB83:AB95)</f>
        <v>84299</v>
      </c>
      <c r="AC98" s="37">
        <f>SUM(AC79,AC83:AC95)</f>
        <v>98405</v>
      </c>
      <c r="AD98" s="37">
        <f>SUM(AD79,AD83:AD95)</f>
        <v>153636</v>
      </c>
      <c r="AE98" s="37">
        <f>SUM(AE79,AE83:AE95)</f>
        <v>131859</v>
      </c>
      <c r="AF98" s="183">
        <f>SUM(AB98:AE98)</f>
        <v>468199</v>
      </c>
      <c r="AG98" s="232"/>
      <c r="AH98" s="37">
        <f>AH101+AH104+AH107+AH110</f>
        <v>132404.44049615023</v>
      </c>
      <c r="AI98" s="37">
        <f>AI101+AI104+AI107+AI110</f>
        <v>134845.83303833881</v>
      </c>
      <c r="AJ98" s="37">
        <f>AJ101+AJ104+AJ107+AJ110</f>
        <v>231669.4895415348</v>
      </c>
      <c r="AK98" s="37">
        <f>AK101+AK104+AK107+AK110</f>
        <v>144920.51847903524</v>
      </c>
      <c r="AL98" s="183">
        <f>SUM(AH98:AK98)</f>
        <v>643840.28155505913</v>
      </c>
      <c r="AM98" s="232"/>
      <c r="AN98" s="37">
        <f>SUM(AN79,AN83:AN95)</f>
        <v>85832</v>
      </c>
      <c r="AO98" s="37">
        <f>AO101+AO104+AO107+AO110</f>
        <v>121874</v>
      </c>
      <c r="AP98" s="37">
        <f>AP101+AP104+AP107+AP110</f>
        <v>241603.32856150003</v>
      </c>
      <c r="AQ98" s="37">
        <f>AQ101+AQ104+AQ107+AQ110</f>
        <v>124858.68594789905</v>
      </c>
      <c r="AR98" s="183">
        <f>SUM(AN98:AQ98)</f>
        <v>574168.01450939907</v>
      </c>
      <c r="AS98" s="182"/>
      <c r="AT98" s="37">
        <f>AT101+AT104+AT107+AT110</f>
        <v>131875.54595817853</v>
      </c>
      <c r="AU98" s="37">
        <f>AU101+AU104+AU107+AU110</f>
        <v>132394.02294497535</v>
      </c>
      <c r="AV98" s="37">
        <f>AV101+AV104+AV107+AV110</f>
        <v>241603.32856150003</v>
      </c>
      <c r="AW98" s="37">
        <f>AW101+AW104+AW107+AW110</f>
        <v>124858.68594789905</v>
      </c>
      <c r="AX98" s="183">
        <f>SUM(AT98:AW98)</f>
        <v>630731.58341255295</v>
      </c>
      <c r="AZ98" s="128"/>
      <c r="BA98" s="128"/>
      <c r="BB98" s="128"/>
      <c r="BC98" s="128"/>
      <c r="BD98" s="128"/>
      <c r="BF98" s="128"/>
      <c r="BG98" s="128"/>
      <c r="BH98" s="128"/>
      <c r="BI98" s="128"/>
    </row>
    <row r="99" spans="2:61" ht="11.4" customHeight="1" x14ac:dyDescent="0.3">
      <c r="B99" s="147" t="s">
        <v>82</v>
      </c>
      <c r="C99" s="107"/>
      <c r="D99" s="149">
        <v>0.38377788156881554</v>
      </c>
      <c r="E99" s="149">
        <v>0.38777722077373566</v>
      </c>
      <c r="F99" s="149">
        <v>0.35300375801856859</v>
      </c>
      <c r="G99" s="149">
        <v>0.4171633910110088</v>
      </c>
      <c r="H99" s="233">
        <v>0.38636596143229579</v>
      </c>
      <c r="I99" s="107"/>
      <c r="J99" s="149">
        <v>0.36753954246866472</v>
      </c>
      <c r="K99" s="149">
        <v>0.36633042357240303</v>
      </c>
      <c r="L99" s="149">
        <v>0.36862659554541638</v>
      </c>
      <c r="M99" s="149">
        <v>0.34665477180425325</v>
      </c>
      <c r="N99" s="233">
        <v>0.36106330639541956</v>
      </c>
      <c r="O99" s="107"/>
      <c r="P99" s="149">
        <v>0.31856123953651033</v>
      </c>
      <c r="Q99" s="149">
        <v>0.32675744368876047</v>
      </c>
      <c r="R99" s="149">
        <v>0.38876055167536849</v>
      </c>
      <c r="S99" s="149">
        <v>0.34178314137738797</v>
      </c>
      <c r="T99" s="233">
        <v>0.34714473051027772</v>
      </c>
      <c r="U99" s="107"/>
      <c r="V99" s="149">
        <v>0.24869119328268438</v>
      </c>
      <c r="W99" s="149">
        <v>0.28398950937009271</v>
      </c>
      <c r="X99" s="149">
        <v>0.37753771295984212</v>
      </c>
      <c r="Y99" s="149">
        <v>0.31910908459119763</v>
      </c>
      <c r="Z99" s="233">
        <v>0.31150103745923252</v>
      </c>
      <c r="AA99" s="107"/>
      <c r="AB99" s="149">
        <f>IFERROR(AB98/(AB10-AB15),"")</f>
        <v>0.24452921041944653</v>
      </c>
      <c r="AC99" s="149">
        <f>IFERROR(AC98/(AC10-AC15),"")</f>
        <v>0.26293640148134689</v>
      </c>
      <c r="AD99" s="149">
        <f>IFERROR(AD98/(AD10-AD15),"")</f>
        <v>0.35751917491994939</v>
      </c>
      <c r="AE99" s="149">
        <f>IFERROR(AE98/(AE10-AE15),"")</f>
        <v>0.33602868472288766</v>
      </c>
      <c r="AF99" s="233">
        <f>IFERROR(AF98/(AF10-AF15),"")</f>
        <v>0.30380319324961103</v>
      </c>
      <c r="AH99" s="149">
        <f>IFERROR(AH98/(AH10-AH15),"")</f>
        <v>0.23904058042695514</v>
      </c>
      <c r="AI99" s="149">
        <f>IFERROR(AI98/(AI10-AI15),"")</f>
        <v>0.23837721599644179</v>
      </c>
      <c r="AJ99" s="149">
        <f>IFERROR(AJ98/(AJ10-AJ15),"")</f>
        <v>0.35048997476137439</v>
      </c>
      <c r="AK99" s="149">
        <f>IFERROR(AK98/(AK10-AK15),"")</f>
        <v>0.27695093888994943</v>
      </c>
      <c r="AL99" s="233">
        <f>IFERROR(AL98/(AL10-AL15),"")</f>
        <v>0.27946386191379385</v>
      </c>
      <c r="AN99" s="149">
        <f>IFERROR(AN98/(AN10-AN15),"")</f>
        <v>0.23314156575780787</v>
      </c>
      <c r="AO99" s="151">
        <f>IFERROR(AO98/(AO10-AO15),"")</f>
        <v>0.22762572513979837</v>
      </c>
      <c r="AP99" s="151">
        <f>IFERROR(AP98/(AP10-AP15),"")</f>
        <v>0.33734319616775105</v>
      </c>
      <c r="AQ99" s="151">
        <f>IFERROR(AQ98/(AQ10-AQ15),"")</f>
        <v>0.22012556792323065</v>
      </c>
      <c r="AR99" s="233">
        <f>IFERROR(AR98/(AR10-AR15),"")</f>
        <v>0.26253943243582034</v>
      </c>
      <c r="AT99" s="149">
        <f>IFERROR(AT98/(AT10-AT15),"")</f>
        <v>0.22405710900084611</v>
      </c>
      <c r="AU99" s="151">
        <f>IFERROR(AU98/(AU10-AU15),"")</f>
        <v>0.22390829268514026</v>
      </c>
      <c r="AV99" s="151">
        <f>IFERROR(AV98/(AV10-AV15),"")</f>
        <v>0.33734319616775105</v>
      </c>
      <c r="AW99" s="151">
        <f>IFERROR(AW98/(AW10-AW15),"")</f>
        <v>0.22012556792323065</v>
      </c>
      <c r="AX99" s="233">
        <f>IFERROR(AX98/(AX10-AX15),"")</f>
        <v>0.25605385179965756</v>
      </c>
      <c r="BA99" s="26"/>
      <c r="BB99" s="26"/>
      <c r="BC99" s="26"/>
      <c r="BD99" s="26"/>
      <c r="BF99" s="26"/>
      <c r="BG99" s="26"/>
      <c r="BH99" s="26"/>
      <c r="BI99" s="26"/>
    </row>
    <row r="100" spans="2:61" s="152" customFormat="1" ht="11.4" customHeight="1" x14ac:dyDescent="0.3">
      <c r="B100" s="147" t="s">
        <v>68</v>
      </c>
      <c r="D100" s="149"/>
      <c r="E100" s="149"/>
      <c r="F100" s="149"/>
      <c r="G100" s="149"/>
      <c r="H100" s="234"/>
      <c r="J100" s="149">
        <v>0.19009949839651341</v>
      </c>
      <c r="K100" s="149">
        <v>0.20611038733262932</v>
      </c>
      <c r="L100" s="149">
        <v>0.29951218991637796</v>
      </c>
      <c r="M100" s="149">
        <v>0.14555242057507534</v>
      </c>
      <c r="N100" s="234">
        <v>0.20640656837892291</v>
      </c>
      <c r="P100" s="149"/>
      <c r="Q100" s="149"/>
      <c r="R100" s="149"/>
      <c r="S100" s="149"/>
      <c r="T100" s="234"/>
      <c r="U100" s="22"/>
      <c r="V100" s="149">
        <v>5.0273616715493796E-2</v>
      </c>
      <c r="W100" s="149">
        <v>7.7201810694278672E-2</v>
      </c>
      <c r="X100" s="149">
        <v>0.56346523082060274</v>
      </c>
      <c r="Y100" s="149">
        <v>2.544056478683987E-2</v>
      </c>
      <c r="Z100" s="234">
        <v>0.18208668845605214</v>
      </c>
      <c r="AA100" s="22"/>
      <c r="AB100" s="149">
        <f>IFERROR(AB98/V98-1,"")</f>
        <v>0.10916817978474258</v>
      </c>
      <c r="AC100" s="149">
        <f>IFERROR(AC98/W98-1,"")</f>
        <v>-1.7747522034676555E-2</v>
      </c>
      <c r="AD100" s="149">
        <f>IFERROR(AD98/X98-1,"")</f>
        <v>2.5402122405392857E-2</v>
      </c>
      <c r="AE100" s="149">
        <f>IFERROR(AE98/Y98-1,"")</f>
        <v>0.16734834802932119</v>
      </c>
      <c r="AF100" s="234">
        <f>IFERROR(AF98/Z98-1,"")</f>
        <v>6.6582986119811949E-2</v>
      </c>
      <c r="AG100" s="25"/>
      <c r="AH100" s="149">
        <f>IFERROR(AH98/V98-1,"")</f>
        <v>0.74211784553235738</v>
      </c>
      <c r="AI100" s="149">
        <f t="shared" ref="AI100:AK100" si="57">IFERROR(AI98/W98-1,"")</f>
        <v>0.34599515924197521</v>
      </c>
      <c r="AJ100" s="149">
        <f t="shared" si="57"/>
        <v>0.54621564133708067</v>
      </c>
      <c r="AK100" s="149">
        <f t="shared" si="57"/>
        <v>0.28298203264134036</v>
      </c>
      <c r="AL100" s="234">
        <f>IFERROR(AL98/Z98-1,"")</f>
        <v>0.46670345320091555</v>
      </c>
      <c r="AM100" s="25"/>
      <c r="AN100" s="149">
        <f>IFERROR(AN98/AB98-1,"")</f>
        <v>1.818526910164997E-2</v>
      </c>
      <c r="AO100" s="151">
        <f>IFERROR(AO98/AC98-1,"")</f>
        <v>0.23849397896448354</v>
      </c>
      <c r="AP100" s="151">
        <f>IFERROR(AP98/AD98-1,"")</f>
        <v>0.57256976595003795</v>
      </c>
      <c r="AQ100" s="151">
        <f>IFERROR(AQ98/AE98-1,"")</f>
        <v>-5.3089391335448877E-2</v>
      </c>
      <c r="AR100" s="234">
        <f>IFERROR(AR98/AF98-1,"")</f>
        <v>0.22633327817743965</v>
      </c>
      <c r="AS100" s="182"/>
      <c r="AT100" s="149">
        <f>IFERROR(AT98/AH98-1,"")</f>
        <v>-3.9945377661791959E-3</v>
      </c>
      <c r="AU100" s="151">
        <f>IFERROR(AU98/AI98-1,"")</f>
        <v>-1.8182320047415712E-2</v>
      </c>
      <c r="AV100" s="151">
        <f>IFERROR(AV98/AJ98-1,"")</f>
        <v>4.2879358173680604E-2</v>
      </c>
      <c r="AW100" s="151">
        <f>IFERROR(AW98/AK98-1,"")</f>
        <v>-0.13843334775288152</v>
      </c>
      <c r="AX100" s="234">
        <f>IFERROR(AX98/AL98-1,"")</f>
        <v>-2.0360170865427851E-2</v>
      </c>
      <c r="BA100" s="26"/>
      <c r="BB100" s="26"/>
      <c r="BC100" s="26"/>
      <c r="BD100" s="26"/>
      <c r="BF100" s="26"/>
      <c r="BG100" s="26"/>
      <c r="BH100" s="26"/>
      <c r="BI100" s="26"/>
    </row>
    <row r="101" spans="2:61" s="101" customFormat="1" ht="11.4" customHeight="1" x14ac:dyDescent="0.3">
      <c r="B101" s="166" t="s">
        <v>83</v>
      </c>
      <c r="D101" s="169">
        <v>53720.251327895552</v>
      </c>
      <c r="E101" s="169">
        <v>60481.696625420656</v>
      </c>
      <c r="F101" s="169">
        <v>52882.450866658131</v>
      </c>
      <c r="G101" s="235">
        <v>84150.047516658087</v>
      </c>
      <c r="H101" s="126">
        <v>251234.44633663242</v>
      </c>
      <c r="J101" s="169">
        <v>60561.416228139919</v>
      </c>
      <c r="K101" s="169">
        <v>68227.932585878661</v>
      </c>
      <c r="L101" s="169">
        <v>61465.49705000002</v>
      </c>
      <c r="M101" s="235">
        <v>92080.545824337081</v>
      </c>
      <c r="N101" s="126">
        <v>282335.39168835571</v>
      </c>
      <c r="P101" s="169">
        <v>65785.119798139916</v>
      </c>
      <c r="Q101" s="169">
        <v>73975.368079308988</v>
      </c>
      <c r="R101" s="169">
        <v>67483.970706569715</v>
      </c>
      <c r="S101" s="235">
        <v>92647.185084337005</v>
      </c>
      <c r="T101" s="126">
        <v>299891.64366835565</v>
      </c>
      <c r="V101" s="169">
        <v>59882.496698190924</v>
      </c>
      <c r="W101" s="169">
        <v>67961.67710965524</v>
      </c>
      <c r="X101" s="169">
        <v>59824.982733431112</v>
      </c>
      <c r="Y101" s="235">
        <v>89861</v>
      </c>
      <c r="Z101" s="126">
        <v>277531</v>
      </c>
      <c r="AB101" s="169">
        <f>'P&amp;L YTD_new'!AB101</f>
        <v>54405</v>
      </c>
      <c r="AC101" s="169">
        <f>'P&amp;L YTD_new'!AC101-'P&amp;L YTD_new'!AB101</f>
        <v>58111</v>
      </c>
      <c r="AD101" s="169">
        <f>'P&amp;L YTD_new'!AD101-'P&amp;L YTD_new'!AC101</f>
        <v>60884</v>
      </c>
      <c r="AE101" s="235">
        <f>'P&amp;L YTD_new'!AE101-'P&amp;L YTD_new'!AD101</f>
        <v>99533</v>
      </c>
      <c r="AF101" s="126">
        <f>SUM(AB101:AE101)</f>
        <v>272933</v>
      </c>
      <c r="AG101" s="232"/>
      <c r="AH101" s="235">
        <v>54405</v>
      </c>
      <c r="AI101" s="235">
        <v>58111.4</v>
      </c>
      <c r="AJ101" s="235">
        <v>60884</v>
      </c>
      <c r="AK101" s="235">
        <v>99532.5</v>
      </c>
      <c r="AL101" s="126">
        <f>SUM(AH101:AK101)</f>
        <v>272932.90000000002</v>
      </c>
      <c r="AM101" s="232"/>
      <c r="AN101" s="167">
        <v>53308</v>
      </c>
      <c r="AO101" s="167">
        <f>'P&amp;L YTD_new'!AM101-'P&amp;L QRT_new'!AN101</f>
        <v>57718</v>
      </c>
      <c r="AP101" s="167">
        <v>47274.430304247013</v>
      </c>
      <c r="AQ101" s="167">
        <f>'P&amp;L YTD_new'!AO101-'P&amp;L YTD_new'!AN101</f>
        <v>70860.868895163003</v>
      </c>
      <c r="AR101" s="126">
        <f>SUM(AN101:AQ101)</f>
        <v>229161.29919941002</v>
      </c>
      <c r="AS101" s="232"/>
      <c r="AT101" s="167">
        <v>53308</v>
      </c>
      <c r="AU101" s="167">
        <v>57718</v>
      </c>
      <c r="AV101" s="167">
        <f>AP101</f>
        <v>47274.430304247013</v>
      </c>
      <c r="AW101" s="167">
        <f>AQ101</f>
        <v>70860.868895163003</v>
      </c>
      <c r="AX101" s="126">
        <f>SUM(AT101:AW101)</f>
        <v>229161.29919941002</v>
      </c>
      <c r="AZ101" s="128"/>
      <c r="BA101" s="128"/>
      <c r="BB101" s="128"/>
      <c r="BC101" s="128"/>
      <c r="BD101" s="128"/>
      <c r="BF101" s="128"/>
      <c r="BG101" s="128"/>
      <c r="BH101" s="128"/>
      <c r="BI101" s="128"/>
    </row>
    <row r="102" spans="2:61" s="107" customFormat="1" ht="11.4" customHeight="1" x14ac:dyDescent="0.3">
      <c r="B102" s="170" t="s">
        <v>84</v>
      </c>
      <c r="D102" s="171">
        <v>0.47082500615219175</v>
      </c>
      <c r="E102" s="171">
        <v>0.47621083292531347</v>
      </c>
      <c r="F102" s="171">
        <v>0.4481808366471261</v>
      </c>
      <c r="G102" s="236">
        <v>0.51860966955405474</v>
      </c>
      <c r="H102" s="149">
        <v>0.48188408606789584</v>
      </c>
      <c r="J102" s="171">
        <v>0.47880119982949987</v>
      </c>
      <c r="K102" s="171">
        <v>0.49990885407192842</v>
      </c>
      <c r="L102" s="171">
        <v>0.47704019435412665</v>
      </c>
      <c r="M102" s="236">
        <v>0.45306301089139112</v>
      </c>
      <c r="N102" s="149">
        <v>0.47447025852976177</v>
      </c>
      <c r="P102" s="171">
        <v>0.4327498813509173</v>
      </c>
      <c r="Q102" s="171">
        <v>0.45224429224638457</v>
      </c>
      <c r="R102" s="171">
        <v>0.42537028315448827</v>
      </c>
      <c r="S102" s="236">
        <v>0.45265852794127404</v>
      </c>
      <c r="T102" s="149">
        <v>0.44172423735100869</v>
      </c>
      <c r="V102" s="171">
        <v>0.37820419710720671</v>
      </c>
      <c r="W102" s="171">
        <v>0.40328775498298836</v>
      </c>
      <c r="X102" s="171">
        <v>0.38287105714261976</v>
      </c>
      <c r="Y102" s="236">
        <v>0.44112651442260498</v>
      </c>
      <c r="Z102" s="149">
        <v>0.40408465756376544</v>
      </c>
      <c r="AB102" s="171">
        <f>IFERROR(AB101/(AB11),"")</f>
        <v>0.33722386135422605</v>
      </c>
      <c r="AC102" s="171">
        <f>IFERROR(AC101/(AC11),"")</f>
        <v>0.33380819714507282</v>
      </c>
      <c r="AD102" s="171">
        <f>IFERROR(AD101/(AD11),"")</f>
        <v>0.36364722325086907</v>
      </c>
      <c r="AE102" s="236">
        <f>IFERROR(AE101/(AE11),"")</f>
        <v>0.46139475806825453</v>
      </c>
      <c r="AF102" s="149">
        <f>IFERROR(AF101/(AF11),"")</f>
        <v>0.37983063466770578</v>
      </c>
      <c r="AG102" s="25"/>
      <c r="AH102" s="236">
        <f>IFERROR(AH101/(AH11),"")</f>
        <v>0.35294735405387812</v>
      </c>
      <c r="AI102" s="236">
        <f>IFERROR(AI101/(AI11),"")</f>
        <v>0.3479037050053721</v>
      </c>
      <c r="AJ102" s="236">
        <f>IFERROR(AJ101/(AJ11),"")</f>
        <v>0.38179693666492087</v>
      </c>
      <c r="AK102" s="236">
        <f>IFERROR(AK101/(AK11),"")</f>
        <v>0.49345396419920601</v>
      </c>
      <c r="AL102" s="149">
        <f>IFERROR(AL101/(AL11),"")</f>
        <v>0.39998929135127587</v>
      </c>
      <c r="AM102" s="25"/>
      <c r="AN102" s="171">
        <f>IFERROR(AN101/(AN11),"")</f>
        <v>0.34400469789562671</v>
      </c>
      <c r="AO102" s="172">
        <f>IFERROR(AO101/(AO11),"")</f>
        <v>0.34526736416440845</v>
      </c>
      <c r="AP102" s="171">
        <f>IFERROR(AP101/(AP11),"")</f>
        <v>0.30711452690114283</v>
      </c>
      <c r="AQ102" s="171">
        <f>IFERROR(AQ101/(AQ11),"")</f>
        <v>0.35779751512626129</v>
      </c>
      <c r="AR102" s="149">
        <f>IFERROR(AR101/(AR11),"")</f>
        <v>0.33994626934406119</v>
      </c>
      <c r="AS102" s="25"/>
      <c r="AT102" s="171">
        <f>IFERROR(AT101/(AT11),"")</f>
        <v>0.34400469789562671</v>
      </c>
      <c r="AU102" s="172">
        <f>IFERROR(AU101/(AU11),"")</f>
        <v>0.34526736416440845</v>
      </c>
      <c r="AV102" s="171">
        <f>IFERROR(AV101/(AV11),"")</f>
        <v>0.30711452690114283</v>
      </c>
      <c r="AW102" s="171">
        <f>IFERROR(AW101/(AW11),"")</f>
        <v>0.35779751512626129</v>
      </c>
      <c r="AX102" s="149">
        <f>IFERROR(AX101/(AX11),"")</f>
        <v>0.33994626934406119</v>
      </c>
      <c r="BA102" s="133"/>
      <c r="BB102" s="133"/>
      <c r="BC102" s="133"/>
      <c r="BD102" s="133"/>
      <c r="BF102" s="133"/>
      <c r="BG102" s="133"/>
      <c r="BH102" s="133"/>
      <c r="BI102" s="133"/>
    </row>
    <row r="103" spans="2:61" ht="11.4" customHeight="1" x14ac:dyDescent="0.3">
      <c r="B103" s="170" t="s">
        <v>68</v>
      </c>
      <c r="D103" s="171"/>
      <c r="E103" s="171"/>
      <c r="F103" s="171"/>
      <c r="G103" s="236"/>
      <c r="H103" s="149"/>
      <c r="J103" s="171">
        <v>0.12734796899008405</v>
      </c>
      <c r="K103" s="171">
        <v>0.12807570542262603</v>
      </c>
      <c r="L103" s="171">
        <v>0.162304243518967</v>
      </c>
      <c r="M103" s="236">
        <v>9.4242350916190487E-2</v>
      </c>
      <c r="N103" s="149">
        <v>0.12379252051309364</v>
      </c>
      <c r="P103" s="171"/>
      <c r="Q103" s="171"/>
      <c r="R103" s="171"/>
      <c r="S103" s="236"/>
      <c r="T103" s="149"/>
      <c r="V103" s="171">
        <v>-1.1210430208425937E-2</v>
      </c>
      <c r="W103" s="171">
        <v>-3.9024409231260826E-3</v>
      </c>
      <c r="X103" s="171">
        <v>-2.6690003258810546E-2</v>
      </c>
      <c r="Y103" s="236">
        <v>-2.410439473905146E-2</v>
      </c>
      <c r="Z103" s="149">
        <v>-1.701661155417189E-2</v>
      </c>
      <c r="AB103" s="171">
        <f>IFERROR(AB101/V101-1,"")</f>
        <v>-9.1470746882809983E-2</v>
      </c>
      <c r="AC103" s="171">
        <f>IFERROR(AC101/W101-1,"")</f>
        <v>-0.14494458536921195</v>
      </c>
      <c r="AD103" s="171">
        <f>IFERROR(AD101/X101-1,"")</f>
        <v>1.7701923480490933E-2</v>
      </c>
      <c r="AE103" s="236">
        <f>IFERROR(AE101/Y101-1,"")</f>
        <v>0.10763289970064882</v>
      </c>
      <c r="AF103" s="149">
        <f>IFERROR(AF101/Z101-1,"")</f>
        <v>-1.6567518583509577E-2</v>
      </c>
      <c r="AH103" s="236"/>
      <c r="AI103" s="236"/>
      <c r="AJ103" s="236"/>
      <c r="AK103" s="236"/>
      <c r="AL103" s="149"/>
      <c r="AN103" s="171">
        <f>IFERROR(AN101/AB101-1,"")</f>
        <v>-2.0163587905523417E-2</v>
      </c>
      <c r="AO103" s="172">
        <f>IFERROR(AO101/AC101-1,"")</f>
        <v>-6.7629192407633321E-3</v>
      </c>
      <c r="AP103" s="171">
        <f>IFERROR(AP101/AD101-1,"")</f>
        <v>-0.22353277865700327</v>
      </c>
      <c r="AQ103" s="171">
        <f>IFERROR(AQ101/AE101-1,"")</f>
        <v>-0.28806658198624568</v>
      </c>
      <c r="AR103" s="149">
        <f>IFERROR(AR101/AF101-1,"")</f>
        <v>-0.16037525986447221</v>
      </c>
      <c r="AT103" s="171">
        <f>IFERROR(AT101/AH101-1,"")</f>
        <v>-2.0163587905523417E-2</v>
      </c>
      <c r="AU103" s="171">
        <f>IFERROR(AU101/AI101-1,"")</f>
        <v>-6.7697560203333618E-3</v>
      </c>
      <c r="AV103" s="392">
        <f>IFERROR(AV101/AJ101-1,"")</f>
        <v>-0.22353277865700327</v>
      </c>
      <c r="AW103" s="392">
        <f>IFERROR(AW101/AK101-1,"")</f>
        <v>-0.28806300559954789</v>
      </c>
      <c r="AX103" s="149">
        <f>IFERROR(AX101/AL101-1,"")</f>
        <v>-0.16037495223401066</v>
      </c>
      <c r="BA103" s="26"/>
      <c r="BB103" s="26"/>
      <c r="BC103" s="26"/>
      <c r="BD103" s="26"/>
      <c r="BF103" s="26"/>
      <c r="BG103" s="26"/>
      <c r="BH103" s="26"/>
      <c r="BI103" s="26"/>
    </row>
    <row r="104" spans="2:61" ht="11.4" customHeight="1" x14ac:dyDescent="0.3">
      <c r="B104" s="166" t="s">
        <v>85</v>
      </c>
      <c r="D104" s="169">
        <v>820.32923713469063</v>
      </c>
      <c r="E104" s="169">
        <v>8960.9417293130191</v>
      </c>
      <c r="F104" s="169">
        <v>14002.382073223855</v>
      </c>
      <c r="G104" s="235">
        <v>3951.6659287105249</v>
      </c>
      <c r="H104" s="126">
        <v>27735.318968382089</v>
      </c>
      <c r="J104" s="169">
        <v>6097.4285708994557</v>
      </c>
      <c r="K104" s="169">
        <v>16575.185845795277</v>
      </c>
      <c r="L104" s="169">
        <v>27909.761188138247</v>
      </c>
      <c r="M104" s="235">
        <v>10598.228264949475</v>
      </c>
      <c r="N104" s="126">
        <v>61180.603869782455</v>
      </c>
      <c r="P104" s="169">
        <v>3105.7118438194975</v>
      </c>
      <c r="Q104" s="169">
        <v>17346.964358092999</v>
      </c>
      <c r="R104" s="169">
        <v>63713.249999730157</v>
      </c>
      <c r="S104" s="235">
        <v>11679.183254973743</v>
      </c>
      <c r="T104" s="126">
        <v>95845.109456616396</v>
      </c>
      <c r="V104" s="169">
        <v>10041.083270789963</v>
      </c>
      <c r="W104" s="169">
        <v>23862.622680772387</v>
      </c>
      <c r="X104" s="169">
        <v>83363.746903317486</v>
      </c>
      <c r="Y104" s="235">
        <v>15262.000000000005</v>
      </c>
      <c r="Z104" s="126">
        <v>132529</v>
      </c>
      <c r="AB104" s="169">
        <f>'P&amp;L YTD_new'!AB104</f>
        <v>22854</v>
      </c>
      <c r="AC104" s="169">
        <f>'P&amp;L YTD_new'!AC104-'P&amp;L YTD_new'!AB104</f>
        <v>31395</v>
      </c>
      <c r="AD104" s="169">
        <f>'P&amp;L YTD_new'!AD104-'P&amp;L YTD_new'!AC104</f>
        <v>85333</v>
      </c>
      <c r="AE104" s="235">
        <f>'P&amp;L YTD_new'!AE104-'P&amp;L YTD_new'!AD104</f>
        <v>22766</v>
      </c>
      <c r="AF104" s="126">
        <f>SUM(AB104:AE104)</f>
        <v>162348</v>
      </c>
      <c r="AG104" s="232"/>
      <c r="AH104" s="235">
        <v>70959.440496150244</v>
      </c>
      <c r="AI104" s="235">
        <v>67836.033038338806</v>
      </c>
      <c r="AJ104" s="235">
        <v>163365.4895415348</v>
      </c>
      <c r="AK104" s="235">
        <v>35828.518479035229</v>
      </c>
      <c r="AL104" s="126">
        <f>SUM(AH104:AK104)</f>
        <v>337989.48155505909</v>
      </c>
      <c r="AM104" s="232"/>
      <c r="AN104" s="167">
        <v>23393</v>
      </c>
      <c r="AO104" s="167">
        <f>'P&amp;L YTD_new'!AM104-'P&amp;L QRT_new'!AN104</f>
        <v>54461</v>
      </c>
      <c r="AP104" s="167">
        <v>182270.682937523</v>
      </c>
      <c r="AQ104" s="167">
        <f>'P&amp;L YTD_new'!AO104-'P&amp;L YTD_new'!AN104</f>
        <v>44364.459595781052</v>
      </c>
      <c r="AR104" s="126">
        <f>SUM(AN104:AQ104)</f>
        <v>304489.14253330405</v>
      </c>
      <c r="AS104" s="232"/>
      <c r="AT104" s="167">
        <v>69436.545958178525</v>
      </c>
      <c r="AU104" s="167">
        <v>64981.022944975361</v>
      </c>
      <c r="AV104" s="167">
        <f>AP104</f>
        <v>182270.682937523</v>
      </c>
      <c r="AW104" s="167">
        <f>AQ104</f>
        <v>44364.459595781052</v>
      </c>
      <c r="AX104" s="126">
        <f>SUM(AT104:AW104)</f>
        <v>361052.71143645793</v>
      </c>
      <c r="BA104" s="26"/>
      <c r="BB104" s="26"/>
      <c r="BC104" s="26"/>
      <c r="BD104" s="26"/>
      <c r="BF104" s="26"/>
      <c r="BG104" s="26"/>
      <c r="BH104" s="26"/>
      <c r="BI104" s="26"/>
    </row>
    <row r="105" spans="2:61" ht="11.4" customHeight="1" x14ac:dyDescent="0.3">
      <c r="B105" s="170" t="s">
        <v>84</v>
      </c>
      <c r="D105" s="171">
        <v>5.8804963235461694E-2</v>
      </c>
      <c r="E105" s="171">
        <v>0.25587368748695738</v>
      </c>
      <c r="F105" s="171">
        <v>0.2807962281471732</v>
      </c>
      <c r="G105" s="236">
        <v>0.13628271172806611</v>
      </c>
      <c r="H105" s="149">
        <v>0.21696397453890812</v>
      </c>
      <c r="J105" s="171">
        <v>0.17260346489637066</v>
      </c>
      <c r="K105" s="171">
        <v>0.23623298837227458</v>
      </c>
      <c r="L105" s="171">
        <v>0.36656345592829159</v>
      </c>
      <c r="M105" s="236">
        <v>0.17334432796643637</v>
      </c>
      <c r="N105" s="149">
        <v>0.25201107840058989</v>
      </c>
      <c r="P105" s="171">
        <v>6.0179263024566776E-2</v>
      </c>
      <c r="Q105" s="171">
        <v>0.17812324273432162</v>
      </c>
      <c r="R105" s="171">
        <v>0.44363266710360666</v>
      </c>
      <c r="S105" s="236">
        <v>0.16589308870397504</v>
      </c>
      <c r="T105" s="149">
        <v>0.26402585950031393</v>
      </c>
      <c r="V105" s="171">
        <v>0.108579613109224</v>
      </c>
      <c r="W105" s="171">
        <v>0.19489741153760501</v>
      </c>
      <c r="X105" s="171">
        <v>0.44869794483379893</v>
      </c>
      <c r="Y105" s="236">
        <v>0.16229264142917912</v>
      </c>
      <c r="Z105" s="149">
        <v>0.26787389033520365</v>
      </c>
      <c r="AB105" s="171">
        <f>IFERROR(AB104/(AB12),"")</f>
        <v>0.1814500762195122</v>
      </c>
      <c r="AC105" s="171">
        <f>IFERROR(AC104/(AC12),"")</f>
        <v>0.2173265955973972</v>
      </c>
      <c r="AD105" s="171">
        <f>IFERROR(AD104/(AD12),"")</f>
        <v>0.40949487969441323</v>
      </c>
      <c r="AE105" s="236">
        <f>IFERROR(AE104/(AE12),"")</f>
        <v>0.19528555988265367</v>
      </c>
      <c r="AF105" s="149">
        <f>IFERROR(AF104/(AF12),"")</f>
        <v>0.27268146515815217</v>
      </c>
      <c r="AH105" s="236">
        <f>IFERROR(AH104/(AH12),"")</f>
        <v>0.20730273316123166</v>
      </c>
      <c r="AI105" s="236">
        <f>IFERROR(AI104/(AI12),"")</f>
        <v>0.197806972478657</v>
      </c>
      <c r="AJ105" s="236">
        <f>IFERROR(AJ104/(AJ12),"")</f>
        <v>0.36497729744904972</v>
      </c>
      <c r="AK105" s="236">
        <f>IFERROR(AK104/(AK12),"")</f>
        <v>0.1370316125927111</v>
      </c>
      <c r="AL105" s="149">
        <f>IFERROR(AL104/(AL12),"")</f>
        <v>0.24240706539043341</v>
      </c>
      <c r="AN105" s="171">
        <f>IFERROR(AN104/(AN12),"")</f>
        <v>0.15832289939426752</v>
      </c>
      <c r="AO105" s="172">
        <f>IFERROR(AO104/(AO12),"")</f>
        <v>0.18363747943136144</v>
      </c>
      <c r="AP105" s="171">
        <f>IFERROR(AP104/(AP12),"")</f>
        <v>0.37196652026124138</v>
      </c>
      <c r="AQ105" s="171">
        <f>IFERROR(AQ104/(AQ12),"")</f>
        <v>0.15399535769406988</v>
      </c>
      <c r="AR105" s="149">
        <f>IFERROR(AR104/(AR12),"")</f>
        <v>0.24908480031055014</v>
      </c>
      <c r="AT105" s="171">
        <f>IFERROR(AT104/(AT12),"")</f>
        <v>0.18859347775302737</v>
      </c>
      <c r="AU105" s="171">
        <f>IFERROR(AU104/(AU12),"")</f>
        <v>0.18437428007877141</v>
      </c>
      <c r="AV105" s="171">
        <f>IFERROR(AV104/(AV12),"")</f>
        <v>0.37196652026124138</v>
      </c>
      <c r="AW105" s="171">
        <f>IFERROR(AW104/(AW12),"")</f>
        <v>0.15399535769406988</v>
      </c>
      <c r="AX105" s="149">
        <f>IFERROR(AX104/(AX12),"")</f>
        <v>0.24090568998041356</v>
      </c>
      <c r="BA105" s="26"/>
      <c r="BB105" s="26"/>
      <c r="BC105" s="26"/>
      <c r="BD105" s="26"/>
      <c r="BF105" s="26"/>
      <c r="BG105" s="26"/>
      <c r="BH105" s="26"/>
      <c r="BI105" s="26"/>
    </row>
    <row r="106" spans="2:61" ht="11.4" customHeight="1" x14ac:dyDescent="0.3">
      <c r="B106" s="170" t="s">
        <v>68</v>
      </c>
      <c r="D106" s="171"/>
      <c r="E106" s="171"/>
      <c r="F106" s="171"/>
      <c r="G106" s="236"/>
      <c r="H106" s="149"/>
      <c r="J106" s="171">
        <v>6.4329041254180162</v>
      </c>
      <c r="K106" s="171">
        <v>0.84971472268082637</v>
      </c>
      <c r="L106" s="171">
        <v>0.9932152288223064</v>
      </c>
      <c r="M106" s="236">
        <v>1.6819646336874943</v>
      </c>
      <c r="N106" s="149">
        <v>1.205873454692465</v>
      </c>
      <c r="P106" s="171"/>
      <c r="Q106" s="171"/>
      <c r="R106" s="171"/>
      <c r="S106" s="236"/>
      <c r="T106" s="149"/>
      <c r="V106" s="171">
        <v>0.64677341506089392</v>
      </c>
      <c r="W106" s="171">
        <v>0.43965943445670375</v>
      </c>
      <c r="X106" s="171">
        <v>1.9869029097514237</v>
      </c>
      <c r="Y106" s="236">
        <v>0.44005201798441962</v>
      </c>
      <c r="Z106" s="149">
        <v>1.1661930680199943</v>
      </c>
      <c r="AB106" s="171">
        <f>IFERROR(AB104/V104-1,"")</f>
        <v>1.2760492452525996</v>
      </c>
      <c r="AC106" s="171">
        <f>IFERROR(AC104/W104-1,"")</f>
        <v>0.31565588661370914</v>
      </c>
      <c r="AD106" s="171">
        <f>IFERROR(AD104/X104-1,"")</f>
        <v>2.3622415856216161E-2</v>
      </c>
      <c r="AE106" s="171">
        <f>IFERROR(AE104/Y104-1,"")</f>
        <v>0.49167867907220497</v>
      </c>
      <c r="AF106" s="149">
        <f>IFERROR(AF104/Z104-1,"")</f>
        <v>0.2249998113620415</v>
      </c>
      <c r="AH106" s="236"/>
      <c r="AI106" s="236"/>
      <c r="AJ106" s="236"/>
      <c r="AK106" s="236"/>
      <c r="AL106" s="149"/>
      <c r="AN106" s="171">
        <f>IFERROR(AN104/AB104-1,"")</f>
        <v>2.3584492867769313E-2</v>
      </c>
      <c r="AO106" s="172">
        <f>IFERROR(AO104/AC104-1,"")</f>
        <v>0.73470297818123909</v>
      </c>
      <c r="AP106" s="171">
        <f>IFERROR(AP104/AD104-1,"")</f>
        <v>1.1359929093963999</v>
      </c>
      <c r="AQ106" s="171">
        <f>IFERROR(AQ104/AE104-1,"")</f>
        <v>0.94871561081353994</v>
      </c>
      <c r="AR106" s="149">
        <f>IFERROR(AR104/AF104-1,"")</f>
        <v>0.87553368402015463</v>
      </c>
      <c r="AT106" s="171">
        <f>IFERROR(AT104/AH104-1,"")</f>
        <v>-2.1461478942387369E-2</v>
      </c>
      <c r="AU106" s="171">
        <f>IFERROR(AU104/AI104-1,"")</f>
        <v>-4.2086925863572877E-2</v>
      </c>
      <c r="AV106" s="392">
        <f>IFERROR(AV104/AJ104-1,"")</f>
        <v>0.11572329902137413</v>
      </c>
      <c r="AW106" s="392">
        <f>IFERROR(AW104/AK104-1,"")</f>
        <v>0.23824432265432804</v>
      </c>
      <c r="AX106" s="149">
        <f>IFERROR(AX104/AL104-1,"")</f>
        <v>6.8236531430762248E-2</v>
      </c>
      <c r="BA106" s="26"/>
      <c r="BB106" s="26"/>
      <c r="BC106" s="26"/>
      <c r="BD106" s="26"/>
      <c r="BF106" s="26"/>
      <c r="BG106" s="26"/>
      <c r="BH106" s="26"/>
      <c r="BI106" s="26"/>
    </row>
    <row r="107" spans="2:61" ht="11.4" customHeight="1" x14ac:dyDescent="0.3">
      <c r="B107" s="166" t="s">
        <v>86</v>
      </c>
      <c r="D107" s="169">
        <v>4359.0525728399998</v>
      </c>
      <c r="E107" s="169">
        <v>6473.1317428400025</v>
      </c>
      <c r="F107" s="169">
        <v>7217.3217628400007</v>
      </c>
      <c r="G107" s="235">
        <v>6906.4676680557232</v>
      </c>
      <c r="H107" s="126">
        <v>24955.973746575728</v>
      </c>
      <c r="J107" s="169">
        <v>5638.2148628399991</v>
      </c>
      <c r="K107" s="169">
        <v>8477.9072285946913</v>
      </c>
      <c r="L107" s="169">
        <v>7294.6168406099659</v>
      </c>
      <c r="M107" s="235">
        <v>8612.1694059767487</v>
      </c>
      <c r="N107" s="126">
        <v>30022.908338021407</v>
      </c>
      <c r="P107" s="169">
        <v>5740.3648628399988</v>
      </c>
      <c r="Q107" s="169">
        <v>8580.057228594691</v>
      </c>
      <c r="R107" s="169">
        <v>7396.7668406099674</v>
      </c>
      <c r="S107" s="235">
        <v>8680.2694059767509</v>
      </c>
      <c r="T107" s="126">
        <v>30397.45833802141</v>
      </c>
      <c r="V107" s="169">
        <v>6216.7717308129286</v>
      </c>
      <c r="W107" s="169">
        <v>8068.219278212473</v>
      </c>
      <c r="X107" s="169">
        <v>5718.1001285025195</v>
      </c>
      <c r="Y107" s="235">
        <v>6518</v>
      </c>
      <c r="Z107" s="126">
        <v>26521</v>
      </c>
      <c r="AB107" s="169">
        <f>'P&amp;L YTD_new'!AB107</f>
        <v>6404</v>
      </c>
      <c r="AC107" s="169">
        <f>'P&amp;L YTD_new'!AC107-'P&amp;L YTD_new'!AB107</f>
        <v>8438</v>
      </c>
      <c r="AD107" s="169">
        <f>'P&amp;L YTD_new'!AD107-'P&amp;L YTD_new'!AC107</f>
        <v>6910</v>
      </c>
      <c r="AE107" s="235">
        <f>'P&amp;L YTD_new'!AE107-'P&amp;L YTD_new'!AD107</f>
        <v>8751</v>
      </c>
      <c r="AF107" s="126">
        <f>SUM(AB107:AE107)</f>
        <v>30503</v>
      </c>
      <c r="AG107" s="232"/>
      <c r="AH107" s="235">
        <v>6404</v>
      </c>
      <c r="AI107" s="235">
        <v>8438</v>
      </c>
      <c r="AJ107" s="235">
        <v>6910</v>
      </c>
      <c r="AK107" s="235">
        <v>8751</v>
      </c>
      <c r="AL107" s="126">
        <f>SUM(AH107:AK107)</f>
        <v>30503</v>
      </c>
      <c r="AM107" s="232"/>
      <c r="AN107" s="167">
        <v>8364</v>
      </c>
      <c r="AO107" s="167">
        <f>'P&amp;L YTD_new'!AM107-'P&amp;L QRT_new'!AN107</f>
        <v>7259</v>
      </c>
      <c r="AP107" s="167">
        <v>10250.506843923002</v>
      </c>
      <c r="AQ107" s="167">
        <f>'P&amp;L YTD_new'!AO107-'P&amp;L YTD_new'!AN107</f>
        <v>8903.1109980689944</v>
      </c>
      <c r="AR107" s="126">
        <f>SUM(AN107:AQ107)</f>
        <v>34776.617841991996</v>
      </c>
      <c r="AS107" s="232"/>
      <c r="AT107" s="167">
        <v>8364</v>
      </c>
      <c r="AU107" s="167">
        <v>7259</v>
      </c>
      <c r="AV107" s="167">
        <f>AP107</f>
        <v>10250.506843923002</v>
      </c>
      <c r="AW107" s="167">
        <f>AQ107</f>
        <v>8903.1109980689944</v>
      </c>
      <c r="AX107" s="126">
        <f>SUM(AT107:AW107)</f>
        <v>34776.617841991996</v>
      </c>
      <c r="BA107" s="26"/>
      <c r="BB107" s="26"/>
      <c r="BC107" s="26"/>
      <c r="BD107" s="26"/>
      <c r="BF107" s="26"/>
      <c r="BG107" s="26"/>
      <c r="BH107" s="26"/>
      <c r="BI107" s="26"/>
    </row>
    <row r="108" spans="2:61" ht="11.4" customHeight="1" x14ac:dyDescent="0.3">
      <c r="B108" s="170" t="s">
        <v>84</v>
      </c>
      <c r="D108" s="171">
        <v>0.15149228698782555</v>
      </c>
      <c r="E108" s="171">
        <v>0.19855407999493535</v>
      </c>
      <c r="F108" s="171">
        <v>0.1993493624903232</v>
      </c>
      <c r="G108" s="236">
        <v>0.20192771345552221</v>
      </c>
      <c r="H108" s="149">
        <v>0.1893724345964484</v>
      </c>
      <c r="J108" s="171">
        <v>0.17557247671540779</v>
      </c>
      <c r="K108" s="171">
        <v>0.20038980963768555</v>
      </c>
      <c r="L108" s="171">
        <v>0.14433280968987391</v>
      </c>
      <c r="M108" s="236">
        <v>0.18692903283861903</v>
      </c>
      <c r="N108" s="149">
        <v>0.17553918400249405</v>
      </c>
      <c r="P108" s="171">
        <v>0.17875339992120506</v>
      </c>
      <c r="Q108" s="171">
        <v>0.20280429926378665</v>
      </c>
      <c r="R108" s="171">
        <v>0.14635397088750415</v>
      </c>
      <c r="S108" s="236">
        <v>0.18840715833014454</v>
      </c>
      <c r="T108" s="149">
        <v>0.17772911845614159</v>
      </c>
      <c r="V108" s="171">
        <v>0.12664675731069022</v>
      </c>
      <c r="W108" s="171">
        <v>0.14369284038199912</v>
      </c>
      <c r="X108" s="171">
        <v>0.12005696388854951</v>
      </c>
      <c r="Y108" s="236">
        <v>0.13989526098901098</v>
      </c>
      <c r="Z108" s="149">
        <v>0.13296600269732323</v>
      </c>
      <c r="AB108" s="171">
        <f>IFERROR(AB107/(AB13),"")</f>
        <v>0.13470478113628237</v>
      </c>
      <c r="AC108" s="171">
        <f>IFERROR(AC107/(AC13),"")</f>
        <v>0.1715249827214701</v>
      </c>
      <c r="AD108" s="171">
        <f>IFERROR(AD107/(AD13),"")</f>
        <v>0.14291919171027323</v>
      </c>
      <c r="AE108" s="236">
        <f>IFERROR(AE107/(AE13),"")</f>
        <v>0.17706689328639066</v>
      </c>
      <c r="AF108" s="149">
        <f>IFERROR(AF107/(AF13),"")</f>
        <v>0.15682292577092738</v>
      </c>
      <c r="AH108" s="236">
        <f>IFERROR(AH107/(AH13),"")</f>
        <v>0.13470478113628237</v>
      </c>
      <c r="AI108" s="236">
        <f>IFERROR(AI107/(AI13),"")</f>
        <v>0.1715249827214701</v>
      </c>
      <c r="AJ108" s="236">
        <f>IFERROR(AJ107/(AJ13),"")</f>
        <v>0.14291919171027323</v>
      </c>
      <c r="AK108" s="236">
        <f>IFERROR(AK107/(AK13),"")</f>
        <v>0.17706689328639066</v>
      </c>
      <c r="AL108" s="149">
        <f>IFERROR(AL107/(AL13),"")</f>
        <v>0.15682292577092738</v>
      </c>
      <c r="AN108" s="171">
        <f>IFERROR(AN107/(AN13),"")</f>
        <v>0.1489024585640277</v>
      </c>
      <c r="AO108" s="172">
        <f>IFERROR(AO107/(AO13),"")</f>
        <v>0.12028567641015443</v>
      </c>
      <c r="AP108" s="171">
        <f>IFERROR(AP107/(AP13),"")</f>
        <v>0.16917843999307489</v>
      </c>
      <c r="AQ108" s="171">
        <f>IFERROR(AQ107/(AQ13),"")</f>
        <v>0.1278732051956771</v>
      </c>
      <c r="AR108" s="149">
        <f>IFERROR(AR107/(AR13),"")</f>
        <v>0.14094813582152441</v>
      </c>
      <c r="AT108" s="171">
        <f>IFERROR(AT107/(AT13),"")</f>
        <v>0.1489024585640277</v>
      </c>
      <c r="AU108" s="171">
        <f>IFERROR(AU107/(AU13),"")</f>
        <v>0.12028567641015443</v>
      </c>
      <c r="AV108" s="171">
        <f>IFERROR(AV107/(AV13),"")</f>
        <v>0.16917843999307489</v>
      </c>
      <c r="AW108" s="171">
        <f>IFERROR(AW107/(AW13),"")</f>
        <v>0.1278732051956771</v>
      </c>
      <c r="AX108" s="149">
        <f>IFERROR(AX107/(AX13),"")</f>
        <v>0.14094813582152441</v>
      </c>
      <c r="BA108" s="26"/>
      <c r="BB108" s="26"/>
      <c r="BC108" s="26"/>
      <c r="BD108" s="26"/>
      <c r="BF108" s="26"/>
      <c r="BG108" s="26"/>
      <c r="BH108" s="26"/>
      <c r="BI108" s="26"/>
    </row>
    <row r="109" spans="2:61" ht="11.4" customHeight="1" x14ac:dyDescent="0.3">
      <c r="B109" s="170" t="s">
        <v>68</v>
      </c>
      <c r="D109" s="171"/>
      <c r="E109" s="171"/>
      <c r="F109" s="171"/>
      <c r="G109" s="236"/>
      <c r="H109" s="149"/>
      <c r="J109" s="171">
        <v>0.29344961287461668</v>
      </c>
      <c r="K109" s="171">
        <v>0.30970719667063662</v>
      </c>
      <c r="L109" s="171">
        <v>1.0709662158605138E-2</v>
      </c>
      <c r="M109" s="236">
        <v>0.24697165322446324</v>
      </c>
      <c r="N109" s="149">
        <v>0.20303493836384279</v>
      </c>
      <c r="P109" s="171"/>
      <c r="Q109" s="171"/>
      <c r="R109" s="171"/>
      <c r="S109" s="236"/>
      <c r="T109" s="149"/>
      <c r="V109" s="171">
        <v>0.10261348353111677</v>
      </c>
      <c r="W109" s="171">
        <v>-4.832418418078499E-2</v>
      </c>
      <c r="X109" s="171">
        <v>-0.21612056487063136</v>
      </c>
      <c r="Y109" s="236">
        <v>-0.24316398194901023</v>
      </c>
      <c r="Z109" s="149">
        <v>-0.11664120939231404</v>
      </c>
      <c r="AB109" s="171">
        <f>IFERROR(AB107/V107-1,"")</f>
        <v>3.0116638875300694E-2</v>
      </c>
      <c r="AC109" s="171">
        <f>IFERROR(AC107/W107-1,"")</f>
        <v>4.5831763991106111E-2</v>
      </c>
      <c r="AD109" s="171">
        <f>IFERROR(AD107/X107-1,"")</f>
        <v>0.20844333689721872</v>
      </c>
      <c r="AE109" s="171">
        <f>IFERROR(AE107/Y107-1,"")</f>
        <v>0.34258975145750226</v>
      </c>
      <c r="AF109" s="149">
        <f>IFERROR(AF107/Z107-1,"")</f>
        <v>0.15014516798009114</v>
      </c>
      <c r="AH109" s="236"/>
      <c r="AI109" s="236"/>
      <c r="AJ109" s="236"/>
      <c r="AK109" s="236"/>
      <c r="AL109" s="149"/>
      <c r="AN109" s="171">
        <f>IFERROR(AN107/AB107-1,"")</f>
        <v>0.30605871330418499</v>
      </c>
      <c r="AO109" s="172">
        <f>IFERROR(AO107/AC107-1,"")</f>
        <v>-0.13972505333017304</v>
      </c>
      <c r="AP109" s="171">
        <f>IFERROR(AP107/AD107-1,"")</f>
        <v>0.48343080230434188</v>
      </c>
      <c r="AQ109" s="171">
        <f>IFERROR(AQ107/AE107-1,"")</f>
        <v>1.7382127536166747E-2</v>
      </c>
      <c r="AR109" s="149">
        <f>IFERROR(AR107/AF107-1,"")</f>
        <v>0.14010483696659337</v>
      </c>
      <c r="AT109" s="171">
        <f>IFERROR(AT107/AH107-1,"")</f>
        <v>0.30605871330418499</v>
      </c>
      <c r="AU109" s="171">
        <f>IFERROR(AU107/AI107-1,"")</f>
        <v>-0.13972505333017304</v>
      </c>
      <c r="AV109" s="392">
        <f>IFERROR(AV107/AJ107-1,"")</f>
        <v>0.48343080230434188</v>
      </c>
      <c r="AW109" s="392">
        <f>IFERROR(AW107/AK107-1,"")</f>
        <v>1.7382127536166747E-2</v>
      </c>
      <c r="AX109" s="149">
        <f>IFERROR(AX107/AL107-1,"")</f>
        <v>0.14010483696659337</v>
      </c>
      <c r="BA109" s="26"/>
      <c r="BB109" s="26"/>
      <c r="BC109" s="26"/>
      <c r="BD109" s="26"/>
      <c r="BF109" s="26"/>
      <c r="BG109" s="26"/>
      <c r="BH109" s="26"/>
      <c r="BI109" s="26"/>
    </row>
    <row r="110" spans="2:61" ht="11.4" customHeight="1" x14ac:dyDescent="0.3">
      <c r="B110" s="166" t="s">
        <v>87</v>
      </c>
      <c r="D110" s="169">
        <v>1900</v>
      </c>
      <c r="E110" s="169">
        <v>1196.060219999998</v>
      </c>
      <c r="F110" s="169">
        <v>-348.80498999999554</v>
      </c>
      <c r="G110" s="235">
        <v>1147.4063400000064</v>
      </c>
      <c r="H110" s="126">
        <v>3894.6615700000089</v>
      </c>
      <c r="J110" s="169">
        <v>66.025495002339312</v>
      </c>
      <c r="K110" s="169">
        <v>-279.36778500233896</v>
      </c>
      <c r="L110" s="169">
        <v>-838.43994000000657</v>
      </c>
      <c r="M110" s="235">
        <v>-1136.2864299999819</v>
      </c>
      <c r="N110" s="126">
        <v>-2188.0686599999881</v>
      </c>
      <c r="P110" s="169">
        <v>1409.4892281206444</v>
      </c>
      <c r="Q110" s="169">
        <v>802.07419973136211</v>
      </c>
      <c r="R110" s="169">
        <v>290.08859125172103</v>
      </c>
      <c r="S110" s="235">
        <v>-744.4599099999823</v>
      </c>
      <c r="T110" s="126">
        <v>1757.1921091037452</v>
      </c>
      <c r="V110" s="169">
        <v>-139.11299000000054</v>
      </c>
      <c r="W110" s="169">
        <v>291.18761640329984</v>
      </c>
      <c r="X110" s="169">
        <v>922.89555431655072</v>
      </c>
      <c r="Y110" s="235">
        <v>1315</v>
      </c>
      <c r="Z110" s="126">
        <v>2390</v>
      </c>
      <c r="AB110" s="169">
        <f>'P&amp;L YTD_new'!AB110</f>
        <v>636</v>
      </c>
      <c r="AC110" s="169">
        <f>'P&amp;L YTD_new'!AC110-'P&amp;L YTD_new'!AB110</f>
        <v>460</v>
      </c>
      <c r="AD110" s="169">
        <f>'P&amp;L YTD_new'!AD110-'P&amp;L YTD_new'!AC110</f>
        <v>510</v>
      </c>
      <c r="AE110" s="235">
        <f>'P&amp;L YTD_new'!AE110-'P&amp;L YTD_new'!AD110</f>
        <v>809</v>
      </c>
      <c r="AF110" s="126">
        <f>SUM(AB110:AE110)</f>
        <v>2415</v>
      </c>
      <c r="AG110" s="232"/>
      <c r="AH110" s="235">
        <v>636</v>
      </c>
      <c r="AI110" s="235">
        <v>460.4</v>
      </c>
      <c r="AJ110" s="235">
        <v>510</v>
      </c>
      <c r="AK110" s="235">
        <v>808.5</v>
      </c>
      <c r="AL110" s="126">
        <f>SUM(AH110:AK110)</f>
        <v>2414.9</v>
      </c>
      <c r="AM110" s="232"/>
      <c r="AN110" s="167">
        <v>767</v>
      </c>
      <c r="AO110" s="167">
        <f>'P&amp;L YTD_new'!AM110-'P&amp;L QRT_new'!AN110</f>
        <v>2436</v>
      </c>
      <c r="AP110" s="167">
        <v>1807.7084758069996</v>
      </c>
      <c r="AQ110" s="167">
        <f>'P&amp;L YTD_new'!AO110-'P&amp;L YTD_new'!AN110</f>
        <v>730.24645888600026</v>
      </c>
      <c r="AR110" s="126">
        <f>SUM(AN110:AQ110)</f>
        <v>5740.9549346929998</v>
      </c>
      <c r="AS110" s="232"/>
      <c r="AT110" s="167">
        <v>767</v>
      </c>
      <c r="AU110" s="167">
        <v>2436</v>
      </c>
      <c r="AV110" s="167">
        <f>AP110</f>
        <v>1807.7084758069996</v>
      </c>
      <c r="AW110" s="167">
        <f>AQ110</f>
        <v>730.24645888600026</v>
      </c>
      <c r="AX110" s="126">
        <f>SUM(AT110:AW110)</f>
        <v>5740.9549346929998</v>
      </c>
      <c r="BA110" s="26"/>
      <c r="BB110" s="26"/>
      <c r="BC110" s="26"/>
      <c r="BD110" s="26"/>
      <c r="BF110" s="26"/>
      <c r="BG110" s="26"/>
      <c r="BH110" s="26"/>
      <c r="BI110" s="26"/>
    </row>
    <row r="111" spans="2:61" ht="11.4" customHeight="1" x14ac:dyDescent="0.3">
      <c r="B111" s="170" t="s">
        <v>84</v>
      </c>
      <c r="D111" s="171">
        <v>9.2719109896544999E-2</v>
      </c>
      <c r="E111" s="171">
        <v>6.1869197215925424E-2</v>
      </c>
      <c r="F111" s="171">
        <v>-2.1533198615840583E-2</v>
      </c>
      <c r="G111" s="236">
        <v>5.8793628553794948E-2</v>
      </c>
      <c r="H111" s="149">
        <v>5.1558710074071139E-2</v>
      </c>
      <c r="J111" s="171">
        <v>4.0592751068145166E-3</v>
      </c>
      <c r="K111" s="171">
        <v>-2.1939346144449673E-2</v>
      </c>
      <c r="L111" s="171">
        <v>-7.6691657333396918E-2</v>
      </c>
      <c r="M111" s="236">
        <v>-0.12232723717565989</v>
      </c>
      <c r="N111" s="149">
        <v>-4.4454416811252992E-2</v>
      </c>
      <c r="P111" s="171">
        <v>0.10520240120935517</v>
      </c>
      <c r="Q111" s="171">
        <v>8.0205923972242285E-2</v>
      </c>
      <c r="R111" s="171">
        <v>3.507887249333503E-2</v>
      </c>
      <c r="S111" s="236">
        <v>-0.10158393271387947</v>
      </c>
      <c r="T111" s="149">
        <v>4.5060601380587664E-2</v>
      </c>
      <c r="V111" s="171">
        <v>-1.536944253894478E-2</v>
      </c>
      <c r="W111" s="171">
        <v>3.2087284732125083E-2</v>
      </c>
      <c r="X111" s="171">
        <v>9.4359294087875467E-2</v>
      </c>
      <c r="Y111" s="236">
        <v>0.11624823196605374</v>
      </c>
      <c r="Z111" s="149">
        <v>6.0939850582625771E-2</v>
      </c>
      <c r="AB111" s="171">
        <f>IFERROR(AB110/(AB14),"")</f>
        <v>5.5208333333333331E-2</v>
      </c>
      <c r="AC111" s="171">
        <f>IFERROR(AC110/(AC14),"")</f>
        <v>4.4913102909587971E-2</v>
      </c>
      <c r="AD111" s="171">
        <f>IFERROR(AD110/(AD14),"")</f>
        <v>4.9562682215743441E-2</v>
      </c>
      <c r="AE111" s="236">
        <f>IFERROR(AE110/(AE14),"")</f>
        <v>6.6078575512537777E-2</v>
      </c>
      <c r="AF111" s="149">
        <f>IFERROR(AF110/(AF14),"")</f>
        <v>5.4520826278360988E-2</v>
      </c>
      <c r="AH111" s="236">
        <f>IFERROR(AH110/(AH14),"")</f>
        <v>5.5208333333333331E-2</v>
      </c>
      <c r="AI111" s="236">
        <f>IFERROR(AI110/(AI14),"")</f>
        <v>4.4952157781683259E-2</v>
      </c>
      <c r="AJ111" s="236">
        <f>IFERROR(AJ110/(AJ14),"")</f>
        <v>4.9562682215743441E-2</v>
      </c>
      <c r="AK111" s="236">
        <f>IFERROR(AK110/(AK14),"")</f>
        <v>6.6037735849056603E-2</v>
      </c>
      <c r="AL111" s="149">
        <f>IFERROR(AL110/(AL14),"")</f>
        <v>5.451856868721075E-2</v>
      </c>
      <c r="AN111" s="171">
        <f>IFERROR(AN110/(AN14),"")</f>
        <v>6.3252515256473699E-2</v>
      </c>
      <c r="AO111" s="172">
        <f>IFERROR(AO110/(AO14),"")</f>
        <v>0.16969696969696971</v>
      </c>
      <c r="AP111" s="171">
        <f>IFERROR(AP110/(AP14),"")</f>
        <v>0.12651098072281503</v>
      </c>
      <c r="AQ111" s="172">
        <f>IFERROR(AQ110/(AQ14),"")</f>
        <v>5.0929346226293734E-2</v>
      </c>
      <c r="AR111" s="149">
        <f>IFERROR(AR110/(AR14),"")</f>
        <v>0.10417573993163444</v>
      </c>
      <c r="AT111" s="171">
        <f>IFERROR(AT110/(AT14),"")</f>
        <v>6.3252515256473699E-2</v>
      </c>
      <c r="AU111" s="171">
        <f>IFERROR(AU110/(AU14),"")</f>
        <v>0.16969696969696971</v>
      </c>
      <c r="AV111" s="171">
        <f>IFERROR(AV110/(AV14),"")</f>
        <v>0.12651098072281503</v>
      </c>
      <c r="AW111" s="171">
        <f>IFERROR(AW110/(AW14),"")</f>
        <v>5.0929346226293734E-2</v>
      </c>
      <c r="AX111" s="149">
        <f>IFERROR(AX110/(AX14),"")</f>
        <v>0.10417573993163444</v>
      </c>
      <c r="BA111" s="26"/>
      <c r="BB111" s="26"/>
      <c r="BC111" s="26"/>
      <c r="BD111" s="26"/>
      <c r="BF111" s="26"/>
      <c r="BG111" s="26"/>
      <c r="BH111" s="26"/>
      <c r="BI111" s="26"/>
    </row>
    <row r="112" spans="2:61" ht="11.4" customHeight="1" x14ac:dyDescent="0.3">
      <c r="B112" s="174" t="s">
        <v>68</v>
      </c>
      <c r="C112" s="76"/>
      <c r="D112" s="175"/>
      <c r="E112" s="175"/>
      <c r="F112" s="175"/>
      <c r="G112" s="237"/>
      <c r="H112" s="104"/>
      <c r="I112" s="76"/>
      <c r="J112" s="175">
        <v>-0.96524973947245296</v>
      </c>
      <c r="K112" s="175">
        <v>-1.233573343825731</v>
      </c>
      <c r="L112" s="175">
        <v>1.4037498431430619</v>
      </c>
      <c r="M112" s="237">
        <v>-1.9903086556066751</v>
      </c>
      <c r="N112" s="104">
        <v>-1.5618122706358752</v>
      </c>
      <c r="O112" s="76"/>
      <c r="P112" s="175"/>
      <c r="Q112" s="175"/>
      <c r="R112" s="175"/>
      <c r="S112" s="237"/>
      <c r="T112" s="104"/>
      <c r="V112" s="175">
        <v>-3.1069586830825231</v>
      </c>
      <c r="W112" s="175">
        <v>-2.0423092140021151</v>
      </c>
      <c r="X112" s="175">
        <v>-2.1007294742143885</v>
      </c>
      <c r="Y112" s="237">
        <v>-2.1593893472503143</v>
      </c>
      <c r="Z112" s="104">
        <v>-2.0933211344922231</v>
      </c>
      <c r="AB112" s="175">
        <f>IFERROR(AB110/V110-1,"")</f>
        <v>-5.5718232351989379</v>
      </c>
      <c r="AC112" s="175">
        <f>IFERROR(AC110/W110-1,"")</f>
        <v>0.57973750972600469</v>
      </c>
      <c r="AD112" s="175">
        <f>IFERROR(AD110/X110-1,"")</f>
        <v>-0.447391421906155</v>
      </c>
      <c r="AE112" s="175">
        <f>IFERROR(AE110/Y110-1,"")</f>
        <v>-0.38479087452471483</v>
      </c>
      <c r="AF112" s="104">
        <f>IFERROR(AF110/Z110-1,"")</f>
        <v>1.0460251046025215E-2</v>
      </c>
      <c r="AH112" s="236"/>
      <c r="AI112" s="236"/>
      <c r="AJ112" s="236"/>
      <c r="AK112" s="236"/>
      <c r="AL112" s="104"/>
      <c r="AN112" s="171">
        <f>IFERROR(AN110/AB110-1,"")</f>
        <v>0.20597484276729561</v>
      </c>
      <c r="AO112" s="176">
        <f>IFERROR(AO110/AC110-1,"")</f>
        <v>4.2956521739130435</v>
      </c>
      <c r="AP112" s="171">
        <f>IFERROR(AP110/AD110-1,"")</f>
        <v>2.5445264231509794</v>
      </c>
      <c r="AQ112" s="176">
        <f>IFERROR(AQ110/AE110-1,"")</f>
        <v>-9.734677517181678E-2</v>
      </c>
      <c r="AR112" s="149">
        <f>IFERROR(AR110/AF110-1,"")</f>
        <v>1.377207012295238</v>
      </c>
      <c r="AT112" s="171">
        <f>IFERROR(AT110/AH110-1,"")</f>
        <v>0.20597484276729561</v>
      </c>
      <c r="AU112" s="171">
        <f>IFERROR(AU110/AI110-1,"")</f>
        <v>4.2910512597741102</v>
      </c>
      <c r="AV112" s="392">
        <f>IFERROR(AV110/AJ110-1,"")</f>
        <v>2.5445264231509794</v>
      </c>
      <c r="AW112" s="392">
        <f>IFERROR(AW110/AK110-1,"")</f>
        <v>-9.6788548069263736E-2</v>
      </c>
      <c r="AX112" s="149">
        <f>IFERROR(AX110/AL110-1,"")</f>
        <v>1.3773054514443661</v>
      </c>
      <c r="BA112" s="26"/>
      <c r="BB112" s="26"/>
      <c r="BC112" s="26"/>
      <c r="BD112" s="26"/>
      <c r="BF112" s="26"/>
      <c r="BG112" s="26"/>
      <c r="BH112" s="26"/>
      <c r="BI112" s="26"/>
    </row>
    <row r="113" spans="2:61" ht="11.4" customHeight="1" x14ac:dyDescent="0.25"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BA113" s="26"/>
      <c r="BB113" s="26"/>
      <c r="BC113" s="26"/>
      <c r="BD113" s="26"/>
      <c r="BF113" s="26"/>
      <c r="BG113" s="26"/>
      <c r="BH113" s="26"/>
      <c r="BI113" s="26"/>
    </row>
    <row r="114" spans="2:61" ht="11.4" customHeight="1" x14ac:dyDescent="0.25"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BA114" s="26"/>
      <c r="BB114" s="26"/>
      <c r="BC114" s="26"/>
      <c r="BD114" s="26"/>
      <c r="BF114" s="26"/>
      <c r="BG114" s="26"/>
      <c r="BH114" s="26"/>
      <c r="BI114" s="26"/>
    </row>
    <row r="115" spans="2:61" ht="11.4" customHeight="1" x14ac:dyDescent="0.25">
      <c r="B115" s="415" t="s">
        <v>64</v>
      </c>
      <c r="AB115" s="417">
        <f>'P&amp;L YTD_new'!AB115</f>
        <v>19027</v>
      </c>
      <c r="AC115" s="418">
        <f>'P&amp;L YTD_new'!AC115-'P&amp;L YTD_new'!AB115</f>
        <v>19103</v>
      </c>
      <c r="AD115" s="418">
        <f>'P&amp;L YTD_new'!AD115-'P&amp;L YTD_new'!AC115</f>
        <v>79865</v>
      </c>
      <c r="AE115" s="419">
        <f>'P&amp;L YTD_new'!AE115-'P&amp;L YTD_new'!AD115</f>
        <v>47895</v>
      </c>
      <c r="AF115" s="126">
        <f>SUM(AB115:AE115)</f>
        <v>165890</v>
      </c>
      <c r="AG115" s="22"/>
      <c r="AH115" s="417">
        <f>'P&amp;L YTD_new'!AG115</f>
        <v>15998.502132795129</v>
      </c>
      <c r="AI115" s="418">
        <f>'P&amp;L YTD_new'!AH115-'P&amp;L YTD_new'!AG115</f>
        <v>22074.822524552201</v>
      </c>
      <c r="AJ115" s="418">
        <f>'P&amp;L YTD_new'!AI115-'P&amp;L YTD_new'!AH115</f>
        <v>88105.972008257479</v>
      </c>
      <c r="AK115" s="418">
        <f>'P&amp;L YTD_new'!AJ115-'P&amp;L YTD_new'!AI115</f>
        <v>3111.8091470844083</v>
      </c>
      <c r="AL115" s="126">
        <f>SUM(AH115:AK115)</f>
        <v>129291.10581268922</v>
      </c>
      <c r="AM115" s="22"/>
      <c r="AN115" s="417">
        <f>'P&amp;L YTD_new'!AL115</f>
        <v>12417</v>
      </c>
      <c r="AO115" s="418">
        <f>'P&amp;L YTD_new'!AM115-'P&amp;L YTD_new'!AL115</f>
        <v>-9256</v>
      </c>
      <c r="AP115" s="418">
        <f>'P&amp;L YTD_new'!AN115-'P&amp;L YTD_new'!AM115</f>
        <v>101859.14186219987</v>
      </c>
      <c r="AQ115" s="419">
        <f>'P&amp;L YTD_new'!AO115-'P&amp;L YTD_new'!AN115</f>
        <v>-127093.06638089956</v>
      </c>
      <c r="AR115" s="126">
        <f>SUM(AN115:AQ115)</f>
        <v>-22072.924518699685</v>
      </c>
      <c r="AS115" s="22"/>
      <c r="AT115" s="417">
        <f>'P&amp;L YTD_new'!AQ115</f>
        <v>13782.755720323825</v>
      </c>
      <c r="AU115" s="418">
        <f>'P&amp;L YTD_new'!AR115-'P&amp;L YTD_new'!AQ115</f>
        <v>-13716.07910234794</v>
      </c>
      <c r="AV115" s="418">
        <f>'P&amp;L YTD_new'!AS115-'P&amp;L YTD_new'!AR115</f>
        <v>101859.14186220009</v>
      </c>
      <c r="AW115" s="419">
        <f>'P&amp;L YTD_new'!AT115-'P&amp;L YTD_new'!AS115</f>
        <v>-127093.06638610028</v>
      </c>
      <c r="AX115" s="126">
        <f>SUM(AT115:AW115)</f>
        <v>-25167.247905924305</v>
      </c>
      <c r="BA115" s="26"/>
      <c r="BB115" s="26"/>
      <c r="BC115" s="26"/>
      <c r="BD115" s="26"/>
      <c r="BF115" s="26"/>
      <c r="BG115" s="26"/>
      <c r="BH115" s="26"/>
      <c r="BI115" s="26"/>
    </row>
    <row r="116" spans="2:61" ht="11.4" customHeight="1" x14ac:dyDescent="0.25">
      <c r="B116" s="416" t="s">
        <v>69</v>
      </c>
      <c r="AB116" s="162"/>
      <c r="AC116" s="22"/>
      <c r="AD116" s="22"/>
      <c r="AE116" s="412"/>
      <c r="AF116" s="126"/>
      <c r="AG116" s="22"/>
      <c r="AH116" s="162"/>
      <c r="AI116" s="22"/>
      <c r="AJ116" s="22"/>
      <c r="AK116" s="412"/>
      <c r="AL116" s="126"/>
      <c r="AM116" s="22"/>
      <c r="AN116" s="162"/>
      <c r="AO116" s="22"/>
      <c r="AP116" s="22"/>
      <c r="AQ116" s="412"/>
      <c r="AR116" s="126"/>
      <c r="AS116" s="22"/>
      <c r="AT116" s="162"/>
      <c r="AU116" s="22"/>
      <c r="AV116" s="22"/>
      <c r="AW116" s="412"/>
      <c r="AX116" s="126"/>
      <c r="BA116" s="26"/>
      <c r="BB116" s="26"/>
      <c r="BC116" s="26"/>
      <c r="BD116" s="26"/>
      <c r="BF116" s="26"/>
      <c r="BG116" s="26"/>
      <c r="BH116" s="26"/>
      <c r="BI116" s="26"/>
    </row>
    <row r="117" spans="2:61" ht="11.4" customHeight="1" x14ac:dyDescent="0.25">
      <c r="B117" s="414" t="s">
        <v>249</v>
      </c>
      <c r="AB117" s="47">
        <f>'P&amp;L YTD_new'!AB117</f>
        <v>482</v>
      </c>
      <c r="AC117" s="48">
        <f>'P&amp;L YTD_new'!AC117-'P&amp;L YTD_new'!AB117</f>
        <v>2561</v>
      </c>
      <c r="AD117" s="48">
        <f>'P&amp;L YTD_new'!AD117-'P&amp;L YTD_new'!AC117</f>
        <v>2634</v>
      </c>
      <c r="AE117" s="49">
        <f>'P&amp;L YTD_new'!AE117-'P&amp;L YTD_new'!AD117</f>
        <v>10963.32071</v>
      </c>
      <c r="AF117" s="126">
        <f>SUM(AB117:AE117)</f>
        <v>16640.32071</v>
      </c>
      <c r="AG117" s="22"/>
      <c r="AH117" s="47">
        <f>'P&amp;L YTD_new'!AG117</f>
        <v>785.34500000000003</v>
      </c>
      <c r="AI117" s="48">
        <f>'P&amp;L YTD_new'!AH117-'P&amp;L YTD_new'!AG117</f>
        <v>3189.0190000000002</v>
      </c>
      <c r="AJ117" s="48">
        <f>'P&amp;L YTD_new'!AI117-'P&amp;L YTD_new'!AH117</f>
        <v>2496.9183999999996</v>
      </c>
      <c r="AK117" s="49">
        <f>'P&amp;L YTD_new'!AJ117-'P&amp;L YTD_new'!AI117</f>
        <v>21627.132000000001</v>
      </c>
      <c r="AL117" s="126">
        <f>SUM(AH117:AK117)</f>
        <v>28098.414400000001</v>
      </c>
      <c r="AM117" s="22"/>
      <c r="AN117" s="47">
        <f>'P&amp;L YTD_new'!AL117</f>
        <v>4318</v>
      </c>
      <c r="AO117" s="48">
        <f>'P&amp;L YTD_new'!AM117-'P&amp;L YTD_new'!AL117</f>
        <v>25964</v>
      </c>
      <c r="AP117" s="48">
        <f>'P&amp;L YTD_new'!AN117-'P&amp;L YTD_new'!AM117</f>
        <v>4946.4023700000034</v>
      </c>
      <c r="AQ117" s="49">
        <f>'P&amp;L YTD_new'!AO117-'P&amp;L YTD_new'!AN117</f>
        <v>7148.0889799999932</v>
      </c>
      <c r="AR117" s="126">
        <f>SUM(AN117:AQ117)</f>
        <v>42376.491349999997</v>
      </c>
      <c r="AS117" s="22"/>
      <c r="AT117" s="47">
        <f>'P&amp;L YTD_new'!AQ117</f>
        <v>4752.7424000000001</v>
      </c>
      <c r="AU117" s="48">
        <f>'P&amp;L YTD_new'!AR117-'P&amp;L YTD_new'!AQ117</f>
        <v>26048.416000000001</v>
      </c>
      <c r="AV117" s="48">
        <f>'P&amp;L YTD_new'!AS117-'P&amp;L YTD_new'!AR117</f>
        <v>4946.4023700000034</v>
      </c>
      <c r="AW117" s="49">
        <f>'P&amp;L YTD_new'!AT117-'P&amp;L YTD_new'!AS117</f>
        <v>7148.0889800000004</v>
      </c>
      <c r="AX117" s="126">
        <f>SUM(AT117:AW117)</f>
        <v>42895.649750000004</v>
      </c>
      <c r="BA117" s="26"/>
      <c r="BB117" s="26"/>
      <c r="BC117" s="26"/>
      <c r="BD117" s="26"/>
      <c r="BF117" s="26"/>
      <c r="BG117" s="26"/>
      <c r="BH117" s="26"/>
      <c r="BI117" s="26"/>
    </row>
    <row r="118" spans="2:61" ht="11.4" customHeight="1" x14ac:dyDescent="0.25">
      <c r="B118" s="414" t="s">
        <v>250</v>
      </c>
      <c r="AB118" s="47">
        <f>'P&amp;L YTD_new'!AB118</f>
        <v>805</v>
      </c>
      <c r="AC118" s="48">
        <f>'P&amp;L YTD_new'!AC118-'P&amp;L YTD_new'!AB118</f>
        <v>9277</v>
      </c>
      <c r="AD118" s="48">
        <f>'P&amp;L YTD_new'!AD118-'P&amp;L YTD_new'!AC118</f>
        <v>-107</v>
      </c>
      <c r="AE118" s="49">
        <f>'P&amp;L YTD_new'!AE118-'P&amp;L YTD_new'!AD118</f>
        <v>1599.5243200000004</v>
      </c>
      <c r="AF118" s="126">
        <f>SUM(AB118:AE118)</f>
        <v>11574.52432</v>
      </c>
      <c r="AG118" s="22"/>
      <c r="AH118" s="47">
        <f>'P&amp;L YTD_new'!AG118</f>
        <v>1052.0095000000001</v>
      </c>
      <c r="AI118" s="48">
        <f>'P&amp;L YTD_new'!AH118-'P&amp;L YTD_new'!AG118</f>
        <v>9724.3559999999998</v>
      </c>
      <c r="AJ118" s="48">
        <f>'P&amp;L YTD_new'!AI118-'P&amp;L YTD_new'!AH118</f>
        <v>1486.5735999999997</v>
      </c>
      <c r="AK118" s="49">
        <f>'P&amp;L YTD_new'!AJ118-'P&amp;L YTD_new'!AI118</f>
        <v>3010.9732000000004</v>
      </c>
      <c r="AL118" s="126">
        <f>SUM(AH118:AK118)</f>
        <v>15273.9123</v>
      </c>
      <c r="AM118" s="22"/>
      <c r="AN118" s="47">
        <f>'P&amp;L YTD_new'!AL118</f>
        <v>1265</v>
      </c>
      <c r="AO118" s="48">
        <f>'P&amp;L YTD_new'!AM118-'P&amp;L YTD_new'!AL118</f>
        <v>6291</v>
      </c>
      <c r="AP118" s="48">
        <f>'P&amp;L YTD_new'!AN118-'P&amp;L YTD_new'!AM118</f>
        <v>7426.3717199999992</v>
      </c>
      <c r="AQ118" s="49">
        <f>'P&amp;L YTD_new'!AO118-'P&amp;L YTD_new'!AN118</f>
        <v>-3056.9737499999992</v>
      </c>
      <c r="AR118" s="126">
        <f>SUM(AN118:AQ118)</f>
        <v>11925.39797</v>
      </c>
      <c r="AS118" s="22"/>
      <c r="AT118" s="47">
        <f>'P&amp;L YTD_new'!AQ118</f>
        <v>1965.6527999999998</v>
      </c>
      <c r="AU118" s="48">
        <f>'P&amp;L YTD_new'!AR118-'P&amp;L YTD_new'!AQ118</f>
        <v>8553.3487999999998</v>
      </c>
      <c r="AV118" s="48">
        <f>'P&amp;L YTD_new'!AS118-'P&amp;L YTD_new'!AR118</f>
        <v>7426.3717199999992</v>
      </c>
      <c r="AW118" s="49">
        <f>'P&amp;L YTD_new'!AT118-'P&amp;L YTD_new'!AS118</f>
        <v>-3056.9737499999992</v>
      </c>
      <c r="AX118" s="126">
        <f>SUM(AT118:AW118)</f>
        <v>14888.39957</v>
      </c>
      <c r="BA118" s="26"/>
      <c r="BB118" s="26"/>
      <c r="BC118" s="26"/>
      <c r="BD118" s="26"/>
      <c r="BF118" s="26"/>
      <c r="BG118" s="26"/>
      <c r="BH118" s="26"/>
      <c r="BI118" s="26"/>
    </row>
    <row r="119" spans="2:61" ht="11.4" customHeight="1" x14ac:dyDescent="0.25">
      <c r="B119" s="414" t="s">
        <v>251</v>
      </c>
      <c r="AB119" s="47">
        <f>'P&amp;L YTD_new'!AB119</f>
        <v>344</v>
      </c>
      <c r="AC119" s="48">
        <f>'P&amp;L YTD_new'!AC119-'P&amp;L YTD_new'!AB119</f>
        <v>442</v>
      </c>
      <c r="AD119" s="48">
        <f>'P&amp;L YTD_new'!AD119-'P&amp;L YTD_new'!AC119</f>
        <v>121</v>
      </c>
      <c r="AE119" s="49">
        <f>'P&amp;L YTD_new'!AE119-'P&amp;L YTD_new'!AD119</f>
        <v>89.703200000000038</v>
      </c>
      <c r="AF119" s="126">
        <f>SUM(AB119:AE119)</f>
        <v>996.70320000000004</v>
      </c>
      <c r="AG119" s="22"/>
      <c r="AH119" s="47">
        <f>'P&amp;L YTD_new'!AG119</f>
        <v>344</v>
      </c>
      <c r="AI119" s="48">
        <f>'P&amp;L YTD_new'!AH119-'P&amp;L YTD_new'!AG119</f>
        <v>442</v>
      </c>
      <c r="AJ119" s="48">
        <f>'P&amp;L YTD_new'!AI119-'P&amp;L YTD_new'!AH119</f>
        <v>121</v>
      </c>
      <c r="AK119" s="49">
        <f>'P&amp;L YTD_new'!AJ119-'P&amp;L YTD_new'!AI119</f>
        <v>90</v>
      </c>
      <c r="AL119" s="126">
        <f>SUM(AH119:AK119)</f>
        <v>997</v>
      </c>
      <c r="AM119" s="22"/>
      <c r="AN119" s="47">
        <f>'P&amp;L YTD_new'!AL119</f>
        <v>356</v>
      </c>
      <c r="AO119" s="48">
        <f>'P&amp;L YTD_new'!AM119-'P&amp;L YTD_new'!AL119</f>
        <v>804</v>
      </c>
      <c r="AP119" s="48">
        <f>'P&amp;L YTD_new'!AN119-'P&amp;L YTD_new'!AM119</f>
        <v>383.91138999999998</v>
      </c>
      <c r="AQ119" s="49">
        <f>'P&amp;L YTD_new'!AO119-'P&amp;L YTD_new'!AN119</f>
        <v>-180.95733999999993</v>
      </c>
      <c r="AR119" s="126">
        <f>SUM(AN119:AQ119)</f>
        <v>1362.9540500000001</v>
      </c>
      <c r="AS119" s="22"/>
      <c r="AT119" s="47">
        <f>'P&amp;L YTD_new'!AQ119</f>
        <v>356</v>
      </c>
      <c r="AU119" s="48">
        <f>'P&amp;L YTD_new'!AR119-'P&amp;L YTD_new'!AQ119</f>
        <v>804</v>
      </c>
      <c r="AV119" s="48">
        <f>'P&amp;L YTD_new'!AS119-'P&amp;L YTD_new'!AR119</f>
        <v>383.91138999999998</v>
      </c>
      <c r="AW119" s="49">
        <f>'P&amp;L YTD_new'!AT119-'P&amp;L YTD_new'!AS119</f>
        <v>-180.95733999999993</v>
      </c>
      <c r="AX119" s="126">
        <f>SUM(AT119:AW119)</f>
        <v>1362.9540500000001</v>
      </c>
      <c r="BA119" s="26"/>
      <c r="BB119" s="26"/>
      <c r="BC119" s="26"/>
      <c r="BD119" s="26"/>
      <c r="BF119" s="26"/>
      <c r="BG119" s="26"/>
      <c r="BH119" s="26"/>
      <c r="BI119" s="26"/>
    </row>
    <row r="120" spans="2:61" ht="11.4" customHeight="1" x14ac:dyDescent="0.25">
      <c r="B120" s="414" t="s">
        <v>252</v>
      </c>
      <c r="AB120" s="47">
        <f>'P&amp;L YTD_new'!AB120</f>
        <v>153</v>
      </c>
      <c r="AC120" s="48">
        <f>'P&amp;L YTD_new'!AC120-'P&amp;L YTD_new'!AB120</f>
        <v>101</v>
      </c>
      <c r="AD120" s="48">
        <f>'P&amp;L YTD_new'!AD120-'P&amp;L YTD_new'!AC120</f>
        <v>8743</v>
      </c>
      <c r="AE120" s="49">
        <f>'P&amp;L YTD_new'!AE120-'P&amp;L YTD_new'!AD120</f>
        <v>-8097.0889399999996</v>
      </c>
      <c r="AF120" s="126">
        <f>SUM(AB120:AE120)</f>
        <v>899.91106000000036</v>
      </c>
      <c r="AG120" s="22"/>
      <c r="AH120" s="47">
        <f>'P&amp;L YTD_new'!AG120</f>
        <v>153</v>
      </c>
      <c r="AI120" s="48">
        <f>'P&amp;L YTD_new'!AH120-'P&amp;L YTD_new'!AG120</f>
        <v>101</v>
      </c>
      <c r="AJ120" s="48">
        <f>'P&amp;L YTD_new'!AI120-'P&amp;L YTD_new'!AH120</f>
        <v>174</v>
      </c>
      <c r="AK120" s="49">
        <f>'P&amp;L YTD_new'!AJ120-'P&amp;L YTD_new'!AI120</f>
        <v>472</v>
      </c>
      <c r="AL120" s="126">
        <f>SUM(AH120:AK120)</f>
        <v>900</v>
      </c>
      <c r="AM120" s="22"/>
      <c r="AN120" s="47">
        <f>'P&amp;L YTD_new'!AL120</f>
        <v>282</v>
      </c>
      <c r="AO120" s="48">
        <f>'P&amp;L YTD_new'!AM120-'P&amp;L YTD_new'!AL120</f>
        <v>281</v>
      </c>
      <c r="AP120" s="48">
        <f>'P&amp;L YTD_new'!AN120-'P&amp;L YTD_new'!AM120</f>
        <v>281.78407000000004</v>
      </c>
      <c r="AQ120" s="49">
        <f>'P&amp;L YTD_new'!AO120-'P&amp;L YTD_new'!AN120</f>
        <v>281.59469000000001</v>
      </c>
      <c r="AR120" s="126">
        <f>SUM(AN120:AQ120)</f>
        <v>1126.3787600000001</v>
      </c>
      <c r="AS120" s="22"/>
      <c r="AT120" s="47">
        <f>'P&amp;L YTD_new'!AQ120</f>
        <v>282</v>
      </c>
      <c r="AU120" s="48">
        <f>'P&amp;L YTD_new'!AR120-'P&amp;L YTD_new'!AQ120</f>
        <v>281</v>
      </c>
      <c r="AV120" s="48">
        <f>'P&amp;L YTD_new'!AS120-'P&amp;L YTD_new'!AR120</f>
        <v>281.78407000000004</v>
      </c>
      <c r="AW120" s="49">
        <f>'P&amp;L YTD_new'!AT120-'P&amp;L YTD_new'!AS120</f>
        <v>281.59469000000001</v>
      </c>
      <c r="AX120" s="126">
        <f>SUM(AT120:AW120)</f>
        <v>1126.3787600000001</v>
      </c>
      <c r="BA120" s="26"/>
      <c r="BB120" s="26"/>
      <c r="BC120" s="26"/>
      <c r="BD120" s="26"/>
      <c r="BF120" s="26"/>
      <c r="BG120" s="26"/>
      <c r="BH120" s="26"/>
      <c r="BI120" s="26"/>
    </row>
    <row r="121" spans="2:61" ht="11.4" customHeight="1" x14ac:dyDescent="0.25">
      <c r="B121" s="414" t="s">
        <v>253</v>
      </c>
      <c r="AB121" s="47"/>
      <c r="AC121" s="48"/>
      <c r="AD121" s="48"/>
      <c r="AE121" s="49"/>
      <c r="AF121" s="126"/>
      <c r="AG121" s="22"/>
      <c r="AH121" s="47"/>
      <c r="AI121" s="48"/>
      <c r="AJ121" s="48"/>
      <c r="AK121" s="49"/>
      <c r="AL121" s="126"/>
      <c r="AM121" s="22"/>
      <c r="AN121" s="47"/>
      <c r="AO121" s="48"/>
      <c r="AP121" s="48"/>
      <c r="AQ121" s="49"/>
      <c r="AR121" s="126"/>
      <c r="AS121" s="22"/>
      <c r="AT121" s="47"/>
      <c r="AU121" s="48"/>
      <c r="AV121" s="48"/>
      <c r="AW121" s="49"/>
      <c r="AX121" s="126"/>
      <c r="BA121" s="26"/>
      <c r="BB121" s="26"/>
      <c r="BC121" s="26"/>
      <c r="BD121" s="26"/>
      <c r="BF121" s="26"/>
      <c r="BG121" s="26"/>
      <c r="BH121" s="26"/>
      <c r="BI121" s="26"/>
    </row>
    <row r="122" spans="2:61" ht="11.4" customHeight="1" x14ac:dyDescent="0.25">
      <c r="B122" s="414" t="s">
        <v>254</v>
      </c>
      <c r="AB122" s="47">
        <f>'P&amp;L YTD_new'!AB122</f>
        <v>345</v>
      </c>
      <c r="AC122" s="48">
        <f>'P&amp;L YTD_new'!AC122-'P&amp;L YTD_new'!AB122</f>
        <v>630</v>
      </c>
      <c r="AD122" s="48">
        <f>'P&amp;L YTD_new'!AD122-'P&amp;L YTD_new'!AC122</f>
        <v>-2231</v>
      </c>
      <c r="AE122" s="49">
        <f>'P&amp;L YTD_new'!AE122-'P&amp;L YTD_new'!AD122</f>
        <v>509.94380000000001</v>
      </c>
      <c r="AF122" s="126">
        <f>SUM(AB122:AE122)</f>
        <v>-746.05619999999999</v>
      </c>
      <c r="AG122" s="22"/>
      <c r="AH122" s="47">
        <f>'P&amp;L YTD_new'!AG122</f>
        <v>345</v>
      </c>
      <c r="AI122" s="48">
        <f>'P&amp;L YTD_new'!AH122-'P&amp;L YTD_new'!AG122</f>
        <v>630</v>
      </c>
      <c r="AJ122" s="48">
        <f>'P&amp;L YTD_new'!AI122-'P&amp;L YTD_new'!AH122</f>
        <v>-1668</v>
      </c>
      <c r="AK122" s="49">
        <f>'P&amp;L YTD_new'!AJ122-'P&amp;L YTD_new'!AI122</f>
        <v>-309</v>
      </c>
      <c r="AL122" s="126">
        <f>SUM(AH122:AK122)</f>
        <v>-1002</v>
      </c>
      <c r="AM122" s="22"/>
      <c r="AN122" s="47">
        <f>'P&amp;L YTD_new'!AL122</f>
        <v>364</v>
      </c>
      <c r="AO122" s="48">
        <f>'P&amp;L YTD_new'!AM122-'P&amp;L YTD_new'!AL122</f>
        <v>430</v>
      </c>
      <c r="AP122" s="48">
        <f>'P&amp;L YTD_new'!AN122-'P&amp;L YTD_new'!AM122</f>
        <v>-664.91469000000006</v>
      </c>
      <c r="AQ122" s="49">
        <f>'P&amp;L YTD_new'!AO122-'P&amp;L YTD_new'!AN122</f>
        <v>-142.52828</v>
      </c>
      <c r="AR122" s="126">
        <f>SUM(AN122:AQ122)</f>
        <v>-13.442970000000059</v>
      </c>
      <c r="AS122" s="22"/>
      <c r="AT122" s="47">
        <f>'P&amp;L YTD_new'!AQ122</f>
        <v>364</v>
      </c>
      <c r="AU122" s="48">
        <f>'P&amp;L YTD_new'!AR122-'P&amp;L YTD_new'!AQ122</f>
        <v>430</v>
      </c>
      <c r="AV122" s="48">
        <f>'P&amp;L YTD_new'!AS122-'P&amp;L YTD_new'!AR122</f>
        <v>-664.91469000000006</v>
      </c>
      <c r="AW122" s="49">
        <f>'P&amp;L YTD_new'!AT122-'P&amp;L YTD_new'!AS122</f>
        <v>-142.52827999999994</v>
      </c>
      <c r="AX122" s="126">
        <f>SUM(AT122:AW122)</f>
        <v>-13.442970000000003</v>
      </c>
      <c r="BA122" s="26"/>
      <c r="BB122" s="26"/>
      <c r="BC122" s="26"/>
      <c r="BD122" s="26"/>
      <c r="BF122" s="26"/>
      <c r="BG122" s="26"/>
      <c r="BH122" s="26"/>
      <c r="BI122" s="26"/>
    </row>
    <row r="123" spans="2:61" ht="11.4" customHeight="1" x14ac:dyDescent="0.25">
      <c r="B123" s="414" t="s">
        <v>255</v>
      </c>
      <c r="AB123" s="47"/>
      <c r="AC123" s="48"/>
      <c r="AD123" s="48"/>
      <c r="AE123" s="49"/>
      <c r="AF123" s="126"/>
      <c r="AG123" s="22"/>
      <c r="AH123" s="47"/>
      <c r="AI123" s="48"/>
      <c r="AJ123" s="48"/>
      <c r="AK123" s="49"/>
      <c r="AL123" s="126"/>
      <c r="AM123" s="22"/>
      <c r="AN123" s="47"/>
      <c r="AO123" s="48"/>
      <c r="AP123" s="48"/>
      <c r="AQ123" s="49"/>
      <c r="AR123" s="126"/>
      <c r="AS123" s="22"/>
      <c r="AT123" s="47"/>
      <c r="AU123" s="48"/>
      <c r="AV123" s="48"/>
      <c r="AW123" s="49"/>
      <c r="AX123" s="126"/>
      <c r="BA123" s="26"/>
      <c r="BB123" s="26"/>
      <c r="BC123" s="26"/>
      <c r="BD123" s="26"/>
      <c r="BF123" s="26"/>
      <c r="BG123" s="26"/>
      <c r="BH123" s="26"/>
      <c r="BI123" s="26"/>
    </row>
    <row r="124" spans="2:61" ht="11.4" customHeight="1" x14ac:dyDescent="0.25">
      <c r="B124" s="414" t="s">
        <v>256</v>
      </c>
      <c r="AB124" s="47"/>
      <c r="AC124" s="48"/>
      <c r="AD124" s="48"/>
      <c r="AE124" s="49"/>
      <c r="AF124" s="126"/>
      <c r="AG124" s="22"/>
      <c r="AH124" s="47"/>
      <c r="AI124" s="48"/>
      <c r="AJ124" s="48"/>
      <c r="AK124" s="49"/>
      <c r="AL124" s="126"/>
      <c r="AM124" s="22"/>
      <c r="AN124" s="47"/>
      <c r="AO124" s="48"/>
      <c r="AP124" s="48"/>
      <c r="AQ124" s="49"/>
      <c r="AR124" s="126"/>
      <c r="AS124" s="22"/>
      <c r="AT124" s="47"/>
      <c r="AU124" s="48"/>
      <c r="AV124" s="48"/>
      <c r="AW124" s="49"/>
      <c r="AX124" s="126"/>
      <c r="BA124" s="26"/>
      <c r="BB124" s="26"/>
      <c r="BC124" s="26"/>
      <c r="BD124" s="26"/>
      <c r="BF124" s="26"/>
      <c r="BG124" s="26"/>
      <c r="BH124" s="26"/>
      <c r="BI124" s="26"/>
    </row>
    <row r="125" spans="2:61" ht="11.4" customHeight="1" x14ac:dyDescent="0.25">
      <c r="B125" s="414" t="s">
        <v>257</v>
      </c>
      <c r="AB125" s="47"/>
      <c r="AC125" s="48"/>
      <c r="AD125" s="48"/>
      <c r="AE125" s="49"/>
      <c r="AF125" s="126"/>
      <c r="AG125" s="22"/>
      <c r="AH125" s="47"/>
      <c r="AI125" s="48"/>
      <c r="AJ125" s="48"/>
      <c r="AK125" s="49"/>
      <c r="AL125" s="126"/>
      <c r="AM125" s="22"/>
      <c r="AN125" s="47"/>
      <c r="AO125" s="48"/>
      <c r="AP125" s="48"/>
      <c r="AQ125" s="49"/>
      <c r="AR125" s="126"/>
      <c r="AS125" s="22"/>
      <c r="AT125" s="47"/>
      <c r="AU125" s="48"/>
      <c r="AV125" s="48"/>
      <c r="AW125" s="49"/>
      <c r="AX125" s="126"/>
      <c r="BA125" s="26"/>
      <c r="BB125" s="26"/>
      <c r="BC125" s="26"/>
      <c r="BD125" s="26"/>
      <c r="BF125" s="26"/>
      <c r="BG125" s="26"/>
      <c r="BH125" s="26"/>
      <c r="BI125" s="26"/>
    </row>
    <row r="126" spans="2:61" ht="11.4" customHeight="1" x14ac:dyDescent="0.25">
      <c r="B126" s="414" t="s">
        <v>258</v>
      </c>
      <c r="AB126" s="47">
        <f>'P&amp;L YTD_new'!AB126</f>
        <v>1047</v>
      </c>
      <c r="AC126" s="48">
        <f>'P&amp;L YTD_new'!AC126-'P&amp;L YTD_new'!AB126</f>
        <v>29</v>
      </c>
      <c r="AD126" s="48">
        <f>'P&amp;L YTD_new'!AD126-'P&amp;L YTD_new'!AC126</f>
        <v>21.97542999999996</v>
      </c>
      <c r="AE126" s="49">
        <f>'P&amp;L YTD_new'!AE126-'P&amp;L YTD_new'!AD126</f>
        <v>-645.31178079999995</v>
      </c>
      <c r="AF126" s="126">
        <f>SUM(AB126:AE126)</f>
        <v>452.66364920000001</v>
      </c>
      <c r="AG126" s="22"/>
      <c r="AH126" s="47">
        <f>'P&amp;L YTD_new'!AG126</f>
        <v>1047</v>
      </c>
      <c r="AI126" s="48">
        <f>'P&amp;L YTD_new'!AH126-'P&amp;L YTD_new'!AG126</f>
        <v>29</v>
      </c>
      <c r="AJ126" s="48">
        <f>'P&amp;L YTD_new'!AI126-'P&amp;L YTD_new'!AH126</f>
        <v>-108</v>
      </c>
      <c r="AK126" s="49">
        <f>'P&amp;L YTD_new'!AJ126-'P&amp;L YTD_new'!AI126</f>
        <v>-503</v>
      </c>
      <c r="AL126" s="126">
        <f t="shared" ref="AL126:AL131" si="58">SUM(AH126:AK126)</f>
        <v>465</v>
      </c>
      <c r="AM126" s="22"/>
      <c r="AN126" s="47">
        <f>'P&amp;L YTD_new'!AL126</f>
        <v>-66</v>
      </c>
      <c r="AO126" s="48">
        <f>'P&amp;L YTD_new'!AM126-'P&amp;L YTD_new'!AL126</f>
        <v>43</v>
      </c>
      <c r="AP126" s="48">
        <f>'P&amp;L YTD_new'!AN126-'P&amp;L YTD_new'!AM126</f>
        <v>-113.11526000000001</v>
      </c>
      <c r="AQ126" s="49">
        <f>'P&amp;L YTD_new'!AO126-'P&amp;L YTD_new'!AN126</f>
        <v>-16.693829999999991</v>
      </c>
      <c r="AR126" s="126">
        <f>SUM(AN126:AQ126)</f>
        <v>-152.80909</v>
      </c>
      <c r="AS126" s="22"/>
      <c r="AT126" s="47">
        <f>'P&amp;L YTD_new'!AQ126</f>
        <v>-66</v>
      </c>
      <c r="AU126" s="48">
        <f>'P&amp;L YTD_new'!AR126-'P&amp;L YTD_new'!AQ126</f>
        <v>43</v>
      </c>
      <c r="AV126" s="48">
        <f>'P&amp;L YTD_new'!AS126-'P&amp;L YTD_new'!AR126</f>
        <v>-113.11526000000001</v>
      </c>
      <c r="AW126" s="49">
        <f>'P&amp;L YTD_new'!AT126-'P&amp;L YTD_new'!AS126</f>
        <v>-16.693829999999991</v>
      </c>
      <c r="AX126" s="126">
        <f t="shared" ref="AX126:AX131" si="59">SUM(AT126:AW126)</f>
        <v>-152.80909</v>
      </c>
      <c r="BA126" s="26"/>
      <c r="BB126" s="26"/>
      <c r="BC126" s="26"/>
      <c r="BD126" s="26"/>
      <c r="BF126" s="26"/>
      <c r="BG126" s="26"/>
      <c r="BH126" s="26"/>
      <c r="BI126" s="26"/>
    </row>
    <row r="127" spans="2:61" ht="11.4" customHeight="1" x14ac:dyDescent="0.25">
      <c r="B127" s="414" t="s">
        <v>259</v>
      </c>
      <c r="AB127" s="47"/>
      <c r="AC127" s="48"/>
      <c r="AD127" s="48"/>
      <c r="AE127" s="49"/>
      <c r="AF127" s="126">
        <v>0</v>
      </c>
      <c r="AG127" s="22"/>
      <c r="AH127" s="47"/>
      <c r="AI127" s="48"/>
      <c r="AJ127" s="48"/>
      <c r="AK127" s="49"/>
      <c r="AL127" s="126">
        <f t="shared" si="58"/>
        <v>0</v>
      </c>
      <c r="AM127" s="22"/>
      <c r="AN127" s="47">
        <f>'P&amp;L YTD_new'!AL127</f>
        <v>0</v>
      </c>
      <c r="AO127" s="48">
        <f>'P&amp;L YTD_new'!AM127-'P&amp;L YTD_new'!AL127</f>
        <v>0</v>
      </c>
      <c r="AP127" s="48">
        <f>'P&amp;L YTD_new'!AN127-'P&amp;L YTD_new'!AM127</f>
        <v>0</v>
      </c>
      <c r="AQ127" s="49">
        <f>'P&amp;L YTD_new'!AO127-'P&amp;L YTD_new'!AN127</f>
        <v>146541.65993990001</v>
      </c>
      <c r="AR127" s="126">
        <f>SUM(AN127:AQ127)</f>
        <v>146541.65993990001</v>
      </c>
      <c r="AS127" s="22"/>
      <c r="AT127" s="47">
        <f>'P&amp;L YTD_new'!AQ127</f>
        <v>0</v>
      </c>
      <c r="AU127" s="48">
        <f>'P&amp;L YTD_new'!AR127-'P&amp;L YTD_new'!AQ127</f>
        <v>0</v>
      </c>
      <c r="AV127" s="48">
        <f>'P&amp;L YTD_new'!AS127-'P&amp;L YTD_new'!AR127</f>
        <v>0</v>
      </c>
      <c r="AW127" s="49">
        <f>'P&amp;L YTD_new'!AT127-'P&amp;L YTD_new'!AS127</f>
        <v>146541.65993990001</v>
      </c>
      <c r="AX127" s="126">
        <f t="shared" si="59"/>
        <v>146541.65993990001</v>
      </c>
      <c r="BA127" s="26"/>
      <c r="BB127" s="26"/>
      <c r="BC127" s="26"/>
      <c r="BD127" s="26"/>
      <c r="BF127" s="26"/>
      <c r="BG127" s="26"/>
      <c r="BH127" s="26"/>
      <c r="BI127" s="26"/>
    </row>
    <row r="128" spans="2:61" ht="11.4" customHeight="1" x14ac:dyDescent="0.25">
      <c r="B128" s="414" t="s">
        <v>260</v>
      </c>
      <c r="AB128" s="47">
        <f>'P&amp;L YTD_new'!AB128</f>
        <v>0</v>
      </c>
      <c r="AC128" s="48">
        <f>'P&amp;L YTD_new'!AC128-'P&amp;L YTD_new'!AB128</f>
        <v>1064</v>
      </c>
      <c r="AD128" s="48">
        <f>'P&amp;L YTD_new'!AD128-'P&amp;L YTD_new'!AC128</f>
        <v>0</v>
      </c>
      <c r="AE128" s="49">
        <f>'P&amp;L YTD_new'!AE128-'P&amp;L YTD_new'!AD128</f>
        <v>964.08276000000001</v>
      </c>
      <c r="AF128" s="126">
        <f>SUM(AB128:AE128)</f>
        <v>2028.08276</v>
      </c>
      <c r="AG128" s="22"/>
      <c r="AH128" s="47">
        <f>'P&amp;L YTD_new'!AG128</f>
        <v>0</v>
      </c>
      <c r="AI128" s="48">
        <f>'P&amp;L YTD_new'!AH128-'P&amp;L YTD_new'!AG128</f>
        <v>1064</v>
      </c>
      <c r="AJ128" s="48">
        <f>'P&amp;L YTD_new'!AI128-'P&amp;L YTD_new'!AH128</f>
        <v>0</v>
      </c>
      <c r="AK128" s="49">
        <f>'P&amp;L YTD_new'!AJ128-'P&amp;L YTD_new'!AI128</f>
        <v>964.08276000000001</v>
      </c>
      <c r="AL128" s="126">
        <f t="shared" si="58"/>
        <v>2028.08276</v>
      </c>
      <c r="AM128" s="22"/>
      <c r="AN128" s="47">
        <f>'P&amp;L YTD_new'!AL128</f>
        <v>0</v>
      </c>
      <c r="AO128" s="48">
        <f>'P&amp;L YTD_new'!AM128-'P&amp;L YTD_new'!AL128</f>
        <v>3606</v>
      </c>
      <c r="AP128" s="48">
        <f>'P&amp;L YTD_new'!AN128-'P&amp;L YTD_new'!AM128</f>
        <v>-4181.8254999999999</v>
      </c>
      <c r="AQ128" s="49">
        <f>'P&amp;L YTD_new'!AO128-'P&amp;L YTD_new'!AN128</f>
        <v>2356.3120188000003</v>
      </c>
      <c r="AR128" s="126">
        <f>SUM(AN128:AQ128)</f>
        <v>1780.4865188000003</v>
      </c>
      <c r="AS128" s="22"/>
      <c r="AT128" s="47">
        <f>'P&amp;L YTD_new'!AQ128</f>
        <v>0</v>
      </c>
      <c r="AU128" s="48">
        <f>'P&amp;L YTD_new'!AR128-'P&amp;L YTD_new'!AQ128</f>
        <v>3606</v>
      </c>
      <c r="AV128" s="48">
        <f>'P&amp;L YTD_new'!AS128-'P&amp;L YTD_new'!AR128</f>
        <v>-4181.8254999999999</v>
      </c>
      <c r="AW128" s="49">
        <f>'P&amp;L YTD_new'!AT128-'P&amp;L YTD_new'!AS128</f>
        <v>2356.3120188000003</v>
      </c>
      <c r="AX128" s="126">
        <f t="shared" si="59"/>
        <v>1780.4865188000003</v>
      </c>
      <c r="BA128" s="26"/>
      <c r="BB128" s="26"/>
      <c r="BC128" s="26"/>
      <c r="BD128" s="26"/>
      <c r="BF128" s="26"/>
      <c r="BG128" s="26"/>
      <c r="BH128" s="26"/>
      <c r="BI128" s="26"/>
    </row>
    <row r="129" spans="2:61" ht="11.4" customHeight="1" x14ac:dyDescent="0.25">
      <c r="B129" s="414" t="s">
        <v>261</v>
      </c>
      <c r="AB129" s="47">
        <f>'P&amp;L YTD_new'!AB129</f>
        <v>-574</v>
      </c>
      <c r="AC129" s="48">
        <f>'P&amp;L YTD_new'!AC129-'P&amp;L YTD_new'!AB129</f>
        <v>-2459</v>
      </c>
      <c r="AD129" s="48">
        <f>'P&amp;L YTD_new'!AD129-'P&amp;L YTD_new'!AC129</f>
        <v>-83.185331699999551</v>
      </c>
      <c r="AE129" s="49">
        <f>'P&amp;L YTD_new'!AE129-'P&amp;L YTD_new'!AD129</f>
        <v>-2378.2642473480009</v>
      </c>
      <c r="AF129" s="126">
        <f>SUM(AB129:AE129)</f>
        <v>-5494.4495790480005</v>
      </c>
      <c r="AG129" s="22"/>
      <c r="AH129" s="47">
        <f>'P&amp;L YTD_new'!AG129</f>
        <v>-574</v>
      </c>
      <c r="AI129" s="48">
        <f>'P&amp;L YTD_new'!AH129-'P&amp;L YTD_new'!AG129</f>
        <v>-2459</v>
      </c>
      <c r="AJ129" s="48">
        <f>'P&amp;L YTD_new'!AI129-'P&amp;L YTD_new'!AH129</f>
        <v>-83.185331699999551</v>
      </c>
      <c r="AK129" s="49">
        <f>'P&amp;L YTD_new'!AJ129-'P&amp;L YTD_new'!AI129</f>
        <v>-2378.2642473480009</v>
      </c>
      <c r="AL129" s="126">
        <f t="shared" si="58"/>
        <v>-5494.4495790480005</v>
      </c>
      <c r="AM129" s="22"/>
      <c r="AN129" s="47">
        <f>'P&amp;L YTD_new'!AL129</f>
        <v>-1185</v>
      </c>
      <c r="AO129" s="48">
        <f>'P&amp;L YTD_new'!AM129-'P&amp;L YTD_new'!AL129</f>
        <v>-6371</v>
      </c>
      <c r="AP129" s="48">
        <f>'P&amp;L YTD_new'!AN129-'P&amp;L YTD_new'!AM129</f>
        <v>-2276.0545507000024</v>
      </c>
      <c r="AQ129" s="49">
        <f>'P&amp;L YTD_new'!AO129-'P&amp;L YTD_new'!AN129</f>
        <v>-712.67779819999669</v>
      </c>
      <c r="AR129" s="126">
        <f>SUM(AN129:AQ129)</f>
        <v>-10544.732348899999</v>
      </c>
      <c r="AS129" s="22"/>
      <c r="AT129" s="47">
        <f>'P&amp;L YTD_new'!AQ129</f>
        <v>-1185</v>
      </c>
      <c r="AU129" s="48">
        <f>'P&amp;L YTD_new'!AR129-'P&amp;L YTD_new'!AQ129</f>
        <v>-6371</v>
      </c>
      <c r="AV129" s="48">
        <f>'P&amp;L YTD_new'!AS129-'P&amp;L YTD_new'!AR129</f>
        <v>-2276.0545507000024</v>
      </c>
      <c r="AW129" s="49">
        <f>'P&amp;L YTD_new'!AT129-'P&amp;L YTD_new'!AS129</f>
        <v>-712.67779819999669</v>
      </c>
      <c r="AX129" s="126">
        <f t="shared" si="59"/>
        <v>-10544.732348899999</v>
      </c>
      <c r="BA129" s="26"/>
      <c r="BB129" s="26"/>
      <c r="BC129" s="26"/>
      <c r="BD129" s="26"/>
      <c r="BF129" s="26"/>
      <c r="BG129" s="26"/>
      <c r="BH129" s="26"/>
      <c r="BI129" s="26"/>
    </row>
    <row r="130" spans="2:61" ht="11.4" customHeight="1" x14ac:dyDescent="0.25">
      <c r="B130" s="414" t="s">
        <v>189</v>
      </c>
      <c r="AB130" s="96"/>
      <c r="AC130" s="97"/>
      <c r="AD130" s="97"/>
      <c r="AE130" s="425"/>
      <c r="AF130" s="426"/>
      <c r="AG130" s="22"/>
      <c r="AH130" s="96">
        <f>'P&amp;L YTD_new'!AG130</f>
        <v>-606.68999999999994</v>
      </c>
      <c r="AI130" s="97">
        <f>'P&amp;L YTD_new'!AH130-'P&amp;L YTD_new'!AG130</f>
        <v>899.01350000000002</v>
      </c>
      <c r="AJ130" s="97">
        <f>'P&amp;L YTD_new'!AI130-'P&amp;L YTD_new'!AH130</f>
        <v>1113.788</v>
      </c>
      <c r="AK130" s="425">
        <f>'P&amp;L YTD_new'!AJ130-'P&amp;L YTD_new'!AI130</f>
        <v>3027.8210000000008</v>
      </c>
      <c r="AL130" s="426">
        <f t="shared" si="58"/>
        <v>4433.9325000000008</v>
      </c>
      <c r="AM130" s="22"/>
      <c r="AN130" s="96"/>
      <c r="AO130" s="97"/>
      <c r="AP130" s="97"/>
      <c r="AQ130" s="425"/>
      <c r="AR130" s="426"/>
      <c r="AS130" s="22"/>
      <c r="AT130" s="96">
        <f>'P&amp;L YTD_new'!AQ130</f>
        <v>33.766399999999997</v>
      </c>
      <c r="AU130" s="97">
        <f>'P&amp;L YTD_new'!AR130-'P&amp;L YTD_new'!AQ130</f>
        <v>-4.2208000000000006</v>
      </c>
      <c r="AV130" s="97">
        <f>'P&amp;L YTD_new'!AS130-'P&amp;L YTD_new'!AR130</f>
        <v>0</v>
      </c>
      <c r="AW130" s="425">
        <f>'P&amp;L YTD_new'!AT130-'P&amp;L YTD_new'!AS130</f>
        <v>0</v>
      </c>
      <c r="AX130" s="426">
        <f t="shared" si="59"/>
        <v>29.545599999999997</v>
      </c>
      <c r="BA130" s="26"/>
      <c r="BB130" s="26"/>
      <c r="BC130" s="26"/>
      <c r="BD130" s="26"/>
      <c r="BF130" s="26"/>
      <c r="BG130" s="26"/>
      <c r="BH130" s="26"/>
      <c r="BI130" s="26"/>
    </row>
    <row r="131" spans="2:61" ht="11.4" customHeight="1" x14ac:dyDescent="0.25">
      <c r="B131" s="413" t="s">
        <v>80</v>
      </c>
      <c r="AB131" s="421">
        <f>'P&amp;L YTD_new'!AB131</f>
        <v>2602</v>
      </c>
      <c r="AC131" s="422">
        <f>'P&amp;L YTD_new'!AC131-'P&amp;L YTD_new'!AB131</f>
        <v>11645</v>
      </c>
      <c r="AD131" s="422">
        <f>'P&amp;L YTD_new'!AD131-'P&amp;L YTD_new'!AC131</f>
        <v>9098.7900983</v>
      </c>
      <c r="AE131" s="423">
        <f>'P&amp;L YTD_new'!AE131-'P&amp;L YTD_new'!AD131</f>
        <v>3005.9098218520012</v>
      </c>
      <c r="AF131" s="424">
        <f>SUM(AB131:AE131)</f>
        <v>26351.699920152001</v>
      </c>
      <c r="AG131" s="22"/>
      <c r="AH131" s="421">
        <f>'P&amp;L YTD_new'!AG131</f>
        <v>2545.6645000000003</v>
      </c>
      <c r="AI131" s="422">
        <f>'P&amp;L YTD_new'!AH131-'P&amp;L YTD_new'!AG131</f>
        <v>13619.388500000001</v>
      </c>
      <c r="AJ131" s="422">
        <f>'P&amp;L YTD_new'!AI131-'P&amp;L YTD_new'!AH131</f>
        <v>3533.0946682999984</v>
      </c>
      <c r="AK131" s="423">
        <f>'P&amp;L YTD_new'!AJ131-'P&amp;L YTD_new'!AI131</f>
        <v>26001.744712652006</v>
      </c>
      <c r="AL131" s="424">
        <f t="shared" si="58"/>
        <v>45699.892380952006</v>
      </c>
      <c r="AM131" s="22"/>
      <c r="AN131" s="421">
        <f>'P&amp;L YTD_new'!AL131</f>
        <v>5334</v>
      </c>
      <c r="AO131" s="422">
        <f>'P&amp;L YTD_new'!AM131-'P&amp;L YTD_new'!AL131</f>
        <v>31048</v>
      </c>
      <c r="AP131" s="422">
        <f>'P&amp;L YTD_new'!AN131-'P&amp;L YTD_new'!AM131</f>
        <v>5802.5595493000146</v>
      </c>
      <c r="AQ131" s="423">
        <f>'P&amp;L YTD_new'!AO131-'P&amp;L YTD_new'!AN131</f>
        <v>152217.82463049999</v>
      </c>
      <c r="AR131" s="424">
        <f>SUM(AN131:AQ131)</f>
        <v>194402.38417979999</v>
      </c>
      <c r="AS131" s="22"/>
      <c r="AT131" s="421">
        <f>'P&amp;L YTD_new'!AQ131</f>
        <v>6503.1616000000004</v>
      </c>
      <c r="AU131" s="422">
        <f>'P&amp;L YTD_new'!AR131-'P&amp;L YTD_new'!AQ131</f>
        <v>33390.544000000002</v>
      </c>
      <c r="AV131" s="422">
        <f>'P&amp;L YTD_new'!AS131-'P&amp;L YTD_new'!AR131</f>
        <v>5802.5595493000001</v>
      </c>
      <c r="AW131" s="423">
        <f>'P&amp;L YTD_new'!AT131-'P&amp;L YTD_new'!AS131</f>
        <v>152217.82463050005</v>
      </c>
      <c r="AX131" s="424">
        <f t="shared" si="59"/>
        <v>197914.08977980004</v>
      </c>
      <c r="BA131" s="26"/>
      <c r="BB131" s="26"/>
      <c r="BC131" s="26"/>
      <c r="BD131" s="26"/>
      <c r="BF131" s="26"/>
      <c r="BG131" s="26"/>
      <c r="BH131" s="26"/>
      <c r="BI131" s="26"/>
    </row>
    <row r="132" spans="2:61" ht="11.4" customHeight="1" x14ac:dyDescent="0.25"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</row>
    <row r="133" spans="2:61" ht="11.4" customHeight="1" x14ac:dyDescent="0.25">
      <c r="B133" s="415" t="s">
        <v>262</v>
      </c>
      <c r="AB133" s="134">
        <f t="shared" ref="AB133:AF133" si="60">AB115+AB131</f>
        <v>21629</v>
      </c>
      <c r="AC133" s="135">
        <f t="shared" si="60"/>
        <v>30748</v>
      </c>
      <c r="AD133" s="135">
        <f t="shared" si="60"/>
        <v>88963.7900983</v>
      </c>
      <c r="AE133" s="221">
        <f t="shared" si="60"/>
        <v>50900.909821852001</v>
      </c>
      <c r="AF133" s="134">
        <f t="shared" si="60"/>
        <v>192241.69992015199</v>
      </c>
      <c r="AG133" s="22"/>
      <c r="AH133" s="134">
        <f t="shared" ref="AH133:AK133" si="61">AH115+AH131</f>
        <v>18544.166632795128</v>
      </c>
      <c r="AI133" s="135">
        <f t="shared" si="61"/>
        <v>35694.211024552205</v>
      </c>
      <c r="AJ133" s="135">
        <f t="shared" si="61"/>
        <v>91639.066676557472</v>
      </c>
      <c r="AK133" s="221">
        <f t="shared" si="61"/>
        <v>29113.553859736414</v>
      </c>
      <c r="AL133" s="134">
        <f>SUM(AH133:AK133)</f>
        <v>174990.99819364122</v>
      </c>
      <c r="AM133" s="22"/>
      <c r="AN133" s="134">
        <f t="shared" ref="AN133:AR133" si="62">AN115+AN131</f>
        <v>17751</v>
      </c>
      <c r="AO133" s="135">
        <f t="shared" si="62"/>
        <v>21792</v>
      </c>
      <c r="AP133" s="135">
        <f t="shared" si="62"/>
        <v>107661.70141149989</v>
      </c>
      <c r="AQ133" s="221">
        <f t="shared" si="62"/>
        <v>25124.758249600432</v>
      </c>
      <c r="AR133" s="134">
        <f t="shared" si="62"/>
        <v>172329.45966110029</v>
      </c>
      <c r="AS133" s="22"/>
      <c r="AT133" s="134">
        <f t="shared" ref="AT133:AV133" si="63">AT115+AT131</f>
        <v>20285.917320323824</v>
      </c>
      <c r="AU133" s="135">
        <f t="shared" si="63"/>
        <v>19674.464897652062</v>
      </c>
      <c r="AV133" s="135">
        <f t="shared" si="63"/>
        <v>107661.70141150009</v>
      </c>
      <c r="AW133" s="221">
        <f>AW115+AW131</f>
        <v>25124.758244399767</v>
      </c>
      <c r="AX133" s="134">
        <f>AX115+AX131</f>
        <v>172746.84187387573</v>
      </c>
      <c r="BA133" s="26"/>
      <c r="BB133" s="26"/>
      <c r="BC133" s="26"/>
      <c r="BD133" s="26"/>
      <c r="BF133" s="26"/>
      <c r="BG133" s="26"/>
      <c r="BH133" s="26"/>
      <c r="BI133" s="26"/>
    </row>
    <row r="134" spans="2:61" ht="11.4" customHeight="1" x14ac:dyDescent="0.25">
      <c r="AC134" s="22"/>
      <c r="AD134" s="22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BA134" s="26"/>
      <c r="BB134" s="26"/>
      <c r="BC134" s="26"/>
      <c r="BD134" s="26"/>
      <c r="BF134" s="26"/>
      <c r="BG134" s="26"/>
      <c r="BH134" s="26"/>
      <c r="BI134" s="26"/>
    </row>
    <row r="135" spans="2:61" ht="11.4" customHeight="1" x14ac:dyDescent="0.3">
      <c r="AB135" s="182"/>
      <c r="AC135" s="182"/>
      <c r="AD135" s="182"/>
      <c r="AE135" s="182"/>
      <c r="AF135" s="182"/>
      <c r="AG135" s="182"/>
      <c r="AH135" s="182"/>
      <c r="AI135" s="182"/>
      <c r="AJ135" s="182"/>
      <c r="AL135" s="182"/>
      <c r="AM135" s="182"/>
      <c r="AN135" s="182"/>
      <c r="AO135" s="182"/>
      <c r="AP135" s="182"/>
      <c r="AQ135" s="433"/>
      <c r="AR135" s="433"/>
      <c r="AS135" s="182"/>
      <c r="AT135" s="182"/>
      <c r="AU135" s="182"/>
      <c r="AV135" s="182"/>
      <c r="AW135" s="433"/>
      <c r="AX135" s="433"/>
      <c r="BA135" s="26"/>
      <c r="BB135" s="26"/>
      <c r="BC135" s="26"/>
      <c r="BD135" s="26"/>
      <c r="BF135" s="26"/>
      <c r="BG135" s="26"/>
      <c r="BH135" s="26"/>
      <c r="BI135" s="26"/>
    </row>
  </sheetData>
  <mergeCells count="20">
    <mergeCell ref="AN6:AR6"/>
    <mergeCell ref="AT5:AX5"/>
    <mergeCell ref="AT6:AX6"/>
    <mergeCell ref="AT66:AX66"/>
    <mergeCell ref="AB6:AF6"/>
    <mergeCell ref="AB66:AF66"/>
    <mergeCell ref="AH5:AL5"/>
    <mergeCell ref="AH6:AL6"/>
    <mergeCell ref="AH66:AL66"/>
    <mergeCell ref="AT67:AX67"/>
    <mergeCell ref="D66:H66"/>
    <mergeCell ref="J66:N66"/>
    <mergeCell ref="P66:T66"/>
    <mergeCell ref="V66:Z66"/>
    <mergeCell ref="AN66:AR66"/>
    <mergeCell ref="P4:T4"/>
    <mergeCell ref="D6:H6"/>
    <mergeCell ref="J6:N6"/>
    <mergeCell ref="P6:T6"/>
    <mergeCell ref="V6:Z6"/>
  </mergeCells>
  <phoneticPr fontId="59" type="noConversion"/>
  <pageMargins left="0.70866141732283472" right="0.70866141732283472" top="0.74803149606299213" bottom="0.74803149606299213" header="0.31496062992125984" footer="0.31496062992125984"/>
  <pageSetup paperSize="8" scale="45" orientation="landscape" r:id="rId1"/>
  <rowBreaks count="2" manualBreakCount="2">
    <brk id="64" max="63" man="1"/>
    <brk id="134" max="63" man="1"/>
  </rowBreaks>
  <ignoredErrors>
    <ignoredError sqref="AV77:AW77" formula="1"/>
    <ignoredError sqref="AN26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AA614-33E9-4906-9F34-C26CD3FB02A1}">
  <sheetPr>
    <tabColor theme="4" tint="-0.499984740745262"/>
    <pageSetUpPr fitToPage="1"/>
  </sheetPr>
  <dimension ref="A1:EY135"/>
  <sheetViews>
    <sheetView showGridLines="0" zoomScaleNormal="100" workbookViewId="0">
      <pane xSplit="2" ySplit="9" topLeftCell="Z10" activePane="bottomRight" state="frozen"/>
      <selection pane="topRight" activeCell="C1" sqref="C1"/>
      <selection pane="bottomLeft" activeCell="A10" sqref="A10"/>
      <selection pane="bottomRight" activeCell="B4" sqref="B4"/>
    </sheetView>
  </sheetViews>
  <sheetFormatPr defaultColWidth="0" defaultRowHeight="0" customHeight="1" zeroHeight="1" outlineLevelRow="1" x14ac:dyDescent="0.3"/>
  <cols>
    <col min="1" max="1" width="2.6640625" style="22" customWidth="1"/>
    <col min="2" max="2" width="56.109375" style="22" customWidth="1"/>
    <col min="3" max="3" width="0.88671875" style="22" customWidth="1"/>
    <col min="4" max="7" width="8.88671875" style="22" customWidth="1"/>
    <col min="8" max="9" width="0.88671875" style="22" customWidth="1"/>
    <col min="10" max="13" width="8.88671875" style="22" customWidth="1"/>
    <col min="14" max="15" width="0.88671875" style="22" customWidth="1"/>
    <col min="16" max="19" width="8.88671875" style="22" customWidth="1"/>
    <col min="20" max="21" width="1.44140625" style="22" customWidth="1"/>
    <col min="22" max="25" width="8.88671875" style="22" customWidth="1"/>
    <col min="26" max="26" width="2.109375" style="22" customWidth="1"/>
    <col min="27" max="27" width="1.33203125" style="22" customWidth="1"/>
    <col min="28" max="30" width="8.88671875" style="25" customWidth="1"/>
    <col min="31" max="31" width="9.44140625" style="25" bestFit="1" customWidth="1"/>
    <col min="32" max="32" width="3.109375" style="25" customWidth="1"/>
    <col min="33" max="34" width="8.88671875" style="25" customWidth="1"/>
    <col min="35" max="35" width="9.44140625" style="25" customWidth="1"/>
    <col min="36" max="36" width="9.88671875" style="25" customWidth="1"/>
    <col min="37" max="37" width="3" style="25" customWidth="1"/>
    <col min="38" max="39" width="9" style="25" customWidth="1"/>
    <col min="40" max="40" width="9.44140625" style="25" customWidth="1"/>
    <col min="41" max="41" width="10.44140625" style="25" bestFit="1" customWidth="1"/>
    <col min="42" max="42" width="3" style="25" customWidth="1"/>
    <col min="43" max="44" width="8.88671875" style="25" customWidth="1"/>
    <col min="45" max="45" width="9.44140625" style="25" bestFit="1" customWidth="1"/>
    <col min="46" max="46" width="9.44140625" style="25" customWidth="1"/>
    <col min="47" max="47" width="3.109375" style="22" customWidth="1"/>
    <col min="48" max="48" width="8.88671875" style="22" hidden="1" customWidth="1"/>
    <col min="49" max="75" width="0" style="22" hidden="1" customWidth="1"/>
    <col min="76" max="76" width="8.5546875" style="22" hidden="1" customWidth="1"/>
    <col min="77" max="99" width="0" style="22" hidden="1" customWidth="1"/>
    <col min="100" max="100" width="8.5546875" style="22" hidden="1" customWidth="1"/>
    <col min="101" max="102" width="0" style="22" hidden="1" customWidth="1"/>
    <col min="103" max="103" width="8.88671875" style="22" hidden="1" customWidth="1"/>
    <col min="104" max="113" width="0" style="22" hidden="1" customWidth="1"/>
    <col min="114" max="114" width="8.88671875" style="22" hidden="1" customWidth="1"/>
    <col min="115" max="155" width="0" style="22" hidden="1" customWidth="1"/>
    <col min="156" max="16384" width="8.88671875" style="22" hidden="1"/>
  </cols>
  <sheetData>
    <row r="1" spans="1:57" ht="14.4" x14ac:dyDescent="0.3">
      <c r="B1" s="23"/>
      <c r="D1" s="24"/>
      <c r="E1" s="24"/>
      <c r="F1" s="24"/>
      <c r="G1" s="24"/>
      <c r="J1" s="24"/>
      <c r="K1" s="24"/>
      <c r="L1" s="24"/>
      <c r="M1" s="24"/>
      <c r="P1" s="24"/>
      <c r="Q1" s="24"/>
      <c r="R1" s="24"/>
      <c r="S1" s="24"/>
      <c r="V1" s="24"/>
      <c r="W1" s="24"/>
      <c r="X1" s="24"/>
      <c r="Y1" s="24"/>
    </row>
    <row r="2" spans="1:57" ht="14.4" x14ac:dyDescent="0.3"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</row>
    <row r="3" spans="1:57" ht="14.4" x14ac:dyDescent="0.3">
      <c r="D3" s="27"/>
      <c r="E3" s="27"/>
      <c r="F3" s="27"/>
      <c r="G3" s="27"/>
      <c r="J3" s="27"/>
      <c r="K3" s="27"/>
      <c r="L3" s="27"/>
      <c r="M3" s="27"/>
      <c r="P3" s="27"/>
      <c r="Q3" s="27"/>
      <c r="R3" s="27"/>
      <c r="S3" s="27"/>
      <c r="V3" s="27"/>
      <c r="W3" s="27"/>
      <c r="X3" s="27"/>
      <c r="Y3" s="27"/>
    </row>
    <row r="4" spans="1:57" ht="12" customHeight="1" x14ac:dyDescent="0.3">
      <c r="B4" s="23" t="s">
        <v>0</v>
      </c>
      <c r="D4" s="28"/>
      <c r="E4" s="28"/>
      <c r="F4" s="28"/>
      <c r="G4" s="28"/>
      <c r="J4" s="28"/>
      <c r="K4" s="28"/>
      <c r="L4" s="28"/>
      <c r="M4" s="28"/>
      <c r="V4" s="28"/>
      <c r="W4" s="28"/>
      <c r="X4" s="28"/>
      <c r="Y4" s="28"/>
    </row>
    <row r="5" spans="1:57" ht="14.4" customHeight="1" x14ac:dyDescent="0.3">
      <c r="B5" s="29" t="s">
        <v>2</v>
      </c>
      <c r="M5" s="30"/>
      <c r="P5" s="434" t="s">
        <v>1</v>
      </c>
      <c r="Q5" s="434"/>
      <c r="R5" s="434"/>
      <c r="S5" s="434"/>
      <c r="Y5" s="30"/>
      <c r="AG5" s="434" t="s">
        <v>1</v>
      </c>
      <c r="AH5" s="434"/>
      <c r="AI5" s="434"/>
      <c r="AJ5" s="434"/>
      <c r="AQ5" s="434" t="s">
        <v>1</v>
      </c>
      <c r="AR5" s="434"/>
      <c r="AS5" s="434"/>
      <c r="AT5" s="434"/>
    </row>
    <row r="6" spans="1:57" ht="12" customHeight="1" x14ac:dyDescent="0.3">
      <c r="B6" s="2"/>
      <c r="D6" s="435" t="s">
        <v>3</v>
      </c>
      <c r="E6" s="435"/>
      <c r="F6" s="435"/>
      <c r="G6" s="435"/>
      <c r="J6" s="435" t="s">
        <v>3</v>
      </c>
      <c r="K6" s="435"/>
      <c r="L6" s="435"/>
      <c r="M6" s="435"/>
      <c r="P6" s="435" t="s">
        <v>4</v>
      </c>
      <c r="Q6" s="435"/>
      <c r="R6" s="435"/>
      <c r="S6" s="435"/>
      <c r="V6" s="435" t="s">
        <v>3</v>
      </c>
      <c r="W6" s="435"/>
      <c r="X6" s="435"/>
      <c r="Y6" s="435"/>
      <c r="AB6" s="438" t="s">
        <v>3</v>
      </c>
      <c r="AC6" s="438"/>
      <c r="AD6" s="438"/>
      <c r="AE6" s="438"/>
      <c r="AG6" s="435" t="s">
        <v>4</v>
      </c>
      <c r="AH6" s="435"/>
      <c r="AI6" s="435"/>
      <c r="AJ6" s="435"/>
      <c r="AL6" s="438" t="s">
        <v>3</v>
      </c>
      <c r="AM6" s="438"/>
      <c r="AN6" s="438"/>
      <c r="AO6" s="438"/>
      <c r="AQ6" s="435" t="s">
        <v>4</v>
      </c>
      <c r="AR6" s="435"/>
      <c r="AS6" s="435"/>
      <c r="AT6" s="435"/>
    </row>
    <row r="7" spans="1:57" ht="20.399999999999999" customHeight="1" x14ac:dyDescent="0.3">
      <c r="B7" s="3" t="s">
        <v>5</v>
      </c>
      <c r="D7" s="7" t="s">
        <v>6</v>
      </c>
      <c r="E7" s="7" t="s">
        <v>88</v>
      </c>
      <c r="F7" s="7" t="s">
        <v>8</v>
      </c>
      <c r="G7" s="12">
        <v>2021</v>
      </c>
      <c r="J7" s="7" t="s">
        <v>10</v>
      </c>
      <c r="K7" s="7" t="s">
        <v>89</v>
      </c>
      <c r="L7" s="7" t="s">
        <v>12</v>
      </c>
      <c r="M7" s="12">
        <v>2022</v>
      </c>
      <c r="P7" s="7" t="s">
        <v>10</v>
      </c>
      <c r="Q7" s="7" t="s">
        <v>89</v>
      </c>
      <c r="R7" s="7" t="s">
        <v>12</v>
      </c>
      <c r="S7" s="12">
        <v>2022</v>
      </c>
      <c r="V7" s="7" t="s">
        <v>14</v>
      </c>
      <c r="W7" s="7" t="s">
        <v>90</v>
      </c>
      <c r="X7" s="7" t="s">
        <v>16</v>
      </c>
      <c r="Y7" s="12">
        <v>2023</v>
      </c>
      <c r="AB7" s="7" t="s">
        <v>18</v>
      </c>
      <c r="AC7" s="7" t="s">
        <v>91</v>
      </c>
      <c r="AD7" s="7" t="s">
        <v>20</v>
      </c>
      <c r="AE7" s="12">
        <v>2024</v>
      </c>
      <c r="AG7" s="7" t="s">
        <v>18</v>
      </c>
      <c r="AH7" s="7" t="s">
        <v>91</v>
      </c>
      <c r="AI7" s="7" t="s">
        <v>20</v>
      </c>
      <c r="AJ7" s="12">
        <v>2024</v>
      </c>
      <c r="AL7" s="7" t="s">
        <v>22</v>
      </c>
      <c r="AM7" s="7" t="s">
        <v>92</v>
      </c>
      <c r="AN7" s="7" t="s">
        <v>93</v>
      </c>
      <c r="AO7" s="7">
        <v>2025</v>
      </c>
      <c r="AQ7" s="7" t="s">
        <v>22</v>
      </c>
      <c r="AR7" s="7" t="s">
        <v>92</v>
      </c>
      <c r="AS7" s="7" t="s">
        <v>93</v>
      </c>
      <c r="AT7" s="7">
        <v>2025</v>
      </c>
    </row>
    <row r="8" spans="1:57" ht="13.95" customHeight="1" x14ac:dyDescent="0.3">
      <c r="B8" s="8"/>
      <c r="D8" s="4"/>
      <c r="E8" s="4" t="s">
        <v>25</v>
      </c>
      <c r="F8" s="4"/>
      <c r="G8" s="8" t="s">
        <v>26</v>
      </c>
      <c r="J8" s="8"/>
      <c r="K8" s="4" t="s">
        <v>25</v>
      </c>
      <c r="L8" s="4"/>
      <c r="M8" s="8" t="s">
        <v>26</v>
      </c>
      <c r="P8" s="8"/>
      <c r="Q8" s="4"/>
      <c r="R8" s="8"/>
      <c r="S8" s="8"/>
      <c r="V8" s="8"/>
      <c r="W8" s="4" t="s">
        <v>25</v>
      </c>
      <c r="X8" s="4"/>
      <c r="Y8" s="8" t="s">
        <v>26</v>
      </c>
      <c r="AB8" s="8"/>
      <c r="AC8" s="4" t="s">
        <v>25</v>
      </c>
      <c r="AD8" s="4"/>
      <c r="AE8" s="31" t="s">
        <v>26</v>
      </c>
      <c r="AG8" s="31"/>
      <c r="AH8" s="31"/>
      <c r="AI8" s="31"/>
      <c r="AJ8" s="31"/>
      <c r="AL8" s="4"/>
      <c r="AM8" s="4" t="s">
        <v>25</v>
      </c>
      <c r="AN8" s="4"/>
      <c r="AO8" s="31" t="s">
        <v>26</v>
      </c>
      <c r="AQ8" s="4"/>
      <c r="AR8" s="4"/>
      <c r="AS8" s="4"/>
      <c r="AT8" s="4"/>
    </row>
    <row r="9" spans="1:57" ht="14.4" hidden="1" x14ac:dyDescent="0.3">
      <c r="D9" s="27"/>
      <c r="E9" s="27"/>
      <c r="F9" s="27"/>
      <c r="G9" s="27"/>
      <c r="J9" s="27"/>
      <c r="K9" s="27"/>
      <c r="L9" s="27"/>
      <c r="M9" s="27"/>
      <c r="P9" s="27"/>
      <c r="Q9" s="27"/>
      <c r="R9" s="27"/>
      <c r="S9" s="27"/>
      <c r="V9" s="27"/>
      <c r="W9" s="27"/>
      <c r="X9" s="27"/>
      <c r="Y9" s="32">
        <f>X10-L10</f>
        <v>324644</v>
      </c>
      <c r="AB9" s="180">
        <f>AB10-AB15</f>
        <v>344740</v>
      </c>
      <c r="AC9" s="27"/>
      <c r="AL9" s="180">
        <f>AL10-AL15</f>
        <v>368154</v>
      </c>
      <c r="AM9" s="180"/>
      <c r="AN9" s="180"/>
      <c r="AO9" s="180"/>
      <c r="AQ9" s="180"/>
      <c r="AR9" s="180"/>
      <c r="AS9" s="180"/>
      <c r="AT9" s="180"/>
    </row>
    <row r="10" spans="1:57" s="40" customFormat="1" ht="11.4" customHeight="1" x14ac:dyDescent="0.3">
      <c r="A10" s="33"/>
      <c r="B10" s="34" t="s">
        <v>27</v>
      </c>
      <c r="C10" s="35"/>
      <c r="D10" s="36">
        <v>178930</v>
      </c>
      <c r="E10" s="37">
        <v>397113</v>
      </c>
      <c r="F10" s="37">
        <v>622217.45230999996</v>
      </c>
      <c r="G10" s="38">
        <v>872239</v>
      </c>
      <c r="H10" s="35"/>
      <c r="I10" s="35"/>
      <c r="J10" s="36">
        <v>213153</v>
      </c>
      <c r="K10" s="37">
        <v>479764</v>
      </c>
      <c r="L10" s="37">
        <v>750667</v>
      </c>
      <c r="M10" s="38">
        <v>1077720</v>
      </c>
      <c r="N10" s="35"/>
      <c r="O10" s="35"/>
      <c r="P10" s="36">
        <v>252098.25073200546</v>
      </c>
      <c r="Q10" s="37">
        <v>570291.76478228823</v>
      </c>
      <c r="R10" s="37">
        <v>935809.75170932664</v>
      </c>
      <c r="S10" s="38">
        <v>1271598.5271659058</v>
      </c>
      <c r="T10" s="22"/>
      <c r="U10" s="22"/>
      <c r="V10" s="36">
        <v>310455</v>
      </c>
      <c r="W10" s="37">
        <v>670016</v>
      </c>
      <c r="X10" s="37">
        <v>1075311</v>
      </c>
      <c r="Y10" s="38">
        <v>1436803</v>
      </c>
      <c r="Z10" s="39"/>
      <c r="AA10" s="39"/>
      <c r="AB10" s="36">
        <v>349782</v>
      </c>
      <c r="AC10" s="37">
        <v>730624</v>
      </c>
      <c r="AD10" s="37">
        <v>1168106</v>
      </c>
      <c r="AE10" s="38">
        <f>SUM(AE11:AE16)</f>
        <v>1568308</v>
      </c>
      <c r="AF10" s="25"/>
      <c r="AG10" s="36">
        <f>SUM(AG11:AG16)</f>
        <v>558941.42686576489</v>
      </c>
      <c r="AH10" s="37">
        <f>SUM(AH11:AH16)</f>
        <v>1131211.9837102564</v>
      </c>
      <c r="AI10" s="37">
        <f>SUM(AI11:AI16)</f>
        <v>1799953.4761464193</v>
      </c>
      <c r="AJ10" s="38">
        <f>SUM(AJ11:AJ16)</f>
        <v>2331022.922922852</v>
      </c>
      <c r="AK10" s="386"/>
      <c r="AL10" s="36">
        <f>SUM(AL11:AL16)</f>
        <v>371953</v>
      </c>
      <c r="AM10" s="37">
        <f>SUM(AM11:AM16)</f>
        <v>912768</v>
      </c>
      <c r="AN10" s="37">
        <f>SUM(AN11:AN16)</f>
        <v>1635009.31439</v>
      </c>
      <c r="AO10" s="38">
        <f>SUM(AO11:AO16)</f>
        <v>2213622.0191134005</v>
      </c>
      <c r="AP10" s="25"/>
      <c r="AQ10" s="36">
        <f>SUM(AQ11:AQ16)</f>
        <v>592379.05687148508</v>
      </c>
      <c r="AR10" s="37">
        <f>SUM(AR11:AR16)</f>
        <v>1189066.8795134127</v>
      </c>
      <c r="AS10" s="37">
        <f>SUM(AS11:AS16)</f>
        <v>1911308.1939034127</v>
      </c>
      <c r="AT10" s="37">
        <f>SUM(AT11:AT16)</f>
        <v>2489920.8986268127</v>
      </c>
      <c r="AV10" s="41"/>
      <c r="AW10" s="41"/>
      <c r="AX10" s="41"/>
      <c r="AY10" s="41"/>
      <c r="AZ10" s="41"/>
      <c r="BB10" s="41"/>
      <c r="BC10" s="41"/>
      <c r="BD10" s="41"/>
      <c r="BE10" s="41"/>
    </row>
    <row r="11" spans="1:57" ht="11.4" customHeight="1" x14ac:dyDescent="0.3">
      <c r="A11" s="42"/>
      <c r="B11" s="43" t="s">
        <v>28</v>
      </c>
      <c r="D11" s="44">
        <v>114098.12695999999</v>
      </c>
      <c r="E11" s="45">
        <v>241104.26046999998</v>
      </c>
      <c r="F11" s="45">
        <v>359097.81695999997</v>
      </c>
      <c r="G11" s="46">
        <v>521358.67027</v>
      </c>
      <c r="J11" s="44">
        <v>126485.51476000001</v>
      </c>
      <c r="K11" s="45">
        <v>262966.25926000002</v>
      </c>
      <c r="L11" s="45">
        <v>391813.88631000003</v>
      </c>
      <c r="M11" s="46">
        <v>595053.92933000007</v>
      </c>
      <c r="P11" s="47">
        <v>152016.49413000001</v>
      </c>
      <c r="Q11" s="48">
        <v>315590.40616736165</v>
      </c>
      <c r="R11" s="48">
        <v>474237.99716999999</v>
      </c>
      <c r="S11" s="49">
        <v>678911.45268999995</v>
      </c>
      <c r="V11" s="44">
        <v>158333.77090000003</v>
      </c>
      <c r="W11" s="45">
        <v>326852.84015</v>
      </c>
      <c r="X11" s="45">
        <v>483106.44464</v>
      </c>
      <c r="Y11" s="49">
        <v>686814</v>
      </c>
      <c r="AB11" s="44">
        <v>161332</v>
      </c>
      <c r="AC11" s="45">
        <v>335417</v>
      </c>
      <c r="AD11" s="45">
        <v>502843</v>
      </c>
      <c r="AE11" s="49">
        <v>718565</v>
      </c>
      <c r="AG11" s="44">
        <f>'P&amp;L QRT_new'!AH11</f>
        <v>154144.80198000002</v>
      </c>
      <c r="AH11" s="45">
        <f>AG11+'P&amp;L QRT_new'!AI11</f>
        <v>321177.80325</v>
      </c>
      <c r="AI11" s="45">
        <f>AH11+'P&amp;L QRT_new'!AJ11</f>
        <v>480644.77155999996</v>
      </c>
      <c r="AJ11" s="49">
        <f>AI11+'P&amp;L QRT_new'!AK11</f>
        <v>682350.51763000013</v>
      </c>
      <c r="AK11" s="386"/>
      <c r="AL11" s="44">
        <v>154963</v>
      </c>
      <c r="AM11" s="45">
        <v>322132</v>
      </c>
      <c r="AN11" s="45">
        <f>AM11+'P&amp;L QRT_new'!AP11</f>
        <v>476062.94811</v>
      </c>
      <c r="AO11" s="49">
        <v>674110.35173760005</v>
      </c>
      <c r="AQ11" s="44">
        <f>'P&amp;L QRT_new'!AT11</f>
        <v>154963</v>
      </c>
      <c r="AR11" s="45">
        <f>AQ11+'P&amp;L QRT_new'!AU11</f>
        <v>322132</v>
      </c>
      <c r="AS11" s="45">
        <f>AR11+'P&amp;L QRT_new'!AV11</f>
        <v>476062.94811</v>
      </c>
      <c r="AT11" s="49">
        <f>AS11+'P&amp;L QRT_new'!AW11</f>
        <v>674110.35173760005</v>
      </c>
      <c r="AV11" s="26"/>
      <c r="AW11" s="26"/>
      <c r="AX11" s="26"/>
      <c r="AY11" s="26"/>
      <c r="AZ11" s="26"/>
      <c r="BB11" s="26"/>
      <c r="BC11" s="26"/>
      <c r="BD11" s="26"/>
      <c r="BE11" s="26"/>
    </row>
    <row r="12" spans="1:57" ht="11.4" customHeight="1" x14ac:dyDescent="0.3">
      <c r="A12" s="42"/>
      <c r="B12" s="43" t="s">
        <v>29</v>
      </c>
      <c r="D12" s="44">
        <v>13950</v>
      </c>
      <c r="E12" s="45">
        <v>48970.958259999999</v>
      </c>
      <c r="F12" s="45">
        <v>98837.661120000004</v>
      </c>
      <c r="G12" s="46">
        <v>127833.75225000001</v>
      </c>
      <c r="J12" s="44">
        <v>35326.223460000001</v>
      </c>
      <c r="K12" s="45">
        <v>105490.79260000002</v>
      </c>
      <c r="L12" s="45">
        <v>181629.755</v>
      </c>
      <c r="M12" s="46">
        <v>242769.50147616706</v>
      </c>
      <c r="P12" s="47">
        <v>51607.674932005451</v>
      </c>
      <c r="Q12" s="48">
        <v>148995.10226492648</v>
      </c>
      <c r="R12" s="48">
        <v>292612.23130932677</v>
      </c>
      <c r="S12" s="49">
        <v>363014.09883868753</v>
      </c>
      <c r="V12" s="44">
        <v>92476.69045098999</v>
      </c>
      <c r="W12" s="45">
        <v>214913.52782359999</v>
      </c>
      <c r="X12" s="45">
        <v>400703.87490039802</v>
      </c>
      <c r="Y12" s="49">
        <v>494744</v>
      </c>
      <c r="AB12" s="44">
        <v>125952</v>
      </c>
      <c r="AC12" s="45">
        <v>270412</v>
      </c>
      <c r="AD12" s="45">
        <v>478798</v>
      </c>
      <c r="AE12" s="49">
        <v>595376</v>
      </c>
      <c r="AG12" s="44">
        <f>'P&amp;L QRT_new'!AH12</f>
        <v>342298.62488576485</v>
      </c>
      <c r="AH12" s="45">
        <f>AG12+'P&amp;L QRT_new'!AI12</f>
        <v>685239.18046025652</v>
      </c>
      <c r="AI12" s="45">
        <f>AH12+'P&amp;L QRT_new'!AJ12</f>
        <v>1132843.7045864193</v>
      </c>
      <c r="AJ12" s="49">
        <f>AI12+'P&amp;L QRT_new'!AK12</f>
        <v>1394305.4052928519</v>
      </c>
      <c r="AK12" s="386"/>
      <c r="AL12" s="44">
        <v>147755</v>
      </c>
      <c r="AM12" s="45">
        <v>444323</v>
      </c>
      <c r="AN12" s="45">
        <f>AM12+'P&amp;L QRT_new'!AP12</f>
        <v>934342.05550400005</v>
      </c>
      <c r="AO12" s="49">
        <v>1222431.6463858001</v>
      </c>
      <c r="AQ12" s="44">
        <f>'P&amp;L QRT_new'!AT12</f>
        <v>368181.05687148508</v>
      </c>
      <c r="AR12" s="45">
        <f>AQ12+'P&amp;L QRT_new'!AU12</f>
        <v>720621.87951341271</v>
      </c>
      <c r="AS12" s="45">
        <f>AR12+'P&amp;L QRT_new'!AV12</f>
        <v>1210640.9350174128</v>
      </c>
      <c r="AT12" s="49">
        <f>AS12+'P&amp;L QRT_new'!AW12</f>
        <v>1498730.5258992128</v>
      </c>
      <c r="AV12" s="26"/>
      <c r="AW12" s="26"/>
      <c r="AX12" s="26"/>
      <c r="AY12" s="26"/>
      <c r="AZ12" s="26"/>
      <c r="BB12" s="26"/>
      <c r="BC12" s="26"/>
      <c r="BD12" s="26"/>
      <c r="BE12" s="26"/>
    </row>
    <row r="13" spans="1:57" ht="11.4" customHeight="1" x14ac:dyDescent="0.3">
      <c r="A13" s="42"/>
      <c r="B13" s="43" t="s">
        <v>30</v>
      </c>
      <c r="D13" s="44">
        <v>28774.08916</v>
      </c>
      <c r="E13" s="45">
        <v>61375.442620000002</v>
      </c>
      <c r="F13" s="45">
        <v>97579.831099999996</v>
      </c>
      <c r="G13" s="46">
        <v>131782.50466999999</v>
      </c>
      <c r="J13" s="44">
        <v>32113.318489999998</v>
      </c>
      <c r="K13" s="45">
        <v>74420.396100000013</v>
      </c>
      <c r="L13" s="45">
        <v>124960.64994999999</v>
      </c>
      <c r="M13" s="46">
        <v>171032.51623634552</v>
      </c>
      <c r="P13" s="47">
        <v>32113.318489999998</v>
      </c>
      <c r="Q13" s="48">
        <v>74420.396100000013</v>
      </c>
      <c r="R13" s="48">
        <v>124960.64995000001</v>
      </c>
      <c r="S13" s="49">
        <v>171032.51623634552</v>
      </c>
      <c r="V13" s="44">
        <v>49087.492351359018</v>
      </c>
      <c r="W13" s="45">
        <v>105236.56183014152</v>
      </c>
      <c r="X13" s="45">
        <v>152864.78716000001</v>
      </c>
      <c r="Y13" s="49">
        <v>199457</v>
      </c>
      <c r="AB13" s="44">
        <v>47541</v>
      </c>
      <c r="AC13" s="45">
        <v>96735</v>
      </c>
      <c r="AD13" s="45">
        <v>145084</v>
      </c>
      <c r="AE13" s="49">
        <v>194506</v>
      </c>
      <c r="AG13" s="44">
        <f>'P&amp;L QRT_new'!AH13</f>
        <v>47541</v>
      </c>
      <c r="AH13" s="45">
        <f>AG13+'P&amp;L QRT_new'!AI13</f>
        <v>96735</v>
      </c>
      <c r="AI13" s="45">
        <f>AH13+'P&amp;L QRT_new'!AJ13</f>
        <v>145084</v>
      </c>
      <c r="AJ13" s="49">
        <f>AI13+'P&amp;L QRT_new'!AK13</f>
        <v>194506</v>
      </c>
      <c r="AK13" s="386"/>
      <c r="AL13" s="44">
        <v>56171</v>
      </c>
      <c r="AM13" s="45">
        <v>116519</v>
      </c>
      <c r="AN13" s="45">
        <f>AM13+'P&amp;L QRT_new'!AP13</f>
        <v>177108.91230999999</v>
      </c>
      <c r="AO13" s="49">
        <v>246733.43595000001</v>
      </c>
      <c r="AQ13" s="44">
        <f>'P&amp;L QRT_new'!AT13</f>
        <v>56171</v>
      </c>
      <c r="AR13" s="45">
        <f>AQ13+'P&amp;L QRT_new'!AU13</f>
        <v>116519</v>
      </c>
      <c r="AS13" s="45">
        <f>AR13+'P&amp;L QRT_new'!AV13</f>
        <v>177108.91230999999</v>
      </c>
      <c r="AT13" s="49">
        <f>AS13+'P&amp;L QRT_new'!AW13</f>
        <v>246733.43595000001</v>
      </c>
      <c r="AV13" s="26"/>
      <c r="AW13" s="26"/>
      <c r="AX13" s="26"/>
      <c r="AY13" s="26"/>
      <c r="AZ13" s="26"/>
      <c r="BB13" s="26"/>
      <c r="BC13" s="26"/>
      <c r="BD13" s="26"/>
      <c r="BE13" s="26"/>
    </row>
    <row r="14" spans="1:57" ht="11.4" customHeight="1" x14ac:dyDescent="0.3">
      <c r="A14" s="42"/>
      <c r="B14" s="43" t="s">
        <v>31</v>
      </c>
      <c r="D14" s="44">
        <v>20492</v>
      </c>
      <c r="E14" s="45">
        <v>39824.079190000004</v>
      </c>
      <c r="F14" s="45">
        <v>56022.554680000001</v>
      </c>
      <c r="G14" s="46">
        <v>75538.382640000011</v>
      </c>
      <c r="J14" s="44">
        <v>16265.34129</v>
      </c>
      <c r="K14" s="45">
        <v>28998.983540000001</v>
      </c>
      <c r="L14" s="45">
        <v>39931.59302</v>
      </c>
      <c r="M14" s="46">
        <v>49220.500840000001</v>
      </c>
      <c r="P14" s="47">
        <v>13397.88077</v>
      </c>
      <c r="Q14" s="48">
        <v>23398.067289999999</v>
      </c>
      <c r="R14" s="48">
        <v>31667.677189999999</v>
      </c>
      <c r="S14" s="49">
        <v>38996.197460000003</v>
      </c>
      <c r="V14" s="44">
        <v>9051.2710299999999</v>
      </c>
      <c r="W14" s="45">
        <v>18126.131020000001</v>
      </c>
      <c r="X14" s="45">
        <v>27906.784459999999</v>
      </c>
      <c r="Y14" s="49">
        <v>39219</v>
      </c>
      <c r="AB14" s="44">
        <v>11520</v>
      </c>
      <c r="AC14" s="45">
        <v>21762</v>
      </c>
      <c r="AD14" s="45">
        <v>32052</v>
      </c>
      <c r="AE14" s="49">
        <v>44295</v>
      </c>
      <c r="AG14" s="44">
        <f>'P&amp;L QRT_new'!AH14</f>
        <v>11520</v>
      </c>
      <c r="AH14" s="45">
        <f>AG14+'P&amp;L QRT_new'!AI14</f>
        <v>21762</v>
      </c>
      <c r="AI14" s="45">
        <f>AH14+'P&amp;L QRT_new'!AJ14</f>
        <v>32052</v>
      </c>
      <c r="AJ14" s="49">
        <f>AI14+'P&amp;L QRT_new'!AK14</f>
        <v>44295</v>
      </c>
      <c r="AK14" s="386"/>
      <c r="AL14" s="44">
        <v>12126</v>
      </c>
      <c r="AM14" s="45">
        <v>26481</v>
      </c>
      <c r="AN14" s="45">
        <f>AM14+'P&amp;L QRT_new'!AP14</f>
        <v>40769.945240000001</v>
      </c>
      <c r="AO14" s="49">
        <v>55108.367249999996</v>
      </c>
      <c r="AQ14" s="44">
        <f>'P&amp;L QRT_new'!AT14</f>
        <v>12126</v>
      </c>
      <c r="AR14" s="45">
        <f>AQ14+'P&amp;L QRT_new'!AU14</f>
        <v>26481</v>
      </c>
      <c r="AS14" s="45">
        <f>AR14+'P&amp;L QRT_new'!AV14</f>
        <v>40769.945240000001</v>
      </c>
      <c r="AT14" s="49">
        <f>AS14+'P&amp;L QRT_new'!AW14</f>
        <v>55108.367249999996</v>
      </c>
      <c r="AV14" s="26"/>
      <c r="AW14" s="26"/>
      <c r="AX14" s="26"/>
      <c r="AY14" s="26"/>
      <c r="AZ14" s="26"/>
      <c r="BB14" s="26"/>
      <c r="BC14" s="26"/>
      <c r="BD14" s="26"/>
      <c r="BE14" s="26"/>
    </row>
    <row r="15" spans="1:57" ht="11.4" customHeight="1" x14ac:dyDescent="0.3">
      <c r="A15" s="42"/>
      <c r="B15" s="43" t="s">
        <v>32</v>
      </c>
      <c r="D15" s="44">
        <v>2772</v>
      </c>
      <c r="E15" s="45">
        <v>9706</v>
      </c>
      <c r="F15" s="45">
        <v>17119</v>
      </c>
      <c r="G15" s="46">
        <v>24781</v>
      </c>
      <c r="J15" s="44">
        <v>4927</v>
      </c>
      <c r="K15" s="45">
        <v>12169</v>
      </c>
      <c r="L15" s="45">
        <v>19021</v>
      </c>
      <c r="M15" s="46">
        <v>29567</v>
      </c>
      <c r="P15" s="47">
        <v>4927</v>
      </c>
      <c r="Q15" s="48">
        <v>12169</v>
      </c>
      <c r="R15" s="48">
        <v>19021</v>
      </c>
      <c r="S15" s="49">
        <v>29567</v>
      </c>
      <c r="V15" s="44">
        <v>4847.0731699999997</v>
      </c>
      <c r="W15" s="45">
        <v>11638</v>
      </c>
      <c r="X15" s="45">
        <v>20071.984909999999</v>
      </c>
      <c r="Y15" s="49">
        <v>27591</v>
      </c>
      <c r="AB15" s="44">
        <v>5042</v>
      </c>
      <c r="AC15" s="45">
        <v>11630</v>
      </c>
      <c r="AD15" s="45">
        <v>19384</v>
      </c>
      <c r="AE15" s="49">
        <v>27182</v>
      </c>
      <c r="AG15" s="44">
        <f>'P&amp;L QRT_new'!AH15</f>
        <v>5042</v>
      </c>
      <c r="AH15" s="45">
        <f>AG15+'P&amp;L QRT_new'!AI15</f>
        <v>11630</v>
      </c>
      <c r="AI15" s="45">
        <f>AH15+'P&amp;L QRT_new'!AJ15</f>
        <v>19384</v>
      </c>
      <c r="AJ15" s="49">
        <f>AI15+'P&amp;L QRT_new'!AK15</f>
        <v>27182</v>
      </c>
      <c r="AK15" s="386"/>
      <c r="AL15" s="44">
        <v>3799</v>
      </c>
      <c r="AM15" s="45">
        <v>9200</v>
      </c>
      <c r="AN15" s="45">
        <f>AM15+'P&amp;L QRT_new'!AP15</f>
        <v>15246.853359999999</v>
      </c>
      <c r="AO15" s="49">
        <v>26643.822419999997</v>
      </c>
      <c r="AQ15" s="44">
        <f>'P&amp;L QRT_new'!AT15</f>
        <v>3799</v>
      </c>
      <c r="AR15" s="45">
        <f>AQ15+'P&amp;L QRT_new'!AU15</f>
        <v>9200</v>
      </c>
      <c r="AS15" s="45">
        <f>AR15+'P&amp;L QRT_new'!AV15</f>
        <v>15246.853359999999</v>
      </c>
      <c r="AT15" s="49">
        <f>AS15+'P&amp;L QRT_new'!AW15</f>
        <v>26643.822419999997</v>
      </c>
      <c r="AV15" s="26"/>
      <c r="AW15" s="26"/>
      <c r="AX15" s="26"/>
      <c r="AY15" s="26"/>
      <c r="AZ15" s="26"/>
      <c r="BB15" s="26"/>
      <c r="BC15" s="26"/>
      <c r="BD15" s="26"/>
      <c r="BE15" s="26"/>
    </row>
    <row r="16" spans="1:57" ht="11.4" customHeight="1" x14ac:dyDescent="0.3">
      <c r="A16" s="42"/>
      <c r="B16" s="50" t="s">
        <v>33</v>
      </c>
      <c r="D16" s="44">
        <v>-1156.2809899999997</v>
      </c>
      <c r="E16" s="45">
        <v>-3867.341870000002</v>
      </c>
      <c r="F16" s="45">
        <v>-6438.8705499999996</v>
      </c>
      <c r="G16" s="46">
        <v>-9054.6183699999983</v>
      </c>
      <c r="J16" s="44">
        <v>-1964.1175899999994</v>
      </c>
      <c r="K16" s="45">
        <v>-4281.2070399999993</v>
      </c>
      <c r="L16" s="45">
        <v>-6689.8039100000015</v>
      </c>
      <c r="M16" s="46">
        <v>-9922.7380591270412</v>
      </c>
      <c r="P16" s="47">
        <v>-1964.1175899999994</v>
      </c>
      <c r="Q16" s="48">
        <v>-4281.2070399999993</v>
      </c>
      <c r="R16" s="48">
        <v>-6689.8039100000015</v>
      </c>
      <c r="S16" s="49">
        <v>-9922.7380591270412</v>
      </c>
      <c r="V16" s="44">
        <v>-3341.2617699999992</v>
      </c>
      <c r="W16" s="45">
        <v>-6751.5129199999992</v>
      </c>
      <c r="X16" s="45">
        <v>-9342.6578199999967</v>
      </c>
      <c r="Y16" s="49">
        <v>-11022</v>
      </c>
      <c r="AB16" s="44">
        <v>-1605</v>
      </c>
      <c r="AC16" s="45">
        <v>-5332</v>
      </c>
      <c r="AD16" s="45">
        <v>-10055</v>
      </c>
      <c r="AE16" s="49">
        <v>-11616</v>
      </c>
      <c r="AG16" s="44">
        <f>'P&amp;L QRT_new'!AH16</f>
        <v>-1605</v>
      </c>
      <c r="AH16" s="45">
        <f>AG16+'P&amp;L QRT_new'!AI16</f>
        <v>-5332</v>
      </c>
      <c r="AI16" s="45">
        <f>AH16+'P&amp;L QRT_new'!AJ16</f>
        <v>-10055</v>
      </c>
      <c r="AJ16" s="49">
        <f>AI16+'P&amp;L QRT_new'!AK16</f>
        <v>-11616</v>
      </c>
      <c r="AK16" s="386"/>
      <c r="AL16" s="44">
        <v>-2861</v>
      </c>
      <c r="AM16" s="45">
        <v>-5887</v>
      </c>
      <c r="AN16" s="45">
        <f>AM16+'P&amp;L QRT_new'!AP16</f>
        <v>-8521.4001340001123</v>
      </c>
      <c r="AO16" s="49">
        <v>-11405.604630000002</v>
      </c>
      <c r="AQ16" s="44">
        <f>'P&amp;L QRT_new'!AT16</f>
        <v>-2861</v>
      </c>
      <c r="AR16" s="45">
        <f>AQ16+'P&amp;L QRT_new'!AU16</f>
        <v>-5887</v>
      </c>
      <c r="AS16" s="45">
        <f>AR16+'P&amp;L QRT_new'!AV16</f>
        <v>-8521.4001340001123</v>
      </c>
      <c r="AT16" s="49">
        <f>AS16+'P&amp;L QRT_new'!AW16</f>
        <v>-11405.604630000002</v>
      </c>
      <c r="AV16" s="26"/>
      <c r="AW16" s="26"/>
      <c r="AX16" s="26"/>
      <c r="AY16" s="26"/>
      <c r="AZ16" s="26"/>
      <c r="BB16" s="26"/>
      <c r="BC16" s="26"/>
      <c r="BD16" s="26"/>
      <c r="BE16" s="26"/>
    </row>
    <row r="17" spans="1:57" s="40" customFormat="1" ht="11.4" customHeight="1" x14ac:dyDescent="0.3">
      <c r="A17" s="33"/>
      <c r="B17" s="51"/>
      <c r="C17" s="22"/>
      <c r="D17" s="52"/>
      <c r="E17" s="41"/>
      <c r="F17" s="41"/>
      <c r="G17" s="53"/>
      <c r="J17" s="54"/>
      <c r="M17" s="55"/>
      <c r="N17" s="22"/>
      <c r="O17" s="22"/>
      <c r="P17" s="54"/>
      <c r="S17" s="55"/>
      <c r="V17" s="54"/>
      <c r="Y17" s="55"/>
      <c r="AB17" s="54"/>
      <c r="AE17" s="55"/>
      <c r="AF17" s="25"/>
      <c r="AG17" s="54"/>
      <c r="AJ17" s="55"/>
      <c r="AK17" s="386"/>
      <c r="AL17" s="54"/>
      <c r="AO17" s="55"/>
      <c r="AP17" s="25"/>
      <c r="AQ17" s="54"/>
      <c r="AT17" s="55"/>
      <c r="AV17" s="41"/>
      <c r="AW17" s="41"/>
      <c r="AX17" s="41"/>
      <c r="AY17" s="41"/>
      <c r="AZ17" s="41"/>
      <c r="BB17" s="41"/>
      <c r="BC17" s="41"/>
      <c r="BD17" s="41"/>
      <c r="BE17" s="41"/>
    </row>
    <row r="18" spans="1:57" ht="11.4" customHeight="1" x14ac:dyDescent="0.3">
      <c r="A18" s="56"/>
      <c r="B18" s="57" t="s">
        <v>34</v>
      </c>
      <c r="C18" s="58"/>
      <c r="D18" s="59"/>
      <c r="E18" s="60"/>
      <c r="F18" s="60"/>
      <c r="G18" s="61"/>
      <c r="H18" s="58"/>
      <c r="I18" s="58"/>
      <c r="J18" s="62">
        <v>0.19126474040127417</v>
      </c>
      <c r="K18" s="63">
        <v>0.20812967593606868</v>
      </c>
      <c r="L18" s="63">
        <v>0.20643835561527157</v>
      </c>
      <c r="M18" s="64">
        <v>0.23557878058651349</v>
      </c>
      <c r="P18" s="62"/>
      <c r="Q18" s="63"/>
      <c r="R18" s="63"/>
      <c r="S18" s="64"/>
      <c r="V18" s="62">
        <v>0.45648900085853827</v>
      </c>
      <c r="W18" s="63">
        <v>0.39655330537514288</v>
      </c>
      <c r="X18" s="63">
        <v>0.43247405307546494</v>
      </c>
      <c r="Y18" s="64">
        <v>0.33318765542070294</v>
      </c>
      <c r="AB18" s="62" t="str">
        <f>IFERROR(AB10/U10-1,"n/a")</f>
        <v>n/a</v>
      </c>
      <c r="AC18" s="63">
        <f>IFERROR(AC10/V10-1,"n/a")</f>
        <v>1.3533974328002447</v>
      </c>
      <c r="AD18" s="63">
        <f>IFERROR(AD10/X10-1,"n/a")</f>
        <v>8.629596460930844E-2</v>
      </c>
      <c r="AE18" s="64">
        <f>IFERROR(AE10/Y10-1,"n/a")</f>
        <v>9.1526117359164827E-2</v>
      </c>
      <c r="AG18" s="62"/>
      <c r="AH18" s="390"/>
      <c r="AI18" s="390"/>
      <c r="AJ18" s="64"/>
      <c r="AK18" s="386"/>
      <c r="AL18" s="62">
        <f t="shared" ref="AL18:AO19" si="0">IFERROR(AL10/AB10-1,"n/a")</f>
        <v>6.3385194206677209E-2</v>
      </c>
      <c r="AM18" s="63">
        <f t="shared" si="0"/>
        <v>0.24929922915206726</v>
      </c>
      <c r="AN18" s="390">
        <f t="shared" si="0"/>
        <v>0.3997097133222498</v>
      </c>
      <c r="AO18" s="390">
        <f t="shared" si="0"/>
        <v>0.4114714833523776</v>
      </c>
      <c r="AQ18" s="62">
        <f t="shared" ref="AQ18:AT23" si="1">IFERROR(AQ10/AG10-1,"n/a")</f>
        <v>5.9823137807515803E-2</v>
      </c>
      <c r="AR18" s="63">
        <f t="shared" si="1"/>
        <v>5.1144168057164929E-2</v>
      </c>
      <c r="AS18" s="390">
        <f t="shared" si="1"/>
        <v>6.1865331094777209E-2</v>
      </c>
      <c r="AT18" s="390">
        <f t="shared" si="1"/>
        <v>6.8166629397500733E-2</v>
      </c>
      <c r="AV18" s="26"/>
      <c r="AW18" s="26"/>
      <c r="AX18" s="26"/>
      <c r="AY18" s="26"/>
      <c r="AZ18" s="26"/>
      <c r="BB18" s="26"/>
      <c r="BC18" s="26"/>
      <c r="BD18" s="26"/>
      <c r="BE18" s="26"/>
    </row>
    <row r="19" spans="1:57" ht="9" customHeight="1" x14ac:dyDescent="0.3">
      <c r="A19" s="56"/>
      <c r="B19" s="65" t="s">
        <v>35</v>
      </c>
      <c r="C19" s="58"/>
      <c r="D19" s="66"/>
      <c r="E19" s="67"/>
      <c r="F19" s="67"/>
      <c r="G19" s="68"/>
      <c r="H19" s="58"/>
      <c r="I19" s="58"/>
      <c r="J19" s="69">
        <v>0.10856784532793196</v>
      </c>
      <c r="K19" s="70">
        <v>9.0674460697554915E-2</v>
      </c>
      <c r="L19" s="70">
        <v>9.1106288606717767E-2</v>
      </c>
      <c r="M19" s="71">
        <v>0.14135232281038879</v>
      </c>
      <c r="P19" s="72"/>
      <c r="Q19" s="73"/>
      <c r="R19" s="73"/>
      <c r="S19" s="71"/>
      <c r="V19" s="69">
        <v>0.25179370302149229</v>
      </c>
      <c r="W19" s="70">
        <v>0.24294592420251915</v>
      </c>
      <c r="X19" s="70">
        <v>0.23299980301813505</v>
      </c>
      <c r="Y19" s="71">
        <v>0.15420462944143076</v>
      </c>
      <c r="AB19" s="69" t="str">
        <f>IFERROR(AB11/U11-1,"n/a")</f>
        <v>n/a</v>
      </c>
      <c r="AC19" s="70">
        <f>IFERROR(AC11/W11-1,"n/a")</f>
        <v>2.6201882920979802E-2</v>
      </c>
      <c r="AD19" s="70">
        <f t="shared" ref="AD19:AE23" si="2">IFERROR(AD11/X11-1,"n/a")</f>
        <v>4.0853430085593834E-2</v>
      </c>
      <c r="AE19" s="71">
        <f t="shared" si="2"/>
        <v>4.6229401264388903E-2</v>
      </c>
      <c r="AG19" s="388"/>
      <c r="AH19" s="389"/>
      <c r="AI19" s="389"/>
      <c r="AJ19" s="387"/>
      <c r="AK19" s="386"/>
      <c r="AL19" s="69">
        <f t="shared" si="0"/>
        <v>-3.9477598988421403E-2</v>
      </c>
      <c r="AM19" s="70">
        <f t="shared" si="0"/>
        <v>-3.9607414054743773E-2</v>
      </c>
      <c r="AN19" s="70">
        <f t="shared" si="0"/>
        <v>-5.3257282869603406E-2</v>
      </c>
      <c r="AO19" s="70">
        <f t="shared" si="0"/>
        <v>-6.1865869145310337E-2</v>
      </c>
      <c r="AQ19" s="69">
        <f t="shared" si="1"/>
        <v>5.3079832046891706E-3</v>
      </c>
      <c r="AR19" s="70">
        <f t="shared" si="1"/>
        <v>2.9709299345859197E-3</v>
      </c>
      <c r="AS19" s="70">
        <f t="shared" si="1"/>
        <v>-9.5326605449780333E-3</v>
      </c>
      <c r="AT19" s="70">
        <f t="shared" si="1"/>
        <v>-1.207614807858659E-2</v>
      </c>
      <c r="AV19" s="26"/>
      <c r="AW19" s="26"/>
      <c r="AX19" s="26"/>
      <c r="AY19" s="26"/>
      <c r="AZ19" s="26"/>
      <c r="BB19" s="26"/>
      <c r="BC19" s="26"/>
      <c r="BD19" s="26"/>
      <c r="BE19" s="26"/>
    </row>
    <row r="20" spans="1:57" ht="11.4" customHeight="1" x14ac:dyDescent="0.3">
      <c r="A20" s="56"/>
      <c r="B20" s="65" t="s">
        <v>29</v>
      </c>
      <c r="C20" s="58"/>
      <c r="D20" s="66"/>
      <c r="E20" s="67"/>
      <c r="F20" s="67"/>
      <c r="G20" s="68"/>
      <c r="H20" s="58"/>
      <c r="I20" s="58"/>
      <c r="J20" s="69">
        <v>1.5323457677419356</v>
      </c>
      <c r="K20" s="70">
        <v>1.1541500584881552</v>
      </c>
      <c r="L20" s="70">
        <v>0.83765735592914448</v>
      </c>
      <c r="M20" s="71">
        <v>0.89910330568558461</v>
      </c>
      <c r="P20" s="72"/>
      <c r="Q20" s="73"/>
      <c r="R20" s="73"/>
      <c r="S20" s="71"/>
      <c r="V20" s="69">
        <v>1.6177915835159014</v>
      </c>
      <c r="W20" s="70">
        <v>1.037272851276311</v>
      </c>
      <c r="X20" s="70">
        <v>1.2061576579255862</v>
      </c>
      <c r="Y20" s="71">
        <v>1.0379166122255663</v>
      </c>
      <c r="AB20" s="69">
        <f>IFERROR(AB12/V12-1,"n/a")</f>
        <v>0.36198645718999822</v>
      </c>
      <c r="AC20" s="70">
        <f>IFERROR(AC12/W12-1,"n/a")</f>
        <v>0.25823629037420526</v>
      </c>
      <c r="AD20" s="70">
        <f t="shared" si="2"/>
        <v>0.19489236314226721</v>
      </c>
      <c r="AE20" s="71">
        <f t="shared" si="2"/>
        <v>0.20340216354316576</v>
      </c>
      <c r="AG20" s="388"/>
      <c r="AH20" s="389"/>
      <c r="AI20" s="389"/>
      <c r="AJ20" s="387"/>
      <c r="AK20" s="386"/>
      <c r="AL20" s="69">
        <f t="shared" ref="AL20:AO22" si="3">IFERROR(AL12/AB12-1,"n/a")</f>
        <v>0.1731056275406504</v>
      </c>
      <c r="AM20" s="70">
        <f t="shared" si="3"/>
        <v>0.643133440823632</v>
      </c>
      <c r="AN20" s="70">
        <f t="shared" si="3"/>
        <v>0.95143266159006523</v>
      </c>
      <c r="AO20" s="70">
        <f t="shared" si="3"/>
        <v>1.0532094783561985</v>
      </c>
      <c r="AQ20" s="69">
        <f t="shared" si="1"/>
        <v>7.5613601995503155E-2</v>
      </c>
      <c r="AR20" s="70">
        <f t="shared" si="1"/>
        <v>5.1635545751179235E-2</v>
      </c>
      <c r="AS20" s="70">
        <f t="shared" si="1"/>
        <v>6.8674284118828144E-2</v>
      </c>
      <c r="AT20" s="70">
        <f t="shared" si="1"/>
        <v>7.4894008306901849E-2</v>
      </c>
      <c r="AV20" s="26"/>
      <c r="AW20" s="26"/>
      <c r="AX20" s="26"/>
      <c r="AY20" s="26"/>
      <c r="AZ20" s="26"/>
      <c r="BB20" s="26"/>
      <c r="BC20" s="26"/>
      <c r="BD20" s="26"/>
      <c r="BE20" s="26"/>
    </row>
    <row r="21" spans="1:57" ht="11.4" customHeight="1" x14ac:dyDescent="0.3">
      <c r="A21" s="56"/>
      <c r="B21" s="65" t="s">
        <v>30</v>
      </c>
      <c r="C21" s="58"/>
      <c r="D21" s="66"/>
      <c r="E21" s="67"/>
      <c r="F21" s="67"/>
      <c r="G21" s="68"/>
      <c r="H21" s="58"/>
      <c r="I21" s="58"/>
      <c r="J21" s="69">
        <v>0.11604987082065454</v>
      </c>
      <c r="K21" s="70">
        <v>0.21254353407708271</v>
      </c>
      <c r="L21" s="70">
        <v>0.28059916215616409</v>
      </c>
      <c r="M21" s="71">
        <v>0.29783931990541923</v>
      </c>
      <c r="P21" s="72"/>
      <c r="Q21" s="73"/>
      <c r="R21" s="73"/>
      <c r="S21" s="71"/>
      <c r="V21" s="69">
        <v>0.52857115550498879</v>
      </c>
      <c r="W21" s="70">
        <v>0.41408225896477724</v>
      </c>
      <c r="X21" s="70">
        <v>0.22330339367765117</v>
      </c>
      <c r="Y21" s="71">
        <v>0.16619344899525079</v>
      </c>
      <c r="AB21" s="69">
        <f>IFERROR(AB13/V13-1,"n/a")</f>
        <v>-3.1504814715111462E-2</v>
      </c>
      <c r="AC21" s="70">
        <f>IFERROR(AC13/W13-1,"n/a")</f>
        <v>-8.0785248798450726E-2</v>
      </c>
      <c r="AD21" s="70">
        <f t="shared" si="2"/>
        <v>-5.0899800435112885E-2</v>
      </c>
      <c r="AE21" s="71">
        <f t="shared" si="2"/>
        <v>-2.4822392796442383E-2</v>
      </c>
      <c r="AG21" s="388"/>
      <c r="AH21" s="389"/>
      <c r="AI21" s="389"/>
      <c r="AJ21" s="387"/>
      <c r="AK21" s="386"/>
      <c r="AL21" s="69">
        <f t="shared" si="3"/>
        <v>0.18152752361119884</v>
      </c>
      <c r="AM21" s="70">
        <f t="shared" si="3"/>
        <v>0.20451749625264903</v>
      </c>
      <c r="AN21" s="70">
        <f t="shared" si="3"/>
        <v>0.22073359095420564</v>
      </c>
      <c r="AO21" s="70">
        <f t="shared" si="3"/>
        <v>0.26851323840909802</v>
      </c>
      <c r="AQ21" s="69">
        <f t="shared" si="1"/>
        <v>0.18152752361119884</v>
      </c>
      <c r="AR21" s="70">
        <f t="shared" si="1"/>
        <v>0.20451749625264903</v>
      </c>
      <c r="AS21" s="70">
        <f t="shared" si="1"/>
        <v>0.22073359095420564</v>
      </c>
      <c r="AT21" s="70">
        <f t="shared" si="1"/>
        <v>0.26851323840909802</v>
      </c>
      <c r="AV21" s="26"/>
      <c r="AW21" s="26"/>
      <c r="AX21" s="26"/>
      <c r="AY21" s="26"/>
      <c r="AZ21" s="26"/>
      <c r="BB21" s="26"/>
      <c r="BC21" s="26"/>
      <c r="BD21" s="26"/>
      <c r="BE21" s="26"/>
    </row>
    <row r="22" spans="1:57" ht="11.4" customHeight="1" x14ac:dyDescent="0.3">
      <c r="A22" s="56"/>
      <c r="B22" s="65" t="s">
        <v>31</v>
      </c>
      <c r="C22" s="58"/>
      <c r="D22" s="66"/>
      <c r="E22" s="67"/>
      <c r="F22" s="67"/>
      <c r="G22" s="68"/>
      <c r="H22" s="58"/>
      <c r="I22" s="58"/>
      <c r="J22" s="69">
        <v>-0.2062589649619363</v>
      </c>
      <c r="K22" s="70">
        <v>-0.27182287375317971</v>
      </c>
      <c r="L22" s="70">
        <v>-0.28722291855327442</v>
      </c>
      <c r="M22" s="71">
        <v>-0.34840409445123388</v>
      </c>
      <c r="P22" s="72"/>
      <c r="Q22" s="73"/>
      <c r="R22" s="73"/>
      <c r="S22" s="71"/>
      <c r="V22" s="69">
        <v>-0.44352406330602123</v>
      </c>
      <c r="W22" s="70">
        <v>-0.37493909070993592</v>
      </c>
      <c r="X22" s="70">
        <v>-0.30113520775335201</v>
      </c>
      <c r="Y22" s="71">
        <v>-0.20319786815074592</v>
      </c>
      <c r="AB22" s="69">
        <f>IFERROR(AB14/V14-1,"n/a")</f>
        <v>0.27274942511582267</v>
      </c>
      <c r="AC22" s="70">
        <f>IFERROR(AC14/W14-1,"n/a")</f>
        <v>0.20058715100250879</v>
      </c>
      <c r="AD22" s="70">
        <f t="shared" si="2"/>
        <v>0.14853791363679036</v>
      </c>
      <c r="AE22" s="71">
        <f t="shared" si="2"/>
        <v>0.12942706341314159</v>
      </c>
      <c r="AG22" s="388"/>
      <c r="AH22" s="389"/>
      <c r="AI22" s="389"/>
      <c r="AJ22" s="387"/>
      <c r="AK22" s="386"/>
      <c r="AL22" s="69">
        <f t="shared" si="3"/>
        <v>5.2604166666666563E-2</v>
      </c>
      <c r="AM22" s="70">
        <f t="shared" si="3"/>
        <v>0.21684587813620082</v>
      </c>
      <c r="AN22" s="70">
        <f t="shared" si="3"/>
        <v>0.27199379882690633</v>
      </c>
      <c r="AO22" s="70">
        <f t="shared" si="3"/>
        <v>0.24412162207924126</v>
      </c>
      <c r="AQ22" s="69">
        <f t="shared" si="1"/>
        <v>5.2604166666666563E-2</v>
      </c>
      <c r="AR22" s="70">
        <f t="shared" si="1"/>
        <v>0.21684587813620082</v>
      </c>
      <c r="AS22" s="70">
        <f t="shared" si="1"/>
        <v>0.27199379882690633</v>
      </c>
      <c r="AT22" s="70">
        <f t="shared" si="1"/>
        <v>0.24412162207924126</v>
      </c>
      <c r="AV22" s="26"/>
      <c r="AW22" s="26"/>
      <c r="AX22" s="26"/>
      <c r="AY22" s="26"/>
      <c r="AZ22" s="26"/>
      <c r="BB22" s="26"/>
      <c r="BC22" s="26"/>
      <c r="BD22" s="26"/>
      <c r="BE22" s="26"/>
    </row>
    <row r="23" spans="1:57" ht="11.4" customHeight="1" x14ac:dyDescent="0.3">
      <c r="A23" s="56"/>
      <c r="B23" s="65" t="s">
        <v>32</v>
      </c>
      <c r="C23" s="58"/>
      <c r="D23" s="66"/>
      <c r="E23" s="67"/>
      <c r="F23" s="67"/>
      <c r="G23" s="68"/>
      <c r="H23" s="58"/>
      <c r="I23" s="58"/>
      <c r="J23" s="69">
        <v>0.77741702741702734</v>
      </c>
      <c r="K23" s="70">
        <v>0.25376056047805484</v>
      </c>
      <c r="L23" s="70">
        <v>0.11110462059699744</v>
      </c>
      <c r="M23" s="71">
        <v>0.19313183487349184</v>
      </c>
      <c r="P23" s="72"/>
      <c r="Q23" s="73"/>
      <c r="R23" s="73"/>
      <c r="S23" s="71"/>
      <c r="V23" s="69">
        <v>-1.6222210269941195E-2</v>
      </c>
      <c r="W23" s="70">
        <v>-4.3635467170679565E-2</v>
      </c>
      <c r="X23" s="70">
        <v>5.5253925135376747E-2</v>
      </c>
      <c r="Y23" s="71">
        <v>-6.6831264585517691E-2</v>
      </c>
      <c r="AB23" s="69">
        <f>IFERROR(AB15/V15-1,"n/a")</f>
        <v>4.0215367741188945E-2</v>
      </c>
      <c r="AC23" s="70">
        <f>IFERROR(AC15/W15-1,"n/a")</f>
        <v>-6.8740333390615582E-4</v>
      </c>
      <c r="AD23" s="70">
        <f t="shared" si="2"/>
        <v>-3.4275878199631404E-2</v>
      </c>
      <c r="AE23" s="71">
        <f t="shared" si="2"/>
        <v>-1.4823674386575281E-2</v>
      </c>
      <c r="AG23" s="388"/>
      <c r="AH23" s="389"/>
      <c r="AI23" s="389"/>
      <c r="AJ23" s="387"/>
      <c r="AK23" s="386"/>
      <c r="AL23" s="69">
        <f>IFERROR(AL15/AB15-1,"n/a")</f>
        <v>-0.24652915509718365</v>
      </c>
      <c r="AM23" s="70">
        <f>IFERROR(AM15/AC15-1,"n/a")</f>
        <v>-0.2089423903697335</v>
      </c>
      <c r="AN23" s="70">
        <f>IFERROR(AN15/AD15-1,"n/a")</f>
        <v>-0.21343100701609574</v>
      </c>
      <c r="AO23" s="70">
        <f>IFERROR(AO15/AE15-1,"n/a")</f>
        <v>-1.9799042748878004E-2</v>
      </c>
      <c r="AQ23" s="69">
        <f t="shared" si="1"/>
        <v>-0.24652915509718365</v>
      </c>
      <c r="AR23" s="70">
        <f t="shared" si="1"/>
        <v>-0.2089423903697335</v>
      </c>
      <c r="AS23" s="70">
        <f t="shared" si="1"/>
        <v>-0.21343100701609574</v>
      </c>
      <c r="AT23" s="70">
        <f t="shared" si="1"/>
        <v>-1.9799042748878004E-2</v>
      </c>
      <c r="AV23" s="26"/>
      <c r="AW23" s="26"/>
      <c r="AX23" s="26"/>
      <c r="AY23" s="26"/>
      <c r="AZ23" s="26"/>
      <c r="BB23" s="26"/>
      <c r="BC23" s="26"/>
      <c r="BD23" s="26"/>
      <c r="BE23" s="26"/>
    </row>
    <row r="24" spans="1:57" ht="11.4" customHeight="1" x14ac:dyDescent="0.3">
      <c r="A24" s="56"/>
      <c r="B24" s="57" t="s">
        <v>36</v>
      </c>
      <c r="C24" s="76"/>
      <c r="D24" s="59"/>
      <c r="E24" s="60"/>
      <c r="F24" s="60"/>
      <c r="G24" s="61"/>
      <c r="H24" s="58"/>
      <c r="I24" s="58"/>
      <c r="J24" s="62">
        <v>0.1820411221744116</v>
      </c>
      <c r="K24" s="63">
        <v>0.20698645094177448</v>
      </c>
      <c r="L24" s="63">
        <v>0.2091354674712802</v>
      </c>
      <c r="M24" s="64">
        <v>0.23681999579920188</v>
      </c>
      <c r="P24" s="62"/>
      <c r="Q24" s="63"/>
      <c r="R24" s="63"/>
      <c r="S24" s="64"/>
      <c r="V24" s="62">
        <v>0.46767419452902148</v>
      </c>
      <c r="W24" s="63">
        <v>0.40800906767608724</v>
      </c>
      <c r="X24" s="63">
        <v>0.44228085042493204</v>
      </c>
      <c r="Y24" s="64">
        <v>0.34447165633261556</v>
      </c>
      <c r="AB24" s="62" t="str">
        <f>IFERROR((AB10-AB15)/(U10-U15)-1,"n/a")</f>
        <v>n/a</v>
      </c>
      <c r="AC24" s="63">
        <f>IFERROR((AC10-AC15)/(W10-W15)-1,"n/a")</f>
        <v>9.2068690023056732E-2</v>
      </c>
      <c r="AD24" s="63">
        <f>IFERROR((AD10-AD15)/(X10-X15)-1,"n/a")</f>
        <v>8.8589394036029834E-2</v>
      </c>
      <c r="AE24" s="64">
        <f>IFERROR((AE10-AE15)/(Y10-Y15)-1,"n/a")</f>
        <v>9.3608342818539692E-2</v>
      </c>
      <c r="AG24" s="62"/>
      <c r="AH24" s="390"/>
      <c r="AI24" s="390"/>
      <c r="AJ24" s="64"/>
      <c r="AK24" s="386"/>
      <c r="AL24" s="62">
        <f>IFERROR((AL10-AL15)/(AB10-AB15)-1,"n/a")</f>
        <v>6.7917851134188023E-2</v>
      </c>
      <c r="AM24" s="63">
        <f>IFERROR((AM10-AM15)/(AC10-AC15)-1,"n/a")</f>
        <v>0.2567114607354164</v>
      </c>
      <c r="AN24" s="63">
        <f>IFERROR((AN10-AN15)/(AD10-AD15)-1,"n/a")</f>
        <v>0.41005609802023457</v>
      </c>
      <c r="AO24" s="63">
        <f>IFERROR((AO10-AO15)/(AE10-AE15)-1,"n/a")</f>
        <v>0.41907812644352282</v>
      </c>
      <c r="AQ24" s="62">
        <f>IFERROR((AQ10-AQ15)/(AG10-AG15)-1,"n/a")</f>
        <v>6.2611781712720305E-2</v>
      </c>
      <c r="AR24" s="63">
        <f>IFERROR((AR10-AR15)/(AH10-AH15)-1,"n/a")</f>
        <v>5.384589666526618E-2</v>
      </c>
      <c r="AS24" s="63">
        <f>IFERROR((AS10-AS15)/(AI10-AI15)-1,"n/a")</f>
        <v>6.4862318457208135E-2</v>
      </c>
      <c r="AT24" s="63">
        <f>IFERROR((AT10-AT15)/(AJ10-AJ15)-1,"n/a")</f>
        <v>6.9204497453620339E-2</v>
      </c>
      <c r="AV24" s="26"/>
      <c r="AW24" s="26"/>
      <c r="AX24" s="26"/>
      <c r="AY24" s="26"/>
      <c r="AZ24" s="26"/>
      <c r="BB24" s="26"/>
      <c r="BC24" s="26"/>
      <c r="BD24" s="26"/>
      <c r="BE24" s="26"/>
    </row>
    <row r="25" spans="1:57" ht="11.4" customHeight="1" x14ac:dyDescent="0.3">
      <c r="A25" s="56"/>
      <c r="B25" s="77"/>
      <c r="D25" s="48"/>
      <c r="E25" s="26"/>
      <c r="F25" s="26"/>
      <c r="G25" s="26"/>
      <c r="AB25" s="22"/>
      <c r="AC25" s="22"/>
      <c r="AD25" s="22"/>
      <c r="AE25" s="26"/>
      <c r="AG25" s="22"/>
      <c r="AH25" s="22"/>
      <c r="AI25" s="22"/>
      <c r="AJ25" s="22"/>
      <c r="AK25" s="386"/>
      <c r="AL25" s="22"/>
      <c r="AM25" s="22"/>
      <c r="AN25" s="22"/>
      <c r="AO25" s="22"/>
      <c r="AQ25" s="22"/>
      <c r="AR25" s="22"/>
      <c r="AS25" s="22"/>
      <c r="AT25" s="22"/>
      <c r="AV25" s="26"/>
      <c r="AW25" s="26"/>
      <c r="AX25" s="26"/>
      <c r="AY25" s="26"/>
      <c r="AZ25" s="26"/>
      <c r="BB25" s="26"/>
      <c r="BC25" s="26"/>
      <c r="BD25" s="26"/>
      <c r="BE25" s="26"/>
    </row>
    <row r="26" spans="1:57" ht="11.4" customHeight="1" x14ac:dyDescent="0.3">
      <c r="A26" s="33"/>
      <c r="B26" s="34" t="s">
        <v>37</v>
      </c>
      <c r="C26" s="35"/>
      <c r="D26" s="36">
        <v>-122093</v>
      </c>
      <c r="E26" s="37">
        <v>-264458.86473000003</v>
      </c>
      <c r="F26" s="37">
        <v>-404824</v>
      </c>
      <c r="G26" s="78">
        <v>-562136</v>
      </c>
      <c r="H26" s="35"/>
      <c r="I26" s="35"/>
      <c r="J26" s="36">
        <v>-145805</v>
      </c>
      <c r="K26" s="37">
        <v>-325116</v>
      </c>
      <c r="L26" s="37">
        <v>-506707</v>
      </c>
      <c r="M26" s="78">
        <v>-737624</v>
      </c>
      <c r="N26" s="35"/>
      <c r="O26" s="35"/>
      <c r="P26" s="36">
        <v>-181896.4979850284</v>
      </c>
      <c r="Q26" s="37">
        <v>-405000.46938757109</v>
      </c>
      <c r="R26" s="37">
        <v>-638256.48225249304</v>
      </c>
      <c r="S26" s="78">
        <v>-871849.02999147214</v>
      </c>
      <c r="V26" s="36">
        <v>-234830</v>
      </c>
      <c r="W26" s="37">
        <v>-497648</v>
      </c>
      <c r="X26" s="37">
        <v>-756670</v>
      </c>
      <c r="Y26" s="78">
        <v>-1009647</v>
      </c>
      <c r="AB26" s="36">
        <f>SUM(AB27:AB28,AB31:AB35,AB38:AB40)</f>
        <v>-268659</v>
      </c>
      <c r="AC26" s="36">
        <f>SUM(AC27:AC28,AC31:AC35,AC38:AC40)</f>
        <v>-564136</v>
      </c>
      <c r="AD26" s="36">
        <f>SUM(AD27:AD28,AD31:AD35,AD38:AD40)</f>
        <v>-849028</v>
      </c>
      <c r="AE26" s="78">
        <f>SUM(AE27:AE28,AE31:AE35,AE38:AE40)</f>
        <v>-1129684</v>
      </c>
      <c r="AG26" s="36">
        <f>SUM(AG27:AG28,AG31:AG35,AG38:AG40)</f>
        <v>-429656.65086961462</v>
      </c>
      <c r="AH26" s="36">
        <f>SUM(AH27:AH28,AH31:AH35,AH38:AH40)</f>
        <v>-882095.56317576743</v>
      </c>
      <c r="AI26" s="36">
        <f>SUM(AI27:AI28,AI31:AI35,AI38:AI40)</f>
        <v>-1322784.8460703953</v>
      </c>
      <c r="AJ26" s="78">
        <f>SUM(AJ27:AJ28,AJ31:AJ35,AJ38:AJ40)</f>
        <v>-1736348.7005677926</v>
      </c>
      <c r="AK26" s="386"/>
      <c r="AL26" s="36">
        <f>SUM(AL27:AL28,AL31:AL35,AL38:AL40)</f>
        <v>-292640</v>
      </c>
      <c r="AM26" s="78">
        <f>SUM(AM27:AM28,AM31:AM35,AM38:AM40)</f>
        <v>-745394</v>
      </c>
      <c r="AN26" s="36">
        <f>SUM(AN27:AN28,AN31:AN35,AN38:AN40)</f>
        <v>-1238292.1305625001</v>
      </c>
      <c r="AO26" s="36">
        <f>SUM(AO27:AO28,AO31:AO35,AO38:AO40)</f>
        <v>-1842620.6346439002</v>
      </c>
      <c r="AQ26" s="36">
        <f>SUM(AQ27:AQ28,AQ31:AQ35,AQ38:AQ40)</f>
        <v>-468191.67251330655</v>
      </c>
      <c r="AR26" s="78">
        <f>SUM(AR27:AR28,AR31:AR35,AR38:AR40)</f>
        <v>-968641.01621025882</v>
      </c>
      <c r="AS26" s="36">
        <f>SUM(AS27:AS28,AS31:AS35,AS38:AS40)</f>
        <v>-1461539.5467727587</v>
      </c>
      <c r="AT26" s="36">
        <f>SUM(AT27:AT28,AT31:AT35,AT38:AT40)</f>
        <v>-2065868.0508541591</v>
      </c>
      <c r="AV26" s="26"/>
      <c r="AW26" s="26"/>
      <c r="AX26" s="26"/>
      <c r="AY26" s="26"/>
      <c r="AZ26" s="26"/>
      <c r="BB26" s="26"/>
      <c r="BC26" s="26"/>
      <c r="BD26" s="26"/>
      <c r="BE26" s="26"/>
    </row>
    <row r="27" spans="1:57" ht="11.4" customHeight="1" x14ac:dyDescent="0.3">
      <c r="A27" s="42"/>
      <c r="B27" s="43" t="s">
        <v>38</v>
      </c>
      <c r="D27" s="47">
        <v>-56765</v>
      </c>
      <c r="E27" s="48">
        <v>-118854.75379999999</v>
      </c>
      <c r="F27" s="48">
        <v>-183337</v>
      </c>
      <c r="G27" s="32">
        <v>-247747</v>
      </c>
      <c r="J27" s="47">
        <v>-63276</v>
      </c>
      <c r="K27" s="48">
        <v>-134940</v>
      </c>
      <c r="L27" s="48">
        <v>-203622</v>
      </c>
      <c r="M27" s="32">
        <v>-288806</v>
      </c>
      <c r="P27" s="47">
        <v>-73459.798478274926</v>
      </c>
      <c r="Q27" s="48">
        <v>-154831.22374325458</v>
      </c>
      <c r="R27" s="48">
        <v>-237381.88274988293</v>
      </c>
      <c r="S27" s="32">
        <v>-322816.85646542319</v>
      </c>
      <c r="V27" s="47">
        <v>-87283</v>
      </c>
      <c r="W27" s="48">
        <v>-180489</v>
      </c>
      <c r="X27" s="48">
        <v>-271877</v>
      </c>
      <c r="Y27" s="32">
        <v>-362323</v>
      </c>
      <c r="AB27" s="47">
        <v>-90520</v>
      </c>
      <c r="AC27" s="48">
        <v>-196700</v>
      </c>
      <c r="AD27" s="48">
        <v>-292869</v>
      </c>
      <c r="AE27" s="32">
        <v>-393756</v>
      </c>
      <c r="AG27" s="47">
        <f>'P&amp;L QRT_new'!AH27</f>
        <v>-135369.53330808444</v>
      </c>
      <c r="AH27" s="48">
        <f>AG27+'P&amp;L QRT_new'!AI27</f>
        <v>-285611.59837582737</v>
      </c>
      <c r="AI27" s="48">
        <f>AH27+'P&amp;L QRT_new'!AJ27</f>
        <v>-427073.08914912294</v>
      </c>
      <c r="AJ27" s="32">
        <f>AI27+'P&amp;L QRT_new'!AK27</f>
        <v>-573232.32811848354</v>
      </c>
      <c r="AK27" s="386"/>
      <c r="AL27" s="47">
        <v>-102831</v>
      </c>
      <c r="AM27" s="48">
        <v>-247619</v>
      </c>
      <c r="AN27" s="48">
        <f>AM27+'P&amp;L QRT_new'!AP27</f>
        <v>-408008.86114689999</v>
      </c>
      <c r="AO27" s="32">
        <v>-552623.76782750001</v>
      </c>
      <c r="AQ27" s="47">
        <f>'P&amp;L QRT_new'!AT27</f>
        <v>-146159.41007105229</v>
      </c>
      <c r="AR27" s="48">
        <f>AQ27+'P&amp;L QRT_new'!AU27</f>
        <v>-304548.87753054779</v>
      </c>
      <c r="AS27" s="48">
        <f>AR27+'P&amp;L QRT_new'!AV27</f>
        <v>-464938.73867744778</v>
      </c>
      <c r="AT27" s="48">
        <f>AS27+'P&amp;L QRT_new'!AW27</f>
        <v>-609553.6453580478</v>
      </c>
      <c r="AW27" s="26"/>
      <c r="AX27" s="26"/>
      <c r="AY27" s="26"/>
      <c r="AZ27" s="26"/>
      <c r="BB27" s="26"/>
      <c r="BC27" s="26"/>
      <c r="BD27" s="26"/>
      <c r="BE27" s="26"/>
    </row>
    <row r="28" spans="1:57" s="40" customFormat="1" ht="11.4" customHeight="1" x14ac:dyDescent="0.3">
      <c r="A28" s="79"/>
      <c r="B28" s="43" t="s">
        <v>39</v>
      </c>
      <c r="C28" s="22"/>
      <c r="D28" s="47">
        <v>-40442</v>
      </c>
      <c r="E28" s="48">
        <v>-97847.338399999993</v>
      </c>
      <c r="F28" s="48">
        <v>-161141</v>
      </c>
      <c r="G28" s="32">
        <v>-226023</v>
      </c>
      <c r="H28" s="22"/>
      <c r="I28" s="22"/>
      <c r="J28" s="47">
        <v>-53864</v>
      </c>
      <c r="K28" s="48">
        <v>-130221</v>
      </c>
      <c r="L28" s="48">
        <v>-207914</v>
      </c>
      <c r="M28" s="32">
        <v>-316644</v>
      </c>
      <c r="N28" s="22"/>
      <c r="O28" s="22"/>
      <c r="P28" s="47">
        <v>-79665.179356412482</v>
      </c>
      <c r="Q28" s="48">
        <v>-189538.2565666468</v>
      </c>
      <c r="R28" s="48">
        <v>-305478.53007225355</v>
      </c>
      <c r="S28" s="32">
        <v>-419350.17792660027</v>
      </c>
      <c r="T28" s="22"/>
      <c r="U28" s="22"/>
      <c r="V28" s="47">
        <v>-111745</v>
      </c>
      <c r="W28" s="48">
        <v>-239581</v>
      </c>
      <c r="X28" s="48">
        <v>-371806</v>
      </c>
      <c r="Y28" s="32">
        <v>-493691</v>
      </c>
      <c r="Z28" s="22"/>
      <c r="AA28" s="22"/>
      <c r="AB28" s="47">
        <v>-132094</v>
      </c>
      <c r="AC28" s="48">
        <v>-286710</v>
      </c>
      <c r="AD28" s="48">
        <v>-436441</v>
      </c>
      <c r="AE28" s="32">
        <v>-588405</v>
      </c>
      <c r="AF28" s="25"/>
      <c r="AG28" s="47">
        <f>'P&amp;L QRT_new'!AH28</f>
        <v>-233189.76315869793</v>
      </c>
      <c r="AH28" s="48">
        <f>AG28+'P&amp;L QRT_new'!AI28</f>
        <v>-478721.52138585545</v>
      </c>
      <c r="AI28" s="48">
        <f>AH28+'P&amp;L QRT_new'!AJ28</f>
        <v>-727223.59920355352</v>
      </c>
      <c r="AJ28" s="32">
        <f>AI28+'P&amp;L QRT_new'!AK28</f>
        <v>-934645.87317370996</v>
      </c>
      <c r="AK28" s="386"/>
      <c r="AL28" s="47">
        <v>-153464</v>
      </c>
      <c r="AM28" s="48">
        <v>-419064</v>
      </c>
      <c r="AN28" s="48">
        <v>-706658.89192550001</v>
      </c>
      <c r="AO28" s="32">
        <v>-965810.74889639998</v>
      </c>
      <c r="AP28" s="25"/>
      <c r="AQ28" s="47">
        <f>'P&amp;L QRT_new'!AT28</f>
        <v>-269897.65769563825</v>
      </c>
      <c r="AR28" s="48">
        <f>AQ28+'P&amp;L QRT_new'!AU28</f>
        <v>-562001.40741810307</v>
      </c>
      <c r="AS28" s="48">
        <f>AR28+'P&amp;L QRT_new'!AV28</f>
        <v>-849596.29934360308</v>
      </c>
      <c r="AT28" s="48">
        <f>AS28+'P&amp;L QRT_new'!AW28</f>
        <v>-1108748.1563145029</v>
      </c>
      <c r="AW28" s="41"/>
      <c r="AX28" s="41"/>
      <c r="AY28" s="41"/>
      <c r="AZ28" s="41"/>
      <c r="BB28" s="41"/>
      <c r="BC28" s="41"/>
      <c r="BD28" s="41"/>
      <c r="BE28" s="41"/>
    </row>
    <row r="29" spans="1:57" s="86" customFormat="1" ht="11.4" customHeight="1" outlineLevel="1" x14ac:dyDescent="0.3">
      <c r="A29" s="80"/>
      <c r="B29" s="81" t="s">
        <v>40</v>
      </c>
      <c r="C29" s="82"/>
      <c r="D29" s="83">
        <v>-3095</v>
      </c>
      <c r="E29" s="84">
        <v>-9462</v>
      </c>
      <c r="F29" s="84">
        <v>-16782</v>
      </c>
      <c r="G29" s="85">
        <v>-23353</v>
      </c>
      <c r="J29" s="83">
        <v>-4565</v>
      </c>
      <c r="K29" s="84">
        <v>-11346</v>
      </c>
      <c r="L29" s="84">
        <v>-19830</v>
      </c>
      <c r="M29" s="85">
        <v>-29259</v>
      </c>
      <c r="P29" s="83">
        <v>-4565</v>
      </c>
      <c r="Q29" s="84">
        <v>-6781</v>
      </c>
      <c r="R29" s="84">
        <v>-8484</v>
      </c>
      <c r="S29" s="85">
        <v>-9429</v>
      </c>
      <c r="T29" s="22"/>
      <c r="U29" s="22"/>
      <c r="V29" s="83">
        <v>-3441</v>
      </c>
      <c r="W29" s="84">
        <v>-10838</v>
      </c>
      <c r="X29" s="84">
        <v>-19537</v>
      </c>
      <c r="Y29" s="85">
        <v>-27518</v>
      </c>
      <c r="Z29" s="22"/>
      <c r="AA29" s="22"/>
      <c r="AB29" s="83">
        <v>-5097</v>
      </c>
      <c r="AC29" s="84">
        <v>-12243</v>
      </c>
      <c r="AD29" s="84">
        <v>-18128</v>
      </c>
      <c r="AE29" s="85">
        <v>-25522</v>
      </c>
      <c r="AF29" s="25"/>
      <c r="AG29" s="83">
        <f>'P&amp;L QRT_new'!AH29</f>
        <v>-5097</v>
      </c>
      <c r="AH29" s="84">
        <f>AG29+'P&amp;L QRT_new'!AI29</f>
        <v>-12243</v>
      </c>
      <c r="AI29" s="84">
        <f>AH29+'P&amp;L QRT_new'!AJ29</f>
        <v>-18128</v>
      </c>
      <c r="AJ29" s="85">
        <f>AI29+'P&amp;L QRT_new'!AK29</f>
        <v>-25522</v>
      </c>
      <c r="AK29" s="386"/>
      <c r="AL29" s="83">
        <v>-4252</v>
      </c>
      <c r="AM29" s="84">
        <v>-9826</v>
      </c>
      <c r="AN29" s="84">
        <v>-14845.654469999999</v>
      </c>
      <c r="AO29" s="85">
        <v>-26075.375120000001</v>
      </c>
      <c r="AP29" s="25"/>
      <c r="AQ29" s="83">
        <f>AL29</f>
        <v>-4252</v>
      </c>
      <c r="AR29" s="84">
        <f>AM29</f>
        <v>-9826</v>
      </c>
      <c r="AS29" s="84">
        <f>AN29</f>
        <v>-14845.654469999999</v>
      </c>
      <c r="AT29" s="84">
        <f>AO29</f>
        <v>-26075.375120000001</v>
      </c>
      <c r="AW29" s="26"/>
      <c r="AX29" s="26"/>
      <c r="AY29" s="26"/>
      <c r="AZ29" s="26"/>
      <c r="BB29" s="26"/>
      <c r="BC29" s="26"/>
      <c r="BD29" s="26"/>
      <c r="BE29" s="26"/>
    </row>
    <row r="30" spans="1:57" s="88" customFormat="1" ht="11.4" customHeight="1" outlineLevel="1" x14ac:dyDescent="0.3">
      <c r="A30" s="80"/>
      <c r="B30" s="81" t="s">
        <v>41</v>
      </c>
      <c r="C30" s="87"/>
      <c r="D30" s="83">
        <v>-37347</v>
      </c>
      <c r="E30" s="84">
        <v>-88385.338399999993</v>
      </c>
      <c r="F30" s="84">
        <v>-144359</v>
      </c>
      <c r="G30" s="85">
        <v>-202670</v>
      </c>
      <c r="J30" s="83">
        <v>-49299</v>
      </c>
      <c r="K30" s="84">
        <v>-118875</v>
      </c>
      <c r="L30" s="84">
        <v>-188084</v>
      </c>
      <c r="M30" s="85">
        <v>-287385</v>
      </c>
      <c r="P30" s="83">
        <v>-75100.179356412482</v>
      </c>
      <c r="Q30" s="84">
        <v>-182757.2565666468</v>
      </c>
      <c r="R30" s="84">
        <v>-296994.53007225355</v>
      </c>
      <c r="S30" s="85">
        <v>-409921.17792660027</v>
      </c>
      <c r="T30" s="22"/>
      <c r="U30" s="22"/>
      <c r="V30" s="83">
        <v>-108304</v>
      </c>
      <c r="W30" s="84">
        <v>-228743</v>
      </c>
      <c r="X30" s="84">
        <v>-352269</v>
      </c>
      <c r="Y30" s="85">
        <v>-466173</v>
      </c>
      <c r="Z30" s="22"/>
      <c r="AA30" s="22"/>
      <c r="AB30" s="83">
        <f>AB28-AB29</f>
        <v>-126997</v>
      </c>
      <c r="AC30" s="84">
        <f>AC28-AC29</f>
        <v>-274467</v>
      </c>
      <c r="AD30" s="84">
        <f>AD28-AD29</f>
        <v>-418313</v>
      </c>
      <c r="AE30" s="85">
        <f>AE28-AE29</f>
        <v>-562883</v>
      </c>
      <c r="AF30" s="25"/>
      <c r="AG30" s="83">
        <f>'P&amp;L QRT_new'!AH30</f>
        <v>-228092.76315869793</v>
      </c>
      <c r="AH30" s="84">
        <f>AG30+'P&amp;L QRT_new'!AI30</f>
        <v>-466478.52138585545</v>
      </c>
      <c r="AI30" s="84">
        <f>AH30+'P&amp;L QRT_new'!AJ30</f>
        <v>-709095.59920355352</v>
      </c>
      <c r="AJ30" s="85">
        <f>AI30+'P&amp;L QRT_new'!AK30</f>
        <v>-909123.87317370996</v>
      </c>
      <c r="AK30" s="386"/>
      <c r="AL30" s="83">
        <f>AL28-AL29</f>
        <v>-149212</v>
      </c>
      <c r="AM30" s="84">
        <f>AM28-AM29</f>
        <v>-409238</v>
      </c>
      <c r="AN30" s="84">
        <f>AN28-AN29</f>
        <v>-691813.23745550006</v>
      </c>
      <c r="AO30" s="85">
        <f>AO28-AO29</f>
        <v>-939735.3737764</v>
      </c>
      <c r="AP30" s="25"/>
      <c r="AQ30" s="83">
        <f>AQ28-AQ29</f>
        <v>-265645.65769563825</v>
      </c>
      <c r="AR30" s="84">
        <f>AR28-AR29</f>
        <v>-552175.40741810307</v>
      </c>
      <c r="AS30" s="84">
        <f>AS28-AS29</f>
        <v>-834750.64487360313</v>
      </c>
      <c r="AT30" s="84">
        <f>AT28-AT29</f>
        <v>-1082672.781194503</v>
      </c>
      <c r="AW30" s="26"/>
      <c r="AX30" s="26"/>
      <c r="AY30" s="26"/>
      <c r="AZ30" s="26"/>
      <c r="BB30" s="26"/>
      <c r="BC30" s="26"/>
      <c r="BD30" s="26"/>
      <c r="BE30" s="26"/>
    </row>
    <row r="31" spans="1:57" ht="11.4" customHeight="1" x14ac:dyDescent="0.3">
      <c r="A31" s="42"/>
      <c r="B31" s="43" t="s">
        <v>42</v>
      </c>
      <c r="D31" s="47">
        <v>-21223</v>
      </c>
      <c r="E31" s="48">
        <v>-42410.386480000001</v>
      </c>
      <c r="F31" s="48">
        <v>-64490</v>
      </c>
      <c r="G31" s="32">
        <v>-84238</v>
      </c>
      <c r="J31" s="47">
        <v>-20649</v>
      </c>
      <c r="K31" s="48">
        <v>-41526</v>
      </c>
      <c r="L31" s="48">
        <v>-71471</v>
      </c>
      <c r="M31" s="32">
        <v>-96430</v>
      </c>
      <c r="P31" s="47">
        <v>-20655.733359599999</v>
      </c>
      <c r="Q31" s="48">
        <v>-41585.6401377</v>
      </c>
      <c r="R31" s="48">
        <v>-71531.075737699997</v>
      </c>
      <c r="S31" s="32">
        <v>-96492.234050999992</v>
      </c>
      <c r="V31" s="47">
        <v>-27001</v>
      </c>
      <c r="W31" s="48">
        <v>-59587</v>
      </c>
      <c r="X31" s="48">
        <v>-86401</v>
      </c>
      <c r="Y31" s="32">
        <v>-113417</v>
      </c>
      <c r="AB31" s="47">
        <v>-27421</v>
      </c>
      <c r="AC31" s="48">
        <v>-50857</v>
      </c>
      <c r="AD31" s="48">
        <v>-79288</v>
      </c>
      <c r="AE31" s="32">
        <v>-103835</v>
      </c>
      <c r="AG31" s="47">
        <f>'P&amp;L QRT_new'!AH31</f>
        <v>-27421</v>
      </c>
      <c r="AH31" s="48">
        <f>AG31+'P&amp;L QRT_new'!AI31</f>
        <v>-50857</v>
      </c>
      <c r="AI31" s="48">
        <f>AH31+'P&amp;L QRT_new'!AJ31</f>
        <v>-79288</v>
      </c>
      <c r="AJ31" s="32">
        <f>AI31+'P&amp;L QRT_new'!AK31</f>
        <v>-103835</v>
      </c>
      <c r="AK31" s="386"/>
      <c r="AL31" s="47">
        <v>-27794</v>
      </c>
      <c r="AM31" s="48">
        <v>-59827</v>
      </c>
      <c r="AN31" s="48">
        <f>AM31+'P&amp;L QRT_new'!AP31</f>
        <v>-94659.578890000004</v>
      </c>
      <c r="AO31" s="32">
        <v>-134793.30960000001</v>
      </c>
      <c r="AQ31" s="47">
        <f>'P&amp;L QRT_new'!AT31</f>
        <v>-27794</v>
      </c>
      <c r="AR31" s="48">
        <f>AQ31+'P&amp;L QRT_new'!AU31</f>
        <v>-59827</v>
      </c>
      <c r="AS31" s="48">
        <f>AR31+'P&amp;L QRT_new'!AV31</f>
        <v>-94659.578890000004</v>
      </c>
      <c r="AT31" s="48">
        <f>AS31+'P&amp;L QRT_new'!AW31</f>
        <v>-134793.30960000001</v>
      </c>
      <c r="AW31" s="26"/>
      <c r="AX31" s="26"/>
      <c r="AY31" s="26"/>
      <c r="AZ31" s="26"/>
      <c r="BB31" s="26"/>
      <c r="BC31" s="26"/>
      <c r="BD31" s="26"/>
      <c r="BE31" s="26"/>
    </row>
    <row r="32" spans="1:57" ht="11.4" customHeight="1" x14ac:dyDescent="0.3">
      <c r="A32" s="42"/>
      <c r="B32" s="43" t="s">
        <v>43</v>
      </c>
      <c r="D32" s="47">
        <v>-1214</v>
      </c>
      <c r="E32" s="48">
        <v>-2509.0505599999997</v>
      </c>
      <c r="F32" s="48">
        <v>-3985</v>
      </c>
      <c r="G32" s="32">
        <v>-5701</v>
      </c>
      <c r="J32" s="47">
        <v>-1719</v>
      </c>
      <c r="K32" s="48">
        <v>-3623</v>
      </c>
      <c r="L32" s="48">
        <v>-5913</v>
      </c>
      <c r="M32" s="32">
        <v>-8433</v>
      </c>
      <c r="P32" s="47">
        <v>-1990.8810654827998</v>
      </c>
      <c r="Q32" s="48">
        <v>-4071.2178721518571</v>
      </c>
      <c r="R32" s="48">
        <v>-6615.8902979616996</v>
      </c>
      <c r="S32" s="32">
        <v>-9167.6574147354004</v>
      </c>
      <c r="V32" s="47">
        <v>-4454</v>
      </c>
      <c r="W32" s="48">
        <v>-8702</v>
      </c>
      <c r="X32" s="48">
        <v>-12849</v>
      </c>
      <c r="Y32" s="32">
        <v>-16902</v>
      </c>
      <c r="AB32" s="47">
        <v>-3866</v>
      </c>
      <c r="AC32" s="48">
        <v>-7926</v>
      </c>
      <c r="AD32" s="48">
        <v>-11921</v>
      </c>
      <c r="AE32" s="32">
        <v>-16512</v>
      </c>
      <c r="AG32" s="47">
        <f>'P&amp;L QRT_new'!AH32</f>
        <v>-3866</v>
      </c>
      <c r="AH32" s="48">
        <f>AG32+'P&amp;L QRT_new'!AI32</f>
        <v>-7926</v>
      </c>
      <c r="AI32" s="48">
        <f>AH32+'P&amp;L QRT_new'!AJ32</f>
        <v>-12083.80638</v>
      </c>
      <c r="AJ32" s="32">
        <f>AI32+'P&amp;L QRT_new'!AK32</f>
        <v>-16674.806380000002</v>
      </c>
      <c r="AK32" s="386"/>
      <c r="AL32" s="47">
        <v>-2855</v>
      </c>
      <c r="AM32" s="48">
        <v>-6510</v>
      </c>
      <c r="AN32" s="48">
        <f>AM32+'P&amp;L QRT_new'!AP32</f>
        <v>-10130.708130000001</v>
      </c>
      <c r="AO32" s="32">
        <v>-14053.153699999999</v>
      </c>
      <c r="AQ32" s="47">
        <f>'P&amp;L QRT_new'!AT32</f>
        <v>-2855</v>
      </c>
      <c r="AR32" s="48">
        <f>AQ32+'P&amp;L QRT_new'!AU32</f>
        <v>-6510</v>
      </c>
      <c r="AS32" s="48">
        <f>AR32+'P&amp;L QRT_new'!AV32</f>
        <v>-10130.708130000001</v>
      </c>
      <c r="AT32" s="48">
        <f>AS32+'P&amp;L QRT_new'!AW32</f>
        <v>-14053.153699999999</v>
      </c>
      <c r="AW32" s="26"/>
      <c r="AX32" s="26"/>
      <c r="AY32" s="26"/>
      <c r="AZ32" s="26"/>
      <c r="BB32" s="26"/>
      <c r="BC32" s="26"/>
      <c r="BD32" s="26"/>
      <c r="BE32" s="26"/>
    </row>
    <row r="33" spans="1:57" ht="11.4" customHeight="1" x14ac:dyDescent="0.3">
      <c r="A33" s="42"/>
      <c r="B33" s="43" t="s">
        <v>44</v>
      </c>
      <c r="D33" s="47">
        <v>-1031</v>
      </c>
      <c r="E33" s="48">
        <v>-2099</v>
      </c>
      <c r="F33" s="48">
        <v>-3320</v>
      </c>
      <c r="G33" s="32">
        <v>-4592</v>
      </c>
      <c r="J33" s="47">
        <v>-1297</v>
      </c>
      <c r="K33" s="48">
        <v>-2682</v>
      </c>
      <c r="L33" s="48">
        <v>-4132</v>
      </c>
      <c r="M33" s="32">
        <v>-5680</v>
      </c>
      <c r="P33" s="47">
        <v>-1297</v>
      </c>
      <c r="Q33" s="48">
        <v>-2682</v>
      </c>
      <c r="R33" s="48">
        <v>-4132</v>
      </c>
      <c r="S33" s="32">
        <v>-5680</v>
      </c>
      <c r="V33" s="47">
        <v>-1561</v>
      </c>
      <c r="W33" s="48">
        <v>-3136</v>
      </c>
      <c r="X33" s="48">
        <v>-4858</v>
      </c>
      <c r="Y33" s="32">
        <v>-6735</v>
      </c>
      <c r="AB33" s="47">
        <v>-2050</v>
      </c>
      <c r="AC33" s="48">
        <v>-4102</v>
      </c>
      <c r="AD33" s="48">
        <v>-6126</v>
      </c>
      <c r="AE33" s="32">
        <v>-8150</v>
      </c>
      <c r="AG33" s="47">
        <f>'P&amp;L QRT_new'!AH33</f>
        <v>-2050</v>
      </c>
      <c r="AH33" s="48">
        <f>AG33+'P&amp;L QRT_new'!AI33</f>
        <v>-4102</v>
      </c>
      <c r="AI33" s="48">
        <f>AH33+'P&amp;L QRT_new'!AJ33</f>
        <v>-6126</v>
      </c>
      <c r="AJ33" s="32">
        <f>AI33+'P&amp;L QRT_new'!AK33</f>
        <v>-8150</v>
      </c>
      <c r="AK33" s="386"/>
      <c r="AL33" s="47">
        <v>-2021</v>
      </c>
      <c r="AM33" s="48">
        <v>-4094</v>
      </c>
      <c r="AN33" s="48">
        <f>AM33+'P&amp;L QRT_new'!AP33-0.4</f>
        <v>-6168.9852699999992</v>
      </c>
      <c r="AO33" s="48">
        <v>-8200.8642999999993</v>
      </c>
      <c r="AQ33" s="47">
        <f>'P&amp;L QRT_new'!AT33</f>
        <v>-2021</v>
      </c>
      <c r="AR33" s="48">
        <f>AQ33+'P&amp;L QRT_new'!AU33</f>
        <v>-4094</v>
      </c>
      <c r="AS33" s="32">
        <f>AR33+'P&amp;L QRT_new'!AV33</f>
        <v>-6168.5852699999996</v>
      </c>
      <c r="AT33" s="32">
        <f>AS33+'P&amp;L QRT_new'!AW33</f>
        <v>-8200.4642999999996</v>
      </c>
      <c r="AW33" s="26"/>
      <c r="AX33" s="26"/>
      <c r="AY33" s="26"/>
      <c r="AZ33" s="26"/>
      <c r="BB33" s="26"/>
      <c r="BC33" s="26"/>
      <c r="BD33" s="26"/>
      <c r="BE33" s="26"/>
    </row>
    <row r="34" spans="1:57" ht="11.4" customHeight="1" thickBot="1" x14ac:dyDescent="0.35">
      <c r="A34" s="42"/>
      <c r="B34" s="89" t="s">
        <v>45</v>
      </c>
      <c r="C34" s="90"/>
      <c r="D34" s="91">
        <v>-713</v>
      </c>
      <c r="E34" s="92">
        <v>-1193.4000000000001</v>
      </c>
      <c r="F34" s="92">
        <v>-1607</v>
      </c>
      <c r="G34" s="93">
        <v>-2236</v>
      </c>
      <c r="H34" s="90"/>
      <c r="I34" s="90"/>
      <c r="J34" s="91">
        <v>-629</v>
      </c>
      <c r="K34" s="92">
        <v>-1259</v>
      </c>
      <c r="L34" s="92">
        <v>-1888</v>
      </c>
      <c r="M34" s="93">
        <v>-2479</v>
      </c>
      <c r="N34" s="90"/>
      <c r="O34" s="90"/>
      <c r="P34" s="91">
        <v>-629</v>
      </c>
      <c r="Q34" s="92">
        <v>-1259</v>
      </c>
      <c r="R34" s="92">
        <v>-1888</v>
      </c>
      <c r="S34" s="93">
        <v>-2479</v>
      </c>
      <c r="V34" s="91">
        <v>-176</v>
      </c>
      <c r="W34" s="92">
        <v>-377</v>
      </c>
      <c r="X34" s="92">
        <v>-551</v>
      </c>
      <c r="Y34" s="93">
        <v>-708</v>
      </c>
      <c r="AB34" s="91">
        <v>-8722</v>
      </c>
      <c r="AC34" s="92">
        <v>-8823</v>
      </c>
      <c r="AD34" s="92">
        <v>-8997</v>
      </c>
      <c r="AE34" s="93">
        <f>AD34+'P&amp;L QRT_new'!AE34</f>
        <v>0</v>
      </c>
      <c r="AG34" s="91">
        <f>'P&amp;L QRT_new'!AH34</f>
        <v>-8722</v>
      </c>
      <c r="AH34" s="92">
        <f>AG34+'P&amp;L QRT_new'!AI34</f>
        <v>-8823</v>
      </c>
      <c r="AI34" s="92">
        <f>AH34+'P&amp;L QRT_new'!AJ34</f>
        <v>-8997</v>
      </c>
      <c r="AJ34" s="402"/>
      <c r="AK34" s="386"/>
      <c r="AL34" s="402"/>
      <c r="AM34" s="402"/>
      <c r="AN34" s="402"/>
      <c r="AO34" s="401"/>
      <c r="AQ34" s="402"/>
      <c r="AR34" s="402"/>
      <c r="AS34" s="402"/>
      <c r="AT34" s="401"/>
      <c r="AW34" s="26"/>
      <c r="AX34" s="26"/>
      <c r="AY34" s="26"/>
      <c r="AZ34" s="26"/>
      <c r="BB34" s="26"/>
      <c r="BC34" s="26"/>
      <c r="BD34" s="26"/>
      <c r="BE34" s="26"/>
    </row>
    <row r="35" spans="1:57" ht="11.4" customHeight="1" x14ac:dyDescent="0.3">
      <c r="A35" s="42"/>
      <c r="B35" s="43" t="s">
        <v>46</v>
      </c>
      <c r="D35" s="47">
        <v>-2642</v>
      </c>
      <c r="E35" s="48">
        <v>-5521.3354899999995</v>
      </c>
      <c r="F35" s="48">
        <v>-9020</v>
      </c>
      <c r="G35" s="32">
        <v>-14510</v>
      </c>
      <c r="J35" s="47">
        <v>-3185</v>
      </c>
      <c r="K35" s="48">
        <v>-8663</v>
      </c>
      <c r="L35" s="48">
        <v>-11860</v>
      </c>
      <c r="M35" s="32">
        <v>-22066</v>
      </c>
      <c r="P35" s="47">
        <v>-3858.6363438937001</v>
      </c>
      <c r="Q35" s="48">
        <v>-10416.363741847108</v>
      </c>
      <c r="R35" s="48">
        <v>-13753.197232787452</v>
      </c>
      <c r="S35" s="32">
        <v>-21383.032670076598</v>
      </c>
      <c r="V35" s="47">
        <v>-5087</v>
      </c>
      <c r="W35" s="48">
        <v>-11352</v>
      </c>
      <c r="X35" s="48">
        <v>-17564</v>
      </c>
      <c r="Y35" s="32">
        <v>-29428</v>
      </c>
      <c r="AB35" s="47">
        <v>-6946</v>
      </c>
      <c r="AC35" s="48">
        <v>-16669</v>
      </c>
      <c r="AD35" s="48">
        <v>-24564</v>
      </c>
      <c r="AE35" s="32">
        <v>-33086</v>
      </c>
      <c r="AG35" s="47">
        <f>'P&amp;L QRT_new'!AH35</f>
        <v>-22073.085440809831</v>
      </c>
      <c r="AH35" s="48">
        <f>AG35+'P&amp;L QRT_new'!AI35</f>
        <v>-53973.213439547675</v>
      </c>
      <c r="AI35" s="48">
        <f>AH35+'P&amp;L QRT_new'!AJ35</f>
        <v>-78739.98026163668</v>
      </c>
      <c r="AJ35" s="32">
        <f>AI35+'P&amp;L QRT_new'!AK35</f>
        <v>-119438.13173436628</v>
      </c>
      <c r="AK35" s="386"/>
      <c r="AL35" s="47">
        <v>-7157</v>
      </c>
      <c r="AM35" s="48">
        <v>-17556</v>
      </c>
      <c r="AN35" s="48">
        <f>AM35+'P&amp;L QRT_new'!AP35+0.4</f>
        <v>-30782.960329062</v>
      </c>
      <c r="AO35" s="32">
        <v>-42294.714389059001</v>
      </c>
      <c r="AQ35" s="47">
        <f>'P&amp;L QRT_new'!AT35</f>
        <v>-22946.604746616045</v>
      </c>
      <c r="AR35" s="48">
        <f>AQ35+'P&amp;L QRT_new'!AU35</f>
        <v>-40935.731261608002</v>
      </c>
      <c r="AS35" s="48">
        <f>AR35+'P&amp;L QRT_new'!AV35</f>
        <v>-54163.091590670003</v>
      </c>
      <c r="AT35" s="48">
        <f>AS35+'P&amp;L QRT_new'!AW35</f>
        <v>-65674.845650667005</v>
      </c>
      <c r="AW35" s="26"/>
      <c r="AX35" s="26"/>
      <c r="AY35" s="26"/>
      <c r="AZ35" s="26"/>
      <c r="BB35" s="26"/>
      <c r="BC35" s="26"/>
      <c r="BD35" s="26"/>
      <c r="BE35" s="26"/>
    </row>
    <row r="36" spans="1:57" s="86" customFormat="1" ht="11.4" customHeight="1" outlineLevel="1" x14ac:dyDescent="0.3">
      <c r="A36" s="80"/>
      <c r="B36" s="81" t="s">
        <v>40</v>
      </c>
      <c r="C36" s="82"/>
      <c r="D36" s="83">
        <v>0</v>
      </c>
      <c r="E36" s="84">
        <v>0</v>
      </c>
      <c r="F36" s="84">
        <v>0</v>
      </c>
      <c r="G36" s="85">
        <v>-410</v>
      </c>
      <c r="J36" s="83">
        <v>99</v>
      </c>
      <c r="K36" s="84">
        <v>25</v>
      </c>
      <c r="L36" s="84">
        <v>-173</v>
      </c>
      <c r="M36" s="85">
        <v>-510</v>
      </c>
      <c r="P36" s="83">
        <v>99</v>
      </c>
      <c r="Q36" s="84">
        <v>25</v>
      </c>
      <c r="R36" s="84">
        <v>-173</v>
      </c>
      <c r="S36" s="85">
        <v>-510</v>
      </c>
      <c r="T36" s="22"/>
      <c r="U36" s="22"/>
      <c r="V36" s="83">
        <v>-51</v>
      </c>
      <c r="W36" s="84">
        <v>-387</v>
      </c>
      <c r="X36" s="84">
        <v>-307</v>
      </c>
      <c r="Y36" s="85">
        <v>117</v>
      </c>
      <c r="Z36" s="22"/>
      <c r="AA36" s="22"/>
      <c r="AB36" s="83">
        <v>-290</v>
      </c>
      <c r="AC36" s="84">
        <v>-362</v>
      </c>
      <c r="AD36" s="84">
        <v>-563</v>
      </c>
      <c r="AE36" s="85">
        <v>-658</v>
      </c>
      <c r="AF36" s="25"/>
      <c r="AG36" s="83">
        <f>AB36</f>
        <v>-290</v>
      </c>
      <c r="AH36" s="84">
        <f>AC36</f>
        <v>-362</v>
      </c>
      <c r="AI36" s="84">
        <f>AD36</f>
        <v>-563</v>
      </c>
      <c r="AJ36" s="85">
        <f>AE36</f>
        <v>-658</v>
      </c>
      <c r="AK36" s="386"/>
      <c r="AL36" s="83">
        <v>89</v>
      </c>
      <c r="AM36" s="84">
        <v>566</v>
      </c>
      <c r="AN36" s="84">
        <f>AJ36</f>
        <v>-658</v>
      </c>
      <c r="AO36" s="85">
        <v>-555.00432999999998</v>
      </c>
      <c r="AP36" s="25"/>
      <c r="AQ36" s="83">
        <f>AL36</f>
        <v>89</v>
      </c>
      <c r="AR36" s="84">
        <f>AM36</f>
        <v>566</v>
      </c>
      <c r="AS36" s="84">
        <f>AN36</f>
        <v>-658</v>
      </c>
      <c r="AT36" s="84">
        <f>AO36</f>
        <v>-555.00432999999998</v>
      </c>
      <c r="AW36" s="26"/>
      <c r="AX36" s="26"/>
      <c r="AY36" s="26"/>
      <c r="AZ36" s="26"/>
      <c r="BB36" s="26"/>
      <c r="BC36" s="26"/>
      <c r="BD36" s="26"/>
      <c r="BE36" s="26"/>
    </row>
    <row r="37" spans="1:57" s="88" customFormat="1" ht="11.4" customHeight="1" outlineLevel="1" x14ac:dyDescent="0.3">
      <c r="A37" s="94"/>
      <c r="B37" s="81" t="s">
        <v>47</v>
      </c>
      <c r="C37" s="87"/>
      <c r="D37" s="83">
        <v>-2642</v>
      </c>
      <c r="E37" s="84">
        <v>-5521.3354899999995</v>
      </c>
      <c r="F37" s="84">
        <v>-9020</v>
      </c>
      <c r="G37" s="85">
        <v>-14100</v>
      </c>
      <c r="J37" s="83">
        <v>-3284</v>
      </c>
      <c r="K37" s="84">
        <v>-8688</v>
      </c>
      <c r="L37" s="84">
        <v>-11687</v>
      </c>
      <c r="M37" s="85">
        <v>-21556</v>
      </c>
      <c r="P37" s="83">
        <v>-3957.6363438937001</v>
      </c>
      <c r="Q37" s="84">
        <v>-10441.363741847108</v>
      </c>
      <c r="R37" s="84">
        <v>-13580.197232787452</v>
      </c>
      <c r="S37" s="85">
        <v>-20873.032670076598</v>
      </c>
      <c r="T37" s="22"/>
      <c r="U37" s="22"/>
      <c r="V37" s="83">
        <v>-5036</v>
      </c>
      <c r="W37" s="84">
        <v>-10965</v>
      </c>
      <c r="X37" s="84">
        <v>-17257</v>
      </c>
      <c r="Y37" s="85">
        <v>-29545</v>
      </c>
      <c r="Z37" s="22"/>
      <c r="AA37" s="22"/>
      <c r="AB37" s="83">
        <f>AB35-AB36</f>
        <v>-6656</v>
      </c>
      <c r="AC37" s="84">
        <f>AC35-AC36</f>
        <v>-16307</v>
      </c>
      <c r="AD37" s="84">
        <f>AD35-AD36</f>
        <v>-24001</v>
      </c>
      <c r="AE37" s="85">
        <f>AE35-AE36</f>
        <v>-32428</v>
      </c>
      <c r="AF37" s="25"/>
      <c r="AG37" s="83">
        <f>AG35-AG36</f>
        <v>-21783.085440809831</v>
      </c>
      <c r="AH37" s="84">
        <f>AH35-AH36</f>
        <v>-53611.213439547675</v>
      </c>
      <c r="AI37" s="84">
        <f>AI35-AI36</f>
        <v>-78176.98026163668</v>
      </c>
      <c r="AJ37" s="85">
        <f>AJ35-AJ36</f>
        <v>-118780.13173436628</v>
      </c>
      <c r="AK37" s="386"/>
      <c r="AL37" s="83">
        <f>AL35-AL36</f>
        <v>-7246</v>
      </c>
      <c r="AM37" s="84">
        <f>AM35-AM36</f>
        <v>-18122</v>
      </c>
      <c r="AN37" s="84">
        <f>AN35-AN36</f>
        <v>-30124.960329062</v>
      </c>
      <c r="AO37" s="85">
        <f>AO35-AO36</f>
        <v>-41739.710059058998</v>
      </c>
      <c r="AP37" s="25"/>
      <c r="AQ37" s="83">
        <f>AQ35-AQ36</f>
        <v>-23035.604746616045</v>
      </c>
      <c r="AR37" s="84">
        <f>AR35-AR36</f>
        <v>-41501.731261608002</v>
      </c>
      <c r="AS37" s="84">
        <f>AS35-AS36</f>
        <v>-53505.091590670003</v>
      </c>
      <c r="AT37" s="84">
        <f>AT35-AT36</f>
        <v>-65119.841320667001</v>
      </c>
      <c r="AW37" s="26"/>
      <c r="AX37" s="26"/>
      <c r="AY37" s="26"/>
      <c r="AZ37" s="26"/>
      <c r="BB37" s="26"/>
      <c r="BC37" s="26"/>
      <c r="BD37" s="26"/>
      <c r="BE37" s="26"/>
    </row>
    <row r="38" spans="1:57" s="88" customFormat="1" ht="11.4" customHeight="1" x14ac:dyDescent="0.3">
      <c r="A38" s="94"/>
      <c r="B38" s="43" t="s">
        <v>48</v>
      </c>
      <c r="D38" s="47"/>
      <c r="E38" s="48"/>
      <c r="F38" s="48"/>
      <c r="G38" s="32"/>
      <c r="J38" s="47">
        <v>-2783</v>
      </c>
      <c r="K38" s="48">
        <v>-5651</v>
      </c>
      <c r="L38" s="48">
        <v>-5651</v>
      </c>
      <c r="M38" s="32">
        <v>-5651</v>
      </c>
      <c r="P38" s="47">
        <v>-2783</v>
      </c>
      <c r="Q38" s="48">
        <v>-5651</v>
      </c>
      <c r="R38" s="48">
        <v>-5651</v>
      </c>
      <c r="S38" s="32">
        <v>-5651</v>
      </c>
      <c r="T38" s="22"/>
      <c r="U38" s="22"/>
      <c r="V38" s="47">
        <v>0</v>
      </c>
      <c r="W38" s="48">
        <v>0</v>
      </c>
      <c r="X38" s="48">
        <v>0</v>
      </c>
      <c r="Y38" s="32">
        <v>0</v>
      </c>
      <c r="Z38" s="22"/>
      <c r="AA38" s="22"/>
      <c r="AB38" s="47">
        <v>0</v>
      </c>
      <c r="AC38" s="48">
        <v>0</v>
      </c>
      <c r="AD38" s="48">
        <v>0</v>
      </c>
      <c r="AE38" s="32">
        <v>0</v>
      </c>
      <c r="AF38" s="25"/>
      <c r="AG38" s="47">
        <f>'P&amp;L QRT_new'!AH38</f>
        <v>0</v>
      </c>
      <c r="AH38" s="48">
        <f>AG38+'P&amp;L QRT_new'!AI38</f>
        <v>0</v>
      </c>
      <c r="AI38" s="48">
        <f>AH38+'P&amp;L QRT_new'!AJ38</f>
        <v>0</v>
      </c>
      <c r="AJ38" s="32">
        <f>AI38+'P&amp;L QRT_new'!AK38</f>
        <v>0</v>
      </c>
      <c r="AK38" s="386"/>
      <c r="AL38" s="47"/>
      <c r="AM38" s="48"/>
      <c r="AN38" s="48">
        <f>AM38+'P&amp;L QRT_new'!AP38</f>
        <v>0</v>
      </c>
      <c r="AO38" s="32">
        <v>-146541.65993990001</v>
      </c>
      <c r="AP38" s="25"/>
      <c r="AQ38" s="47">
        <f>'P&amp;L QRT_new'!AT38</f>
        <v>0</v>
      </c>
      <c r="AR38" s="48">
        <f>AQ38+'P&amp;L QRT_new'!AU38</f>
        <v>0</v>
      </c>
      <c r="AS38" s="48">
        <f>AR38+'P&amp;L QRT_new'!AV38</f>
        <v>0</v>
      </c>
      <c r="AT38" s="48">
        <f>AS38+'P&amp;L QRT_new'!AW38</f>
        <v>-146541.65993990001</v>
      </c>
      <c r="AW38" s="26"/>
      <c r="AX38" s="26"/>
      <c r="AY38" s="26"/>
      <c r="AZ38" s="26"/>
      <c r="BB38" s="26"/>
      <c r="BC38" s="26"/>
      <c r="BD38" s="26"/>
      <c r="BE38" s="26"/>
    </row>
    <row r="39" spans="1:57" ht="11.4" customHeight="1" x14ac:dyDescent="0.3">
      <c r="A39" s="42"/>
      <c r="B39" s="43" t="s">
        <v>49</v>
      </c>
      <c r="D39" s="47">
        <v>1937</v>
      </c>
      <c r="E39" s="48">
        <v>5976.4</v>
      </c>
      <c r="F39" s="48">
        <v>22076</v>
      </c>
      <c r="G39" s="32">
        <v>22911</v>
      </c>
      <c r="J39" s="47">
        <v>1597</v>
      </c>
      <c r="K39" s="48">
        <v>3449</v>
      </c>
      <c r="L39" s="48">
        <v>5744</v>
      </c>
      <c r="M39" s="32">
        <v>8565</v>
      </c>
      <c r="P39" s="47">
        <v>2442.7306186355004</v>
      </c>
      <c r="Q39" s="48">
        <v>5034.2326740292792</v>
      </c>
      <c r="R39" s="48">
        <v>8175.0938380924999</v>
      </c>
      <c r="S39" s="32">
        <v>11170.928536363299</v>
      </c>
      <c r="V39" s="47">
        <v>2477</v>
      </c>
      <c r="W39" s="48">
        <v>5576</v>
      </c>
      <c r="X39" s="48">
        <v>9236</v>
      </c>
      <c r="Y39" s="32">
        <v>13557</v>
      </c>
      <c r="AB39" s="47">
        <v>2960</v>
      </c>
      <c r="AC39" s="48">
        <v>7651</v>
      </c>
      <c r="AD39" s="48">
        <v>11178</v>
      </c>
      <c r="AE39" s="32">
        <v>14060</v>
      </c>
      <c r="AG39" s="47">
        <f>'P&amp;L QRT_new'!AH39</f>
        <v>3034.7310379775868</v>
      </c>
      <c r="AH39" s="48">
        <f>AG39+'P&amp;L QRT_new'!AI39</f>
        <v>7918.7700254631109</v>
      </c>
      <c r="AI39" s="48">
        <f>AH39+'P&amp;L QRT_new'!AJ39</f>
        <v>16746.628923917931</v>
      </c>
      <c r="AJ39" s="32">
        <f>AI39+'P&amp;L QRT_new'!AK39</f>
        <v>19627.438838767121</v>
      </c>
      <c r="AK39" s="386"/>
      <c r="AL39" s="47">
        <v>3482</v>
      </c>
      <c r="AM39" s="48">
        <v>9276</v>
      </c>
      <c r="AN39" s="48">
        <f>AM39+'P&amp;L QRT_new'!AP39+0.4</f>
        <v>18117.855128962001</v>
      </c>
      <c r="AO39" s="32">
        <v>21697.584008958995</v>
      </c>
      <c r="AP39" s="182"/>
      <c r="AQ39" s="47">
        <f>'P&amp;L QRT_new'!AT39</f>
        <v>3482</v>
      </c>
      <c r="AR39" s="48">
        <f>AQ39+'P&amp;L QRT_new'!AU39</f>
        <v>9276</v>
      </c>
      <c r="AS39" s="48">
        <f>AR39+'P&amp;L QRT_new'!AV39</f>
        <v>18117.455128961999</v>
      </c>
      <c r="AT39" s="48">
        <f>AS39+'P&amp;L QRT_new'!AW39</f>
        <v>21697.184008958993</v>
      </c>
      <c r="AW39" s="26"/>
      <c r="AX39" s="26"/>
      <c r="AY39" s="26"/>
      <c r="AZ39" s="26"/>
      <c r="BB39" s="26"/>
      <c r="BC39" s="26"/>
      <c r="BD39" s="26"/>
      <c r="BE39" s="26"/>
    </row>
    <row r="40" spans="1:57" ht="11.4" customHeight="1" x14ac:dyDescent="0.3">
      <c r="A40" s="42"/>
      <c r="B40" s="95" t="s">
        <v>50</v>
      </c>
      <c r="C40" s="76"/>
      <c r="D40" s="96"/>
      <c r="E40" s="97"/>
      <c r="F40" s="97"/>
      <c r="G40" s="98"/>
      <c r="H40" s="76"/>
      <c r="I40" s="76"/>
      <c r="J40" s="96"/>
      <c r="K40" s="97"/>
      <c r="L40" s="97"/>
      <c r="M40" s="98"/>
      <c r="N40" s="76"/>
      <c r="O40" s="76"/>
      <c r="P40" s="96">
        <v>0</v>
      </c>
      <c r="Q40" s="97">
        <v>0</v>
      </c>
      <c r="R40" s="97">
        <v>0</v>
      </c>
      <c r="S40" s="98">
        <v>0</v>
      </c>
      <c r="V40" s="96"/>
      <c r="W40" s="97"/>
      <c r="X40" s="97"/>
      <c r="Y40" s="98"/>
      <c r="AB40" s="96"/>
      <c r="AC40" s="97"/>
      <c r="AD40" s="97"/>
      <c r="AE40" s="98"/>
      <c r="AG40" s="96"/>
      <c r="AH40" s="97"/>
      <c r="AI40" s="97"/>
      <c r="AJ40" s="98"/>
      <c r="AK40" s="386"/>
      <c r="AL40" s="96"/>
      <c r="AM40" s="97"/>
      <c r="AN40" s="97"/>
      <c r="AO40" s="98"/>
      <c r="AQ40" s="96"/>
      <c r="AR40" s="97"/>
      <c r="AS40" s="97"/>
      <c r="AT40" s="98"/>
      <c r="AW40" s="26"/>
      <c r="AX40" s="26"/>
      <c r="AY40" s="26"/>
      <c r="AZ40" s="26"/>
      <c r="BB40" s="26"/>
      <c r="BC40" s="26"/>
      <c r="BD40" s="26"/>
      <c r="BE40" s="26"/>
    </row>
    <row r="41" spans="1:57" ht="11.4" customHeight="1" x14ac:dyDescent="0.3">
      <c r="A41" s="99"/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99"/>
      <c r="AD41" s="99"/>
      <c r="AE41" s="99"/>
      <c r="AG41" s="99"/>
      <c r="AH41" s="99"/>
      <c r="AI41" s="99"/>
      <c r="AJ41" s="99"/>
      <c r="AK41" s="386"/>
      <c r="AL41" s="99"/>
      <c r="AM41" s="99"/>
      <c r="AN41" s="99"/>
      <c r="AO41" s="99"/>
      <c r="AQ41" s="99"/>
      <c r="AR41" s="99"/>
      <c r="AS41" s="99"/>
      <c r="AT41" s="99"/>
      <c r="AW41" s="26"/>
      <c r="AX41" s="26"/>
      <c r="AY41" s="26"/>
      <c r="AZ41" s="26"/>
      <c r="BB41" s="26"/>
      <c r="BC41" s="26"/>
      <c r="BD41" s="26"/>
      <c r="BE41" s="26"/>
    </row>
    <row r="42" spans="1:57" ht="11.4" customHeight="1" x14ac:dyDescent="0.3">
      <c r="A42" s="33"/>
      <c r="B42" s="34" t="s">
        <v>51</v>
      </c>
      <c r="C42" s="100"/>
      <c r="D42" s="37">
        <v>56837</v>
      </c>
      <c r="E42" s="37">
        <v>132654.13526999997</v>
      </c>
      <c r="F42" s="37">
        <v>217393.45230999996</v>
      </c>
      <c r="G42" s="78">
        <v>310103</v>
      </c>
      <c r="H42" s="100"/>
      <c r="I42" s="100"/>
      <c r="J42" s="37">
        <v>67348</v>
      </c>
      <c r="K42" s="37">
        <v>154648</v>
      </c>
      <c r="L42" s="37">
        <v>243960</v>
      </c>
      <c r="M42" s="78">
        <v>340096</v>
      </c>
      <c r="N42" s="100"/>
      <c r="O42" s="100"/>
      <c r="P42" s="37">
        <v>70201.752746977058</v>
      </c>
      <c r="Q42" s="37">
        <v>165291.29539471713</v>
      </c>
      <c r="R42" s="37">
        <v>297553.2694568336</v>
      </c>
      <c r="S42" s="78">
        <v>399749.49717443367</v>
      </c>
      <c r="T42" s="101"/>
      <c r="U42" s="101"/>
      <c r="V42" s="37">
        <v>75625</v>
      </c>
      <c r="W42" s="37">
        <v>172368</v>
      </c>
      <c r="X42" s="37">
        <v>318641</v>
      </c>
      <c r="Y42" s="78">
        <v>427156</v>
      </c>
      <c r="Z42" s="101"/>
      <c r="AA42" s="101"/>
      <c r="AB42" s="37">
        <f>AB10+AB26</f>
        <v>81123</v>
      </c>
      <c r="AC42" s="37">
        <f>AC10+AC26</f>
        <v>166488</v>
      </c>
      <c r="AD42" s="37">
        <f>AD10+AD26</f>
        <v>319078</v>
      </c>
      <c r="AE42" s="78">
        <f>AE10+AE26</f>
        <v>438624</v>
      </c>
      <c r="AG42" s="37">
        <f>AG10+AG26</f>
        <v>129284.77599615027</v>
      </c>
      <c r="AH42" s="37">
        <f>AH10+AH26</f>
        <v>249116.42053448898</v>
      </c>
      <c r="AI42" s="37">
        <f>AI10+AI26</f>
        <v>477168.63007602398</v>
      </c>
      <c r="AJ42" s="78">
        <f>AJ10+AJ26</f>
        <v>594674.22235505935</v>
      </c>
      <c r="AK42" s="386"/>
      <c r="AL42" s="37">
        <f>AL10+AL26</f>
        <v>79313</v>
      </c>
      <c r="AM42" s="37">
        <f>AM10+AM26</f>
        <v>167374</v>
      </c>
      <c r="AN42" s="37">
        <f>AN10+AN26</f>
        <v>396717.18382749986</v>
      </c>
      <c r="AO42" s="37">
        <f>AO10+AO26</f>
        <v>371001.38446950028</v>
      </c>
      <c r="AQ42" s="37">
        <f>AQ10+AQ26</f>
        <v>124187.38435817853</v>
      </c>
      <c r="AR42" s="37">
        <f>AR10+AR26</f>
        <v>220425.86330315389</v>
      </c>
      <c r="AS42" s="37">
        <f>AS10+AS26</f>
        <v>449768.64713065396</v>
      </c>
      <c r="AT42" s="37">
        <f>AT10+AT26</f>
        <v>424052.84777265368</v>
      </c>
      <c r="AW42" s="26"/>
      <c r="AX42" s="26"/>
      <c r="AY42" s="26"/>
      <c r="AZ42" s="26"/>
      <c r="BB42" s="26"/>
      <c r="BC42" s="26"/>
      <c r="BD42" s="26"/>
      <c r="BE42" s="26"/>
    </row>
    <row r="43" spans="1:57" s="107" customFormat="1" ht="11.4" customHeight="1" x14ac:dyDescent="0.3">
      <c r="A43" s="56"/>
      <c r="B43" s="102" t="s">
        <v>52</v>
      </c>
      <c r="C43" s="103"/>
      <c r="D43" s="104">
        <v>0.31764936008494943</v>
      </c>
      <c r="E43" s="104">
        <v>0.33404631747134939</v>
      </c>
      <c r="F43" s="104">
        <v>0.34938501243081593</v>
      </c>
      <c r="G43" s="105">
        <v>0.35552526314461974</v>
      </c>
      <c r="H43" s="103"/>
      <c r="I43" s="103"/>
      <c r="J43" s="104">
        <v>0.31596083564388022</v>
      </c>
      <c r="K43" s="104">
        <v>0.32234181806054646</v>
      </c>
      <c r="L43" s="104">
        <v>0.3249909746931729</v>
      </c>
      <c r="M43" s="105">
        <v>0.31556990684036668</v>
      </c>
      <c r="N43" s="103"/>
      <c r="O43" s="103"/>
      <c r="P43" s="104">
        <v>0.27846981303176693</v>
      </c>
      <c r="Q43" s="104">
        <v>0.28983637078788593</v>
      </c>
      <c r="R43" s="104">
        <v>0.3179634203568944</v>
      </c>
      <c r="S43" s="105">
        <v>0.31436769438966033</v>
      </c>
      <c r="T43" s="22"/>
      <c r="U43" s="22"/>
      <c r="V43" s="104">
        <v>0.24359407965727722</v>
      </c>
      <c r="W43" s="104">
        <v>0.25725952813067149</v>
      </c>
      <c r="X43" s="104">
        <v>0.29632450518966141</v>
      </c>
      <c r="Y43" s="105">
        <v>0.29729614985492098</v>
      </c>
      <c r="Z43" s="22"/>
      <c r="AA43" s="22"/>
      <c r="AB43" s="104">
        <f>IFERROR(AB42/AB10,"")</f>
        <v>0.23192445580390073</v>
      </c>
      <c r="AC43" s="104">
        <f>IFERROR(AC42/AC10,"")</f>
        <v>0.2278709705676244</v>
      </c>
      <c r="AD43" s="104">
        <f>IFERROR(AD42/AD10,"")</f>
        <v>0.27315842911516591</v>
      </c>
      <c r="AE43" s="105">
        <f>IFERROR(AE42/AE10,"")</f>
        <v>0.27967975678246876</v>
      </c>
      <c r="AF43" s="25"/>
      <c r="AG43" s="104">
        <f>IFERROR(AG42/AG10,"")</f>
        <v>0.23130290542446991</v>
      </c>
      <c r="AH43" s="104">
        <f>IFERROR(AH42/AH10,"")</f>
        <v>0.22022081106090594</v>
      </c>
      <c r="AI43" s="104">
        <f>IFERROR(AI42/AI10,"")</f>
        <v>0.2651005353191741</v>
      </c>
      <c r="AJ43" s="105">
        <f>IFERROR(AJ42/AJ10,"")</f>
        <v>0.25511298773904884</v>
      </c>
      <c r="AK43" s="386"/>
      <c r="AL43" s="104">
        <f>IFERROR(AL42/AL10,"")</f>
        <v>0.21323393009331823</v>
      </c>
      <c r="AM43" s="104">
        <f>IFERROR(AM42/AM10,"")</f>
        <v>0.18336970621231244</v>
      </c>
      <c r="AN43" s="104">
        <f>IFERROR(AN42/AN10,"")</f>
        <v>0.24263909712068504</v>
      </c>
      <c r="AO43" s="104">
        <f>IFERROR(AO42/AO10,"")</f>
        <v>0.16759924741717816</v>
      </c>
      <c r="AP43" s="25"/>
      <c r="AQ43" s="104">
        <f>IFERROR(AQ42/AQ10,"")</f>
        <v>0.20964175373458657</v>
      </c>
      <c r="AR43" s="104">
        <f>IFERROR(AR42/AR10,"")</f>
        <v>0.18537717861030328</v>
      </c>
      <c r="AS43" s="104">
        <f>IFERROR(AS42/AS10,"")</f>
        <v>0.23531979225815158</v>
      </c>
      <c r="AT43" s="104">
        <f>IFERROR(AT42/AT10,"")</f>
        <v>0.17030775877519569</v>
      </c>
      <c r="AW43" s="26"/>
      <c r="AX43" s="26"/>
      <c r="AY43" s="26"/>
      <c r="AZ43" s="26"/>
      <c r="BB43" s="26"/>
      <c r="BC43" s="26"/>
      <c r="BD43" s="26"/>
      <c r="BE43" s="26"/>
    </row>
    <row r="44" spans="1:57" ht="11.4" customHeight="1" x14ac:dyDescent="0.3">
      <c r="A44" s="99"/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99"/>
      <c r="AA44" s="99"/>
      <c r="AB44" s="99"/>
      <c r="AC44" s="99"/>
      <c r="AD44" s="99"/>
      <c r="AE44" s="99"/>
      <c r="AG44" s="99"/>
      <c r="AH44" s="99"/>
      <c r="AI44" s="99"/>
      <c r="AJ44" s="99"/>
      <c r="AK44" s="386"/>
      <c r="AL44" s="99"/>
      <c r="AM44" s="99"/>
      <c r="AN44" s="99"/>
      <c r="AO44" s="99"/>
      <c r="AQ44" s="99"/>
      <c r="AR44" s="99"/>
      <c r="AS44" s="99"/>
      <c r="AT44" s="99"/>
      <c r="AW44" s="26"/>
      <c r="AX44" s="26"/>
      <c r="AY44" s="26"/>
      <c r="AZ44" s="26"/>
      <c r="BB44" s="26"/>
      <c r="BC44" s="26"/>
      <c r="BD44" s="26"/>
      <c r="BE44" s="26"/>
    </row>
    <row r="45" spans="1:57" ht="11.4" customHeight="1" x14ac:dyDescent="0.3">
      <c r="A45" s="42"/>
      <c r="B45" s="108" t="s">
        <v>53</v>
      </c>
      <c r="C45" s="109"/>
      <c r="D45" s="110">
        <v>-19478</v>
      </c>
      <c r="E45" s="111">
        <v>-39400</v>
      </c>
      <c r="F45" s="111">
        <v>-60814</v>
      </c>
      <c r="G45" s="112">
        <v>-82516</v>
      </c>
      <c r="H45" s="113"/>
      <c r="I45" s="113"/>
      <c r="J45" s="114">
        <v>-21849</v>
      </c>
      <c r="K45" s="111">
        <v>-44612</v>
      </c>
      <c r="L45" s="111">
        <v>-67514</v>
      </c>
      <c r="M45" s="112">
        <v>-100503</v>
      </c>
      <c r="N45" s="113"/>
      <c r="O45" s="113"/>
      <c r="P45" s="114">
        <v>-33048.084374233535</v>
      </c>
      <c r="Q45" s="111">
        <v>-67247.715578228264</v>
      </c>
      <c r="R45" s="111">
        <v>-101841.80760977243</v>
      </c>
      <c r="S45" s="115">
        <v>-137305.66158162628</v>
      </c>
      <c r="V45" s="114">
        <v>-36995</v>
      </c>
      <c r="W45" s="111">
        <v>-75103</v>
      </c>
      <c r="X45" s="111">
        <v>-111774</v>
      </c>
      <c r="Y45" s="115">
        <v>-145963</v>
      </c>
      <c r="AB45" s="114">
        <v>-38340</v>
      </c>
      <c r="AC45" s="111">
        <v>-77969</v>
      </c>
      <c r="AD45" s="111">
        <v>-117020</v>
      </c>
      <c r="AE45" s="115">
        <v>-158989</v>
      </c>
      <c r="AG45" s="114">
        <f>'P&amp;L QRT_new'!AH45</f>
        <v>-61080.678370915368</v>
      </c>
      <c r="AH45" s="111">
        <f>AG45+'P&amp;L QRT_new'!AI45</f>
        <v>-123230.65840754771</v>
      </c>
      <c r="AI45" s="111">
        <f>AH45+'P&amp;L QRT_new'!AJ45</f>
        <v>-184784.82582306868</v>
      </c>
      <c r="AJ45" s="115">
        <f>AI45+'P&amp;L QRT_new'!AK45</f>
        <v>-248704.10494126347</v>
      </c>
      <c r="AK45" s="386"/>
      <c r="AL45" s="114">
        <v>-44575</v>
      </c>
      <c r="AM45" s="111">
        <v>-106486</v>
      </c>
      <c r="AN45" s="111">
        <f>AM45+'P&amp;L QRT_new'!AP45</f>
        <v>-177029.77886209998</v>
      </c>
      <c r="AO45" s="115">
        <v>-244516.18538789998</v>
      </c>
      <c r="AQ45" s="114">
        <f>'P&amp;L QRT_new'!AT45</f>
        <v>-65438.38958702753</v>
      </c>
      <c r="AR45" s="111">
        <f>AQ45+'P&amp;L QRT_new'!AU45</f>
        <v>-134187.82622052712</v>
      </c>
      <c r="AS45" s="111">
        <f>AR45+'P&amp;L QRT_new'!AV45</f>
        <v>-204731.60508262709</v>
      </c>
      <c r="AT45" s="115">
        <f>AS45+'P&amp;L QRT_new'!AW45</f>
        <v>-272218.0116084271</v>
      </c>
      <c r="AW45" s="26"/>
      <c r="AX45" s="26"/>
      <c r="AY45" s="26"/>
      <c r="AZ45" s="26"/>
      <c r="BB45" s="26"/>
      <c r="BC45" s="26"/>
      <c r="BD45" s="26"/>
      <c r="BE45" s="26"/>
    </row>
    <row r="46" spans="1:57" ht="11.4" customHeight="1" x14ac:dyDescent="0.3">
      <c r="A46" s="99"/>
      <c r="B46" s="99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99"/>
      <c r="AB46" s="99"/>
      <c r="AC46" s="99"/>
      <c r="AD46" s="99"/>
      <c r="AE46" s="99"/>
      <c r="AG46" s="99"/>
      <c r="AH46" s="99"/>
      <c r="AI46" s="99"/>
      <c r="AJ46" s="99"/>
      <c r="AK46" s="386"/>
      <c r="AL46" s="99"/>
      <c r="AM46" s="99"/>
      <c r="AN46" s="99"/>
      <c r="AO46" s="99"/>
      <c r="AQ46" s="99"/>
      <c r="AR46" s="99"/>
      <c r="AS46" s="99"/>
      <c r="AT46" s="99"/>
      <c r="AW46" s="26"/>
      <c r="AX46" s="26"/>
      <c r="AY46" s="26"/>
      <c r="AZ46" s="26"/>
      <c r="BB46" s="26"/>
      <c r="BC46" s="26"/>
      <c r="BD46" s="26"/>
      <c r="BE46" s="26"/>
    </row>
    <row r="47" spans="1:57" ht="11.4" customHeight="1" x14ac:dyDescent="0.3">
      <c r="A47" s="33"/>
      <c r="B47" s="34" t="s">
        <v>54</v>
      </c>
      <c r="C47" s="100"/>
      <c r="D47" s="37">
        <v>37359</v>
      </c>
      <c r="E47" s="37">
        <v>93254.13526999997</v>
      </c>
      <c r="F47" s="37">
        <v>156579.45230999996</v>
      </c>
      <c r="G47" s="37">
        <v>227587</v>
      </c>
      <c r="H47" s="100"/>
      <c r="I47" s="100"/>
      <c r="J47" s="37">
        <v>45499</v>
      </c>
      <c r="K47" s="37">
        <v>110036</v>
      </c>
      <c r="L47" s="37">
        <v>176446</v>
      </c>
      <c r="M47" s="37">
        <v>239593</v>
      </c>
      <c r="N47" s="100"/>
      <c r="O47" s="100"/>
      <c r="P47" s="37">
        <v>37153.668372743523</v>
      </c>
      <c r="Q47" s="37">
        <v>98043.579816488869</v>
      </c>
      <c r="R47" s="37">
        <v>195711.46184706117</v>
      </c>
      <c r="S47" s="37">
        <v>262443.83559280739</v>
      </c>
      <c r="T47" s="101"/>
      <c r="U47" s="101"/>
      <c r="V47" s="37">
        <v>38630</v>
      </c>
      <c r="W47" s="37">
        <v>97265</v>
      </c>
      <c r="X47" s="37">
        <v>206867</v>
      </c>
      <c r="Y47" s="37">
        <v>281193</v>
      </c>
      <c r="Z47" s="101"/>
      <c r="AA47" s="101"/>
      <c r="AB47" s="37">
        <f>AB42+AB45</f>
        <v>42783</v>
      </c>
      <c r="AC47" s="37">
        <f>AC42+AC45</f>
        <v>88519</v>
      </c>
      <c r="AD47" s="37">
        <f>AD42+AD45</f>
        <v>202058</v>
      </c>
      <c r="AE47" s="37">
        <f>AE42+AE45</f>
        <v>279635</v>
      </c>
      <c r="AG47" s="37">
        <f>AG42+AG45</f>
        <v>68204.097625234906</v>
      </c>
      <c r="AH47" s="37">
        <f>AH42+AH45</f>
        <v>125885.76212694126</v>
      </c>
      <c r="AI47" s="37">
        <f>AI42+AI45</f>
        <v>292383.80425295531</v>
      </c>
      <c r="AJ47" s="37">
        <f>AJ42+AJ45</f>
        <v>345970.1174137959</v>
      </c>
      <c r="AK47" s="386"/>
      <c r="AL47" s="37">
        <f>AL42+AL45</f>
        <v>34738</v>
      </c>
      <c r="AM47" s="37">
        <f>AM42+AM45</f>
        <v>60888</v>
      </c>
      <c r="AN47" s="37">
        <f>AN42+AN45</f>
        <v>219687.40496539988</v>
      </c>
      <c r="AO47" s="37">
        <f>AO42+AO45</f>
        <v>126485.19908160029</v>
      </c>
      <c r="AQ47" s="37">
        <f>AQ42+AQ45</f>
        <v>58748.994771151003</v>
      </c>
      <c r="AR47" s="37">
        <f>AR42+AR45</f>
        <v>86238.037082626775</v>
      </c>
      <c r="AS47" s="37">
        <f>AS42+AS45</f>
        <v>245037.04204802687</v>
      </c>
      <c r="AT47" s="37">
        <f>AT42+AT45</f>
        <v>151834.83616422658</v>
      </c>
      <c r="AW47" s="26"/>
      <c r="AX47" s="26"/>
      <c r="AY47" s="26"/>
      <c r="AZ47" s="26"/>
      <c r="BB47" s="26"/>
      <c r="BC47" s="26"/>
      <c r="BD47" s="26"/>
      <c r="BE47" s="26"/>
    </row>
    <row r="48" spans="1:57" s="107" customFormat="1" ht="11.4" customHeight="1" x14ac:dyDescent="0.3">
      <c r="A48" s="56"/>
      <c r="B48" s="102" t="s">
        <v>55</v>
      </c>
      <c r="C48" s="103"/>
      <c r="D48" s="104">
        <v>0.20879114737606885</v>
      </c>
      <c r="E48" s="104">
        <v>0.23483022532629244</v>
      </c>
      <c r="F48" s="104">
        <v>0.25164747746739391</v>
      </c>
      <c r="G48" s="105">
        <v>0.26092275167700596</v>
      </c>
      <c r="H48" s="103"/>
      <c r="I48" s="103"/>
      <c r="J48" s="104">
        <v>0.21345700037062579</v>
      </c>
      <c r="K48" s="104">
        <v>0.22935443259602639</v>
      </c>
      <c r="L48" s="104">
        <v>0.23505229349365298</v>
      </c>
      <c r="M48" s="105">
        <v>0.22231470140667334</v>
      </c>
      <c r="N48" s="103"/>
      <c r="O48" s="103"/>
      <c r="P48" s="104">
        <v>0.14737773175681393</v>
      </c>
      <c r="Q48" s="104">
        <v>0.17191828090647163</v>
      </c>
      <c r="R48" s="104">
        <v>0.20913595043178329</v>
      </c>
      <c r="S48" s="105">
        <v>0.20638891126882083</v>
      </c>
      <c r="T48" s="22"/>
      <c r="U48" s="22"/>
      <c r="V48" s="104">
        <v>0.12443027169799166</v>
      </c>
      <c r="W48" s="104">
        <v>0.14516817508835611</v>
      </c>
      <c r="X48" s="104">
        <v>0.19237876298112824</v>
      </c>
      <c r="Y48" s="105">
        <v>0.19570741430801578</v>
      </c>
      <c r="Z48" s="22"/>
      <c r="AA48" s="22"/>
      <c r="AB48" s="104">
        <f>IFERROR(AB47/AB10,"")</f>
        <v>0.12231332658627374</v>
      </c>
      <c r="AC48" s="104">
        <f>IFERROR(AC47/AC10,"")</f>
        <v>0.12115534118780659</v>
      </c>
      <c r="AD48" s="104">
        <f>IFERROR(AD47/AD10,"")</f>
        <v>0.17297916456212023</v>
      </c>
      <c r="AE48" s="105">
        <f>IFERROR(AE47/AE10,"")</f>
        <v>0.17830362403303432</v>
      </c>
      <c r="AF48" s="25"/>
      <c r="AG48" s="104"/>
      <c r="AH48" s="104"/>
      <c r="AI48" s="104"/>
      <c r="AJ48" s="105"/>
      <c r="AK48" s="386"/>
      <c r="AL48" s="104">
        <f>IFERROR(AL47/AL10,"")</f>
        <v>9.3393520149051085E-2</v>
      </c>
      <c r="AM48" s="104">
        <f>IFERROR(AM47/AM10,"")</f>
        <v>6.6706983592763988E-2</v>
      </c>
      <c r="AN48" s="104">
        <f>IFERROR(AN47/AN10,"")</f>
        <v>0.13436461984154646</v>
      </c>
      <c r="AO48" s="104">
        <f>IFERROR(AO47/AO10,"")</f>
        <v>5.713947457581766E-2</v>
      </c>
      <c r="AP48" s="25"/>
      <c r="AQ48" s="104">
        <f>IFERROR(AQ47/AQ10,"")</f>
        <v>9.9174665426931916E-2</v>
      </c>
      <c r="AR48" s="104">
        <f>IFERROR(AR47/AR10,"")</f>
        <v>7.2525808739973413E-2</v>
      </c>
      <c r="AS48" s="104">
        <f>IFERROR(AS47/AS10,"")</f>
        <v>0.12820383590131237</v>
      </c>
      <c r="AT48" s="104">
        <f>IFERROR(AT47/AT10,"")</f>
        <v>6.0979783031647007E-2</v>
      </c>
      <c r="AW48" s="26"/>
      <c r="AX48" s="26"/>
      <c r="AY48" s="26"/>
      <c r="AZ48" s="26"/>
      <c r="BB48" s="26"/>
      <c r="BC48" s="26"/>
      <c r="BD48" s="26"/>
      <c r="BE48" s="26"/>
    </row>
    <row r="49" spans="1:57" s="107" customFormat="1" ht="11.4" customHeight="1" x14ac:dyDescent="0.3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25"/>
      <c r="AG49" s="56"/>
      <c r="AH49" s="56"/>
      <c r="AI49" s="56"/>
      <c r="AJ49" s="56"/>
      <c r="AK49" s="386"/>
      <c r="AL49" s="56"/>
      <c r="AM49" s="56"/>
      <c r="AN49" s="56"/>
      <c r="AO49" s="56"/>
      <c r="AP49" s="25"/>
      <c r="AQ49" s="56"/>
      <c r="AR49" s="56"/>
      <c r="AS49" s="56"/>
      <c r="AT49" s="56"/>
      <c r="AW49" s="26"/>
      <c r="AX49" s="26"/>
      <c r="AY49" s="26"/>
      <c r="AZ49" s="26"/>
      <c r="BB49" s="26"/>
      <c r="BC49" s="26"/>
      <c r="BD49" s="26"/>
      <c r="BE49" s="26"/>
    </row>
    <row r="50" spans="1:57" ht="11.4" customHeight="1" x14ac:dyDescent="0.3">
      <c r="A50" s="116"/>
      <c r="B50" s="117" t="s">
        <v>56</v>
      </c>
      <c r="C50" s="35"/>
      <c r="D50" s="118">
        <v>1187</v>
      </c>
      <c r="E50" s="119">
        <v>2152</v>
      </c>
      <c r="F50" s="119">
        <v>1842</v>
      </c>
      <c r="G50" s="120">
        <v>12549</v>
      </c>
      <c r="H50" s="35"/>
      <c r="I50" s="35"/>
      <c r="J50" s="118">
        <v>12465</v>
      </c>
      <c r="K50" s="119">
        <v>15300</v>
      </c>
      <c r="L50" s="119">
        <v>20714</v>
      </c>
      <c r="M50" s="120">
        <v>26936</v>
      </c>
      <c r="N50" s="35"/>
      <c r="O50" s="35"/>
      <c r="P50" s="118">
        <v>12486.595926056143</v>
      </c>
      <c r="Q50" s="119">
        <v>15507.340165560165</v>
      </c>
      <c r="R50" s="119">
        <v>21318.496568680785</v>
      </c>
      <c r="S50" s="120">
        <v>28030.710460475202</v>
      </c>
      <c r="V50" s="118">
        <v>3410</v>
      </c>
      <c r="W50" s="119">
        <v>7842</v>
      </c>
      <c r="X50" s="119">
        <v>9660</v>
      </c>
      <c r="Y50" s="120">
        <v>7797</v>
      </c>
      <c r="AB50" s="118">
        <v>2007</v>
      </c>
      <c r="AC50" s="119">
        <v>3358</v>
      </c>
      <c r="AD50" s="119">
        <v>4278</v>
      </c>
      <c r="AE50" s="120">
        <v>6160</v>
      </c>
      <c r="AG50" s="118">
        <f>'P&amp;L QRT_new'!AH50</f>
        <v>6620.7395041694081</v>
      </c>
      <c r="AH50" s="119">
        <f>AG50+'P&amp;L QRT_new'!AI50</f>
        <v>18151.212436896527</v>
      </c>
      <c r="AI50" s="119">
        <f>AH50+'P&amp;L QRT_new'!AJ50</f>
        <v>20905.295718761889</v>
      </c>
      <c r="AJ50" s="120">
        <f>AI50+'P&amp;L QRT_new'!AK50</f>
        <v>25433.227300159582</v>
      </c>
      <c r="AK50" s="386"/>
      <c r="AL50" s="118">
        <v>2617</v>
      </c>
      <c r="AM50" s="119">
        <v>6745</v>
      </c>
      <c r="AN50" s="119">
        <f>AM50+'P&amp;L QRT_new'!AP50</f>
        <v>7320.4056952800001</v>
      </c>
      <c r="AO50" s="120">
        <v>13057.175695114</v>
      </c>
      <c r="AQ50" s="118">
        <f>'P&amp;L QRT_new'!AT50</f>
        <v>5305.5152196143172</v>
      </c>
      <c r="AR50" s="119">
        <f>AQ50+'P&amp;L QRT_new'!AU50</f>
        <v>9444.881601100933</v>
      </c>
      <c r="AS50" s="119">
        <f>AR50+'P&amp;L QRT_new'!AV50</f>
        <v>10020.287296380933</v>
      </c>
      <c r="AT50" s="120">
        <f>AS50+'P&amp;L QRT_new'!AW50</f>
        <v>15757.057296214933</v>
      </c>
      <c r="AW50" s="26"/>
      <c r="AX50" s="26"/>
      <c r="AY50" s="26"/>
      <c r="AZ50" s="26"/>
      <c r="BB50" s="26"/>
      <c r="BC50" s="26"/>
      <c r="BD50" s="26"/>
      <c r="BE50" s="26"/>
    </row>
    <row r="51" spans="1:57" ht="11.4" customHeight="1" x14ac:dyDescent="0.3">
      <c r="A51" s="116"/>
      <c r="B51" s="43" t="s">
        <v>57</v>
      </c>
      <c r="D51" s="47">
        <v>-3181</v>
      </c>
      <c r="E51" s="48">
        <v>-6639</v>
      </c>
      <c r="F51" s="48">
        <v>-9164</v>
      </c>
      <c r="G51" s="32">
        <v>-11914</v>
      </c>
      <c r="J51" s="47">
        <v>-3648</v>
      </c>
      <c r="K51" s="48">
        <v>-9204</v>
      </c>
      <c r="L51" s="48">
        <v>-16343</v>
      </c>
      <c r="M51" s="32">
        <v>-32576</v>
      </c>
      <c r="P51" s="47">
        <v>-8540.1775348909578</v>
      </c>
      <c r="Q51" s="48">
        <v>-22985.450756069742</v>
      </c>
      <c r="R51" s="48">
        <v>-40021.175777960016</v>
      </c>
      <c r="S51" s="32">
        <v>-58993.815317443834</v>
      </c>
      <c r="V51" s="47">
        <v>-17319</v>
      </c>
      <c r="W51" s="48">
        <v>-37591</v>
      </c>
      <c r="X51" s="48">
        <v>-56241</v>
      </c>
      <c r="Y51" s="32">
        <v>-68541</v>
      </c>
      <c r="AB51" s="47">
        <v>-17121</v>
      </c>
      <c r="AC51" s="48">
        <v>-32419</v>
      </c>
      <c r="AD51" s="48">
        <v>-48909</v>
      </c>
      <c r="AE51" s="32">
        <v>-64685</v>
      </c>
      <c r="AG51" s="47">
        <f>'P&amp;L QRT_new'!AH51</f>
        <v>-42958.980352678576</v>
      </c>
      <c r="AH51" s="48">
        <f>AG51+'P&amp;L QRT_new'!AI51</f>
        <v>-80718.452510922973</v>
      </c>
      <c r="AI51" s="48">
        <f>AH51+'P&amp;L QRT_new'!AJ51</f>
        <v>-121701.03294017431</v>
      </c>
      <c r="AJ51" s="32">
        <f>AI51+'P&amp;L QRT_new'!AK51</f>
        <v>-157084.18133055864</v>
      </c>
      <c r="AK51" s="386"/>
      <c r="AL51" s="47">
        <v>-16095</v>
      </c>
      <c r="AM51" s="48">
        <v>-45084</v>
      </c>
      <c r="AN51" s="48">
        <f>AM51+'P&amp;L QRT_new'!AP51</f>
        <v>-80090.828406579996</v>
      </c>
      <c r="AO51" s="32">
        <v>-111324.33331451399</v>
      </c>
      <c r="AQ51" s="47">
        <f>'P&amp;L QRT_new'!AT51</f>
        <v>-32430.63031139037</v>
      </c>
      <c r="AR51" s="48">
        <f>AQ51+'P&amp;L QRT_new'!AU51</f>
        <v>-65754.211695110847</v>
      </c>
      <c r="AS51" s="48">
        <f>AR51+'P&amp;L QRT_new'!AV51</f>
        <v>-100761.04010169084</v>
      </c>
      <c r="AT51" s="32">
        <f>AS51+'P&amp;L QRT_new'!AW51</f>
        <v>-131994.54500962485</v>
      </c>
      <c r="AW51" s="26"/>
      <c r="AX51" s="26"/>
      <c r="AY51" s="26"/>
      <c r="AZ51" s="26"/>
      <c r="BB51" s="26"/>
      <c r="BC51" s="26"/>
      <c r="BD51" s="26"/>
      <c r="BE51" s="26"/>
    </row>
    <row r="52" spans="1:57" ht="11.4" customHeight="1" x14ac:dyDescent="0.3">
      <c r="A52" s="116"/>
      <c r="B52" s="121" t="s">
        <v>58</v>
      </c>
      <c r="D52" s="47">
        <v>-268</v>
      </c>
      <c r="E52" s="48">
        <v>-197</v>
      </c>
      <c r="F52" s="48">
        <v>3538</v>
      </c>
      <c r="G52" s="32">
        <v>3538</v>
      </c>
      <c r="J52" s="47">
        <v>0</v>
      </c>
      <c r="K52" s="48">
        <v>0</v>
      </c>
      <c r="L52" s="48">
        <v>0</v>
      </c>
      <c r="M52" s="32">
        <v>0</v>
      </c>
      <c r="P52" s="47">
        <v>0</v>
      </c>
      <c r="Q52" s="48">
        <v>0</v>
      </c>
      <c r="R52" s="48">
        <v>0</v>
      </c>
      <c r="S52" s="32">
        <v>0</v>
      </c>
      <c r="V52" s="47">
        <v>0</v>
      </c>
      <c r="W52" s="48">
        <v>4242</v>
      </c>
      <c r="X52" s="48">
        <v>4856</v>
      </c>
      <c r="Y52" s="32">
        <v>1499</v>
      </c>
      <c r="AB52" s="47">
        <v>0</v>
      </c>
      <c r="AC52" s="48">
        <v>-1064</v>
      </c>
      <c r="AD52" s="48">
        <v>-1064</v>
      </c>
      <c r="AE52" s="32">
        <v>-2028</v>
      </c>
      <c r="AG52" s="47">
        <f>'P&amp;L QRT_new'!AH52</f>
        <v>0</v>
      </c>
      <c r="AH52" s="48">
        <f>AG52+'P&amp;L QRT_new'!AI52</f>
        <v>-1419</v>
      </c>
      <c r="AI52" s="48">
        <f>AH52+'P&amp;L QRT_new'!AJ52</f>
        <v>-1405</v>
      </c>
      <c r="AJ52" s="32">
        <f>AI52+'P&amp;L QRT_new'!AK52</f>
        <v>-2368</v>
      </c>
      <c r="AK52" s="386"/>
      <c r="AL52" s="47">
        <v>0</v>
      </c>
      <c r="AM52" s="48">
        <v>-3606</v>
      </c>
      <c r="AN52" s="48">
        <f>AM52+'P&amp;L QRT_new'!AP52</f>
        <v>575.82549999999992</v>
      </c>
      <c r="AO52" s="32">
        <v>-1780.4865187999999</v>
      </c>
      <c r="AQ52" s="47">
        <f>'P&amp;L QRT_new'!AT52</f>
        <v>0</v>
      </c>
      <c r="AR52" s="48">
        <f>AQ52+'P&amp;L QRT_new'!AU52</f>
        <v>-3606</v>
      </c>
      <c r="AS52" s="48">
        <f>AR52+'P&amp;L QRT_new'!AV52</f>
        <v>575.82549999999992</v>
      </c>
      <c r="AT52" s="32">
        <f>AS52+'P&amp;L QRT_new'!AW52</f>
        <v>-1780.4865187999999</v>
      </c>
      <c r="AW52" s="26"/>
      <c r="AX52" s="26"/>
      <c r="AY52" s="26"/>
      <c r="AZ52" s="26"/>
      <c r="BB52" s="26"/>
      <c r="BC52" s="26"/>
      <c r="BD52" s="26"/>
      <c r="BE52" s="26"/>
    </row>
    <row r="53" spans="1:57" ht="11.4" customHeight="1" x14ac:dyDescent="0.3">
      <c r="A53" s="116"/>
      <c r="B53" s="43" t="s">
        <v>59</v>
      </c>
      <c r="D53" s="47"/>
      <c r="E53" s="48"/>
      <c r="F53" s="48"/>
      <c r="G53" s="32"/>
      <c r="J53" s="47"/>
      <c r="K53" s="48"/>
      <c r="L53" s="48"/>
      <c r="M53" s="32">
        <v>0</v>
      </c>
      <c r="P53" s="47">
        <v>0</v>
      </c>
      <c r="Q53" s="48">
        <v>0</v>
      </c>
      <c r="R53" s="48">
        <v>0</v>
      </c>
      <c r="S53" s="32">
        <v>0</v>
      </c>
      <c r="V53" s="47">
        <v>0</v>
      </c>
      <c r="W53" s="48">
        <v>0</v>
      </c>
      <c r="X53" s="48">
        <v>0</v>
      </c>
      <c r="Y53" s="32">
        <v>0</v>
      </c>
      <c r="AB53" s="47">
        <v>0</v>
      </c>
      <c r="AC53" s="48">
        <v>0</v>
      </c>
      <c r="AD53" s="48">
        <v>0</v>
      </c>
      <c r="AE53" s="32">
        <v>0</v>
      </c>
      <c r="AG53" s="47">
        <f>'P&amp;L QRT_new'!AH53</f>
        <v>0</v>
      </c>
      <c r="AH53" s="48">
        <f>AG53+'P&amp;L QRT_new'!AI53</f>
        <v>0</v>
      </c>
      <c r="AI53" s="48">
        <f>AH53+'P&amp;L QRT_new'!AJ53</f>
        <v>0</v>
      </c>
      <c r="AJ53" s="32">
        <f>AI53+'P&amp;L QRT_new'!AK53</f>
        <v>0</v>
      </c>
      <c r="AK53" s="386"/>
      <c r="AL53" s="47"/>
      <c r="AM53" s="48"/>
      <c r="AN53" s="48">
        <f>AM53+'P&amp;L QRT_new'!AP53</f>
        <v>0</v>
      </c>
      <c r="AO53" s="32">
        <v>5.1999999999999993E-6</v>
      </c>
      <c r="AQ53" s="47">
        <f>'P&amp;L QRT_new'!AT53</f>
        <v>0</v>
      </c>
      <c r="AR53" s="48">
        <f>AQ53+'P&amp;L QRT_new'!AU53</f>
        <v>0</v>
      </c>
      <c r="AS53" s="48">
        <f>AR53+'P&amp;L QRT_new'!AV53</f>
        <v>0</v>
      </c>
      <c r="AT53" s="32">
        <f>AS53+'P&amp;L QRT_new'!AW53</f>
        <v>0</v>
      </c>
      <c r="AW53" s="26"/>
      <c r="AX53" s="26"/>
      <c r="AY53" s="26"/>
      <c r="AZ53" s="26"/>
      <c r="BB53" s="26"/>
      <c r="BC53" s="26"/>
      <c r="BD53" s="26"/>
      <c r="BE53" s="26"/>
    </row>
    <row r="54" spans="1:57" ht="11.4" customHeight="1" x14ac:dyDescent="0.3">
      <c r="A54" s="116"/>
      <c r="B54" s="43" t="s">
        <v>60</v>
      </c>
      <c r="D54" s="47"/>
      <c r="E54" s="48"/>
      <c r="F54" s="48"/>
      <c r="G54" s="32"/>
      <c r="J54" s="47"/>
      <c r="K54" s="48"/>
      <c r="L54" s="48"/>
      <c r="M54" s="32"/>
      <c r="P54" s="47"/>
      <c r="Q54" s="48"/>
      <c r="R54" s="48"/>
      <c r="S54" s="32"/>
      <c r="V54" s="47"/>
      <c r="W54" s="48"/>
      <c r="X54" s="48"/>
      <c r="Y54" s="32">
        <v>-18</v>
      </c>
      <c r="AB54" s="47">
        <v>0</v>
      </c>
      <c r="AC54" s="48">
        <v>-355</v>
      </c>
      <c r="AD54" s="48">
        <v>-341</v>
      </c>
      <c r="AE54" s="32">
        <v>-340</v>
      </c>
      <c r="AG54" s="47">
        <f>'P&amp;L QRT_new'!AH54</f>
        <v>0</v>
      </c>
      <c r="AH54" s="48">
        <f>AG54+'P&amp;L QRT_new'!AI54</f>
        <v>0</v>
      </c>
      <c r="AI54" s="48">
        <f>AH54+'P&amp;L QRT_new'!AJ54</f>
        <v>0</v>
      </c>
      <c r="AJ54" s="32">
        <f>AI54+'P&amp;L QRT_new'!AK54</f>
        <v>0</v>
      </c>
      <c r="AK54" s="386"/>
      <c r="AL54" s="47">
        <v>0</v>
      </c>
      <c r="AM54" s="48">
        <v>0</v>
      </c>
      <c r="AN54" s="48">
        <f>AM54+'P&amp;L QRT_new'!AP54</f>
        <v>0</v>
      </c>
      <c r="AO54" s="32">
        <v>0</v>
      </c>
      <c r="AQ54" s="47">
        <f>'P&amp;L QRT_new'!AT54</f>
        <v>0</v>
      </c>
      <c r="AR54" s="48">
        <f>AQ54+'P&amp;L QRT_new'!AU54</f>
        <v>0</v>
      </c>
      <c r="AS54" s="48">
        <f>AR54+'P&amp;L QRT_new'!AV54</f>
        <v>0</v>
      </c>
      <c r="AT54" s="32">
        <f>AS54+'P&amp;L QRT_new'!AW54</f>
        <v>0</v>
      </c>
      <c r="AW54" s="26"/>
      <c r="AX54" s="26"/>
      <c r="AY54" s="26"/>
      <c r="AZ54" s="26"/>
      <c r="BB54" s="26"/>
      <c r="BC54" s="26"/>
      <c r="BD54" s="26"/>
      <c r="BE54" s="26"/>
    </row>
    <row r="55" spans="1:57" ht="11.4" customHeight="1" x14ac:dyDescent="0.3">
      <c r="A55" s="116"/>
      <c r="B55" s="95" t="s">
        <v>61</v>
      </c>
      <c r="C55" s="76"/>
      <c r="D55" s="96">
        <v>0</v>
      </c>
      <c r="E55" s="97">
        <v>0</v>
      </c>
      <c r="F55" s="97">
        <v>0</v>
      </c>
      <c r="G55" s="98">
        <v>0</v>
      </c>
      <c r="H55" s="76"/>
      <c r="I55" s="76"/>
      <c r="J55" s="96">
        <v>0</v>
      </c>
      <c r="K55" s="97">
        <v>0</v>
      </c>
      <c r="L55" s="97">
        <v>-252</v>
      </c>
      <c r="M55" s="98">
        <v>-2532</v>
      </c>
      <c r="N55" s="76"/>
      <c r="O55" s="76"/>
      <c r="P55" s="96">
        <v>0</v>
      </c>
      <c r="Q55" s="97">
        <v>0</v>
      </c>
      <c r="R55" s="97">
        <v>-252</v>
      </c>
      <c r="S55" s="98">
        <v>-2532</v>
      </c>
      <c r="V55" s="96">
        <v>1397</v>
      </c>
      <c r="W55" s="97">
        <v>703</v>
      </c>
      <c r="X55" s="97">
        <v>-2710</v>
      </c>
      <c r="Y55" s="98">
        <v>-3225</v>
      </c>
      <c r="AB55" s="96">
        <v>-409</v>
      </c>
      <c r="AC55" s="97">
        <v>-315</v>
      </c>
      <c r="AD55" s="97">
        <v>468</v>
      </c>
      <c r="AE55" s="98">
        <v>1590</v>
      </c>
      <c r="AG55" s="96">
        <f>'P&amp;L QRT_new'!AH55</f>
        <v>-409</v>
      </c>
      <c r="AH55" s="97">
        <f>AG55+'P&amp;L QRT_new'!AI55</f>
        <v>-315</v>
      </c>
      <c r="AI55" s="97">
        <f>AH55+'P&amp;L QRT_new'!AJ55</f>
        <v>468</v>
      </c>
      <c r="AJ55" s="98">
        <f>AI55+'P&amp;L QRT_new'!AK55</f>
        <v>1590</v>
      </c>
      <c r="AK55" s="386"/>
      <c r="AL55" s="96">
        <v>1941</v>
      </c>
      <c r="AM55" s="97">
        <v>1145</v>
      </c>
      <c r="AN55" s="97">
        <f>AM55+'P&amp;L QRT_new'!AP55</f>
        <v>2256.8396699999998</v>
      </c>
      <c r="AO55" s="98">
        <v>3248.4971299999997</v>
      </c>
      <c r="AQ55" s="96">
        <f>'P&amp;L QRT_new'!AT55</f>
        <v>1941</v>
      </c>
      <c r="AR55" s="97">
        <f>AQ55+'P&amp;L QRT_new'!AU55</f>
        <v>1145</v>
      </c>
      <c r="AS55" s="97">
        <f>AR55+'P&amp;L QRT_new'!AV55</f>
        <v>2256.8396699999998</v>
      </c>
      <c r="AT55" s="98">
        <f>AS55+'P&amp;L QRT_new'!AW55</f>
        <v>3248.4971299999997</v>
      </c>
      <c r="AW55" s="26"/>
      <c r="AX55" s="26"/>
      <c r="AY55" s="26"/>
      <c r="AZ55" s="26"/>
      <c r="BB55" s="26"/>
      <c r="BC55" s="26"/>
      <c r="BD55" s="26"/>
      <c r="BE55" s="26"/>
    </row>
    <row r="56" spans="1:57" ht="11.4" customHeight="1" x14ac:dyDescent="0.3">
      <c r="A56" s="116"/>
      <c r="B56" s="122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G56" s="48"/>
      <c r="AH56" s="48"/>
      <c r="AI56" s="48"/>
      <c r="AJ56" s="48"/>
      <c r="AK56" s="386"/>
      <c r="AL56" s="48"/>
      <c r="AM56" s="48"/>
      <c r="AN56" s="48"/>
      <c r="AO56" s="48"/>
      <c r="AQ56" s="48"/>
      <c r="AR56" s="48"/>
      <c r="AS56" s="48"/>
      <c r="AT56" s="48"/>
      <c r="AW56" s="26"/>
      <c r="AX56" s="26"/>
      <c r="AY56" s="26"/>
      <c r="AZ56" s="26"/>
      <c r="BB56" s="26"/>
      <c r="BC56" s="26"/>
      <c r="BD56" s="26"/>
      <c r="BE56" s="26"/>
    </row>
    <row r="57" spans="1:57" ht="11.4" customHeight="1" x14ac:dyDescent="0.3">
      <c r="A57" s="33"/>
      <c r="B57" s="34" t="s">
        <v>62</v>
      </c>
      <c r="C57" s="100"/>
      <c r="D57" s="36">
        <v>35097</v>
      </c>
      <c r="E57" s="37">
        <v>88570.13526999997</v>
      </c>
      <c r="F57" s="37">
        <v>152795.45230999996</v>
      </c>
      <c r="G57" s="78">
        <v>231760</v>
      </c>
      <c r="H57" s="100"/>
      <c r="I57" s="100"/>
      <c r="J57" s="36">
        <v>54316</v>
      </c>
      <c r="K57" s="37">
        <v>116132</v>
      </c>
      <c r="L57" s="37">
        <v>180565</v>
      </c>
      <c r="M57" s="78">
        <v>231421</v>
      </c>
      <c r="N57" s="100"/>
      <c r="O57" s="100"/>
      <c r="P57" s="36">
        <v>41100.086763908708</v>
      </c>
      <c r="Q57" s="37">
        <v>90565.469225979294</v>
      </c>
      <c r="R57" s="37">
        <v>176756.78263778196</v>
      </c>
      <c r="S57" s="78">
        <v>228948.73073583873</v>
      </c>
      <c r="T57" s="101"/>
      <c r="U57" s="101"/>
      <c r="V57" s="36">
        <v>26118</v>
      </c>
      <c r="W57" s="37">
        <v>72461</v>
      </c>
      <c r="X57" s="37">
        <v>162432</v>
      </c>
      <c r="Y57" s="78">
        <v>218705</v>
      </c>
      <c r="Z57" s="101"/>
      <c r="AA57" s="101"/>
      <c r="AB57" s="36">
        <f>SUM(AB47,AB50:AB55)</f>
        <v>27260</v>
      </c>
      <c r="AC57" s="36">
        <f>SUM(AC47,AC50:AC55)</f>
        <v>57724</v>
      </c>
      <c r="AD57" s="36">
        <f>SUM(AD47,AD50:AD55)</f>
        <v>156490</v>
      </c>
      <c r="AE57" s="78">
        <f>SUM(AE47,AE50:AE55)</f>
        <v>220332</v>
      </c>
      <c r="AG57" s="36">
        <f>SUM(AG47,AG50:AG55)</f>
        <v>31456.856776725741</v>
      </c>
      <c r="AH57" s="36">
        <f>SUM(AH47,AH50:AH55)</f>
        <v>61584.522052914806</v>
      </c>
      <c r="AI57" s="36">
        <f>SUM(AI47,AI50:AI55)</f>
        <v>190651.06703154292</v>
      </c>
      <c r="AJ57" s="78">
        <f>SUM(AJ47,AJ50:AJ55)</f>
        <v>213541.16338339684</v>
      </c>
      <c r="AK57" s="386"/>
      <c r="AL57" s="36">
        <f>SUM(AL47,AL50:AL55)</f>
        <v>23201</v>
      </c>
      <c r="AM57" s="78">
        <f>SUM(AM47,AM50:AM55)</f>
        <v>20088</v>
      </c>
      <c r="AN57" s="36">
        <f>SUM(AN47,AN50:AN55)</f>
        <v>149749.64742409988</v>
      </c>
      <c r="AO57" s="36">
        <f>SUM(AO47,AO50:AO55)</f>
        <v>29686.052078600314</v>
      </c>
      <c r="AQ57" s="36">
        <f>SUM(AQ47,AQ50:AQ55)</f>
        <v>33564.87967937495</v>
      </c>
      <c r="AR57" s="78">
        <f>SUM(AR47,AR50:AR55)</f>
        <v>27467.706988616861</v>
      </c>
      <c r="AS57" s="36">
        <f>SUM(AS47,AS50:AS55)</f>
        <v>157128.95441271696</v>
      </c>
      <c r="AT57" s="36">
        <f>SUM(AT47,AT50:AT55)</f>
        <v>37065.35906201668</v>
      </c>
      <c r="AW57" s="26"/>
      <c r="AX57" s="26"/>
      <c r="AY57" s="26"/>
      <c r="AZ57" s="26"/>
      <c r="BB57" s="26"/>
      <c r="BC57" s="26"/>
      <c r="BD57" s="26"/>
      <c r="BE57" s="26"/>
    </row>
    <row r="58" spans="1:57" ht="11.4" customHeight="1" x14ac:dyDescent="0.3">
      <c r="A58" s="123"/>
      <c r="B58" s="43" t="s">
        <v>63</v>
      </c>
      <c r="D58" s="47">
        <v>-7809</v>
      </c>
      <c r="E58" s="48">
        <v>-18575</v>
      </c>
      <c r="F58" s="48">
        <v>-27934</v>
      </c>
      <c r="G58" s="32">
        <v>-43963</v>
      </c>
      <c r="J58" s="47">
        <v>-9214</v>
      </c>
      <c r="K58" s="48">
        <v>-23451</v>
      </c>
      <c r="L58" s="48">
        <v>-37125</v>
      </c>
      <c r="M58" s="32">
        <v>-53097</v>
      </c>
      <c r="P58" s="47">
        <v>-7928.4038711739295</v>
      </c>
      <c r="Q58" s="48">
        <v>-21720.586687073137</v>
      </c>
      <c r="R58" s="48">
        <v>-39909.365301611106</v>
      </c>
      <c r="S58" s="32">
        <v>-54351.264466766726</v>
      </c>
      <c r="V58" s="47">
        <v>-9809</v>
      </c>
      <c r="W58" s="48">
        <v>-22566</v>
      </c>
      <c r="X58" s="48">
        <v>-40834</v>
      </c>
      <c r="Y58" s="32">
        <v>-54751</v>
      </c>
      <c r="AB58" s="47">
        <v>-8233</v>
      </c>
      <c r="AC58" s="48">
        <v>-19594</v>
      </c>
      <c r="AD58" s="48">
        <v>-38495</v>
      </c>
      <c r="AE58" s="32">
        <v>-54442</v>
      </c>
      <c r="AG58" s="47">
        <f>'P&amp;L QRT_new'!AH58</f>
        <v>-15458.354643930612</v>
      </c>
      <c r="AH58" s="48">
        <f>AG58+'P&amp;L QRT_new'!AI58</f>
        <v>-23511.197395567473</v>
      </c>
      <c r="AI58" s="48">
        <f>AH58+'P&amp;L QRT_new'!AJ58</f>
        <v>-64471.770365938108</v>
      </c>
      <c r="AJ58" s="32">
        <f>AI58+'P&amp;L QRT_new'!AK58</f>
        <v>-84250.05757070762</v>
      </c>
      <c r="AK58" s="386"/>
      <c r="AL58" s="47">
        <v>-10784</v>
      </c>
      <c r="AM58" s="32">
        <v>-16927</v>
      </c>
      <c r="AN58" s="48">
        <f>AM58+'P&amp;L QRT_new'!AP58-0.4</f>
        <v>-44729.505561900005</v>
      </c>
      <c r="AO58" s="32">
        <v>-51758.976597300003</v>
      </c>
      <c r="AQ58" s="47">
        <f>'P&amp;L QRT_new'!AT58</f>
        <v>-19782.123959051125</v>
      </c>
      <c r="AR58" s="32">
        <f>AQ58+'P&amp;L QRT_new'!AU58</f>
        <v>-27401.030370640976</v>
      </c>
      <c r="AS58" s="48">
        <f>AR58+'P&amp;L QRT_new'!AV58</f>
        <v>-55203.135932540979</v>
      </c>
      <c r="AT58" s="48">
        <f>AS58+'P&amp;L QRT_new'!AW58</f>
        <v>-62232.606967940977</v>
      </c>
      <c r="AW58" s="26"/>
      <c r="AX58" s="26"/>
      <c r="AY58" s="26"/>
      <c r="AZ58" s="26"/>
      <c r="BB58" s="26"/>
      <c r="BC58" s="26"/>
      <c r="BD58" s="26"/>
      <c r="BE58" s="26"/>
    </row>
    <row r="59" spans="1:57" s="101" customFormat="1" ht="11.4" customHeight="1" x14ac:dyDescent="0.3">
      <c r="A59" s="33"/>
      <c r="B59" s="124" t="s">
        <v>64</v>
      </c>
      <c r="D59" s="125">
        <v>27288</v>
      </c>
      <c r="E59" s="126">
        <v>69995.13526999997</v>
      </c>
      <c r="F59" s="126">
        <v>124861.45230999996</v>
      </c>
      <c r="G59" s="127">
        <v>187797</v>
      </c>
      <c r="J59" s="125">
        <v>45102</v>
      </c>
      <c r="K59" s="126">
        <v>92681</v>
      </c>
      <c r="L59" s="126">
        <v>143440</v>
      </c>
      <c r="M59" s="127">
        <v>178324</v>
      </c>
      <c r="P59" s="125">
        <v>33171.682892734781</v>
      </c>
      <c r="Q59" s="126">
        <v>68844.882538906153</v>
      </c>
      <c r="R59" s="126">
        <v>136847.41733617085</v>
      </c>
      <c r="S59" s="127">
        <v>174597.466269072</v>
      </c>
      <c r="V59" s="125">
        <v>16309</v>
      </c>
      <c r="W59" s="126">
        <v>49895</v>
      </c>
      <c r="X59" s="126">
        <v>121598</v>
      </c>
      <c r="Y59" s="127">
        <v>163954</v>
      </c>
      <c r="AB59" s="125">
        <f>SUM(AB57:AB58)</f>
        <v>19027</v>
      </c>
      <c r="AC59" s="125">
        <f>SUM(AC57:AC58)</f>
        <v>38130</v>
      </c>
      <c r="AD59" s="125">
        <f>SUM(AD57:AD58)</f>
        <v>117995</v>
      </c>
      <c r="AE59" s="127">
        <f>SUM(AE57:AE58)</f>
        <v>165890</v>
      </c>
      <c r="AF59" s="25"/>
      <c r="AG59" s="125">
        <f t="shared" ref="AG59:AJ59" si="4">SUM(AG57:AG58)</f>
        <v>15998.502132795129</v>
      </c>
      <c r="AH59" s="125">
        <f t="shared" si="4"/>
        <v>38073.32465734733</v>
      </c>
      <c r="AI59" s="125">
        <f t="shared" si="4"/>
        <v>126179.29666560481</v>
      </c>
      <c r="AJ59" s="125">
        <f t="shared" si="4"/>
        <v>129291.10581268922</v>
      </c>
      <c r="AK59" s="386"/>
      <c r="AL59" s="125">
        <f>SUM(AL57:AL58)</f>
        <v>12417</v>
      </c>
      <c r="AM59" s="127">
        <f>SUM(AM57:AM58)</f>
        <v>3161</v>
      </c>
      <c r="AN59" s="125">
        <f>SUM(AN57:AN58)</f>
        <v>105020.14186219987</v>
      </c>
      <c r="AO59" s="125">
        <f>SUM(AO57:AO58)</f>
        <v>-22072.924518699689</v>
      </c>
      <c r="AP59" s="25"/>
      <c r="AQ59" s="125">
        <f t="shared" ref="AQ59:AR59" si="5">SUM(AQ57:AQ58)</f>
        <v>13782.755720323825</v>
      </c>
      <c r="AR59" s="125">
        <f t="shared" si="5"/>
        <v>66.676617975885165</v>
      </c>
      <c r="AS59" s="125">
        <f t="shared" ref="AS59:AT59" si="6">SUM(AS57:AS58)</f>
        <v>101925.81848017598</v>
      </c>
      <c r="AT59" s="125">
        <f t="shared" si="6"/>
        <v>-25167.247905924298</v>
      </c>
      <c r="AW59" s="128"/>
      <c r="AX59" s="128"/>
      <c r="AY59" s="128"/>
      <c r="AZ59" s="128"/>
      <c r="BB59" s="128"/>
      <c r="BC59" s="128"/>
      <c r="BD59" s="128"/>
      <c r="BE59" s="128"/>
    </row>
    <row r="60" spans="1:57" s="107" customFormat="1" ht="11.4" customHeight="1" x14ac:dyDescent="0.3">
      <c r="A60" s="129"/>
      <c r="B60" s="130" t="s">
        <v>65</v>
      </c>
      <c r="D60" s="131">
        <v>26473</v>
      </c>
      <c r="E60" s="132">
        <v>67593.432480136762</v>
      </c>
      <c r="F60" s="132">
        <v>120999.45230999996</v>
      </c>
      <c r="G60" s="132">
        <v>182702</v>
      </c>
      <c r="J60" s="131">
        <v>43405</v>
      </c>
      <c r="K60" s="132">
        <v>89230</v>
      </c>
      <c r="L60" s="132">
        <v>138158</v>
      </c>
      <c r="M60" s="132">
        <v>170531</v>
      </c>
      <c r="P60" s="131"/>
      <c r="Q60" s="132"/>
      <c r="R60" s="132"/>
      <c r="S60" s="132"/>
      <c r="V60" s="131">
        <v>14393</v>
      </c>
      <c r="W60" s="132">
        <v>46283</v>
      </c>
      <c r="X60" s="132">
        <v>116430</v>
      </c>
      <c r="Y60" s="132">
        <v>155754</v>
      </c>
      <c r="AB60" s="131">
        <v>16671</v>
      </c>
      <c r="AC60" s="132">
        <v>33511</v>
      </c>
      <c r="AD60" s="132">
        <v>110933</v>
      </c>
      <c r="AE60" s="132">
        <v>155877</v>
      </c>
      <c r="AF60" s="25"/>
      <c r="AG60" s="131">
        <f>'P&amp;L QRT_new'!AH60</f>
        <v>13642.502132795129</v>
      </c>
      <c r="AH60" s="132">
        <f>AG60+'P&amp;L QRT_new'!AI60</f>
        <v>33454.324657347344</v>
      </c>
      <c r="AI60" s="132">
        <f>AH60+'P&amp;L QRT_new'!AJ60</f>
        <v>119117.29666560463</v>
      </c>
      <c r="AJ60" s="132">
        <f>AI60+'P&amp;L QRT_new'!AK60</f>
        <v>119278.10581268885</v>
      </c>
      <c r="AK60" s="25"/>
      <c r="AL60" s="131">
        <v>10010</v>
      </c>
      <c r="AM60" s="132">
        <v>-1064</v>
      </c>
      <c r="AN60" s="132">
        <f>AN59-AN61</f>
        <v>96613.588777047873</v>
      </c>
      <c r="AO60" s="132">
        <f>AO59-AO61</f>
        <v>-34118.130026837687</v>
      </c>
      <c r="AP60" s="25"/>
      <c r="AQ60" s="131">
        <f>AQ59-AQ61</f>
        <v>11375.755720323825</v>
      </c>
      <c r="AR60" s="131">
        <f>AR59-AR61</f>
        <v>-4158.3233820241148</v>
      </c>
      <c r="AS60" s="132">
        <f>AS59-AS61</f>
        <v>93519.265395023976</v>
      </c>
      <c r="AT60" s="132">
        <f>AT59-AT61</f>
        <v>-37212.4534140623</v>
      </c>
      <c r="AW60" s="133"/>
      <c r="AX60" s="133"/>
      <c r="AY60" s="133"/>
      <c r="AZ60" s="133"/>
      <c r="BB60" s="133"/>
      <c r="BC60" s="133"/>
      <c r="BD60" s="133"/>
      <c r="BE60" s="133"/>
    </row>
    <row r="61" spans="1:57" s="107" customFormat="1" ht="11.4" customHeight="1" x14ac:dyDescent="0.3">
      <c r="A61" s="129"/>
      <c r="B61" s="130" t="s">
        <v>66</v>
      </c>
      <c r="D61" s="131">
        <v>815</v>
      </c>
      <c r="E61" s="132">
        <v>2401.7027898632018</v>
      </c>
      <c r="F61" s="132">
        <v>3862</v>
      </c>
      <c r="G61" s="132">
        <v>5095</v>
      </c>
      <c r="J61" s="131">
        <v>1697</v>
      </c>
      <c r="K61" s="132">
        <v>3451</v>
      </c>
      <c r="L61" s="132">
        <v>5282</v>
      </c>
      <c r="M61" s="132">
        <v>7793</v>
      </c>
      <c r="P61" s="131"/>
      <c r="Q61" s="132"/>
      <c r="R61" s="132"/>
      <c r="S61" s="132"/>
      <c r="V61" s="131">
        <v>1916</v>
      </c>
      <c r="W61" s="132">
        <v>3612</v>
      </c>
      <c r="X61" s="132">
        <v>5168</v>
      </c>
      <c r="Y61" s="132">
        <v>8200</v>
      </c>
      <c r="AB61" s="131">
        <v>2356</v>
      </c>
      <c r="AC61" s="132">
        <v>4619</v>
      </c>
      <c r="AD61" s="132">
        <v>7062</v>
      </c>
      <c r="AE61" s="132">
        <v>10013</v>
      </c>
      <c r="AF61" s="25"/>
      <c r="AG61" s="131">
        <f>'P&amp;L QRT_new'!AH61</f>
        <v>2356</v>
      </c>
      <c r="AH61" s="132">
        <f>AG61+'P&amp;L QRT_new'!AI61</f>
        <v>4619</v>
      </c>
      <c r="AI61" s="132">
        <f>AH61+'P&amp;L QRT_new'!AJ61</f>
        <v>7062</v>
      </c>
      <c r="AJ61" s="132">
        <f>AI61+'P&amp;L QRT_new'!AK61</f>
        <v>10013</v>
      </c>
      <c r="AK61" s="25"/>
      <c r="AL61" s="131">
        <v>2407</v>
      </c>
      <c r="AM61" s="132">
        <v>4225</v>
      </c>
      <c r="AN61" s="132">
        <f>AM61+'P&amp;L QRT_new'!AP61</f>
        <v>8406.5530851519998</v>
      </c>
      <c r="AO61" s="132">
        <v>12045.205508137999</v>
      </c>
      <c r="AP61" s="25"/>
      <c r="AQ61" s="131">
        <f>AL61</f>
        <v>2407</v>
      </c>
      <c r="AR61" s="131">
        <f>AM61</f>
        <v>4225</v>
      </c>
      <c r="AS61" s="132">
        <f>AN61</f>
        <v>8406.5530851519998</v>
      </c>
      <c r="AT61" s="132">
        <f>AO61</f>
        <v>12045.205508137999</v>
      </c>
      <c r="AW61" s="133"/>
      <c r="AX61" s="133"/>
      <c r="AY61" s="133"/>
      <c r="AZ61" s="133"/>
      <c r="BB61" s="133"/>
      <c r="BC61" s="133"/>
      <c r="BD61" s="133"/>
      <c r="BE61" s="133"/>
    </row>
    <row r="62" spans="1:57" s="107" customFormat="1" ht="11.25" hidden="1" customHeight="1" x14ac:dyDescent="0.3">
      <c r="A62" s="129"/>
      <c r="B62" s="391"/>
      <c r="D62" s="132"/>
      <c r="E62" s="132"/>
      <c r="F62" s="132"/>
      <c r="G62" s="132"/>
      <c r="J62" s="132"/>
      <c r="K62" s="132"/>
      <c r="L62" s="132"/>
      <c r="M62" s="132"/>
      <c r="P62" s="132"/>
      <c r="Q62" s="132"/>
      <c r="R62" s="132"/>
      <c r="S62" s="132"/>
      <c r="V62" s="132"/>
      <c r="W62" s="132"/>
      <c r="X62" s="132"/>
      <c r="Y62" s="132"/>
      <c r="AB62" s="132"/>
      <c r="AC62" s="132"/>
      <c r="AD62" s="132"/>
      <c r="AE62" s="132"/>
      <c r="AF62" s="25"/>
      <c r="AG62" s="132"/>
      <c r="AH62" s="132"/>
      <c r="AI62" s="132"/>
      <c r="AJ62" s="132"/>
      <c r="AK62" s="25"/>
      <c r="AL62" s="132"/>
      <c r="AM62" s="132"/>
      <c r="AN62" s="132"/>
      <c r="AO62" s="132"/>
      <c r="AP62" s="25"/>
      <c r="AQ62" s="132"/>
      <c r="AR62" s="132"/>
      <c r="AS62" s="132"/>
      <c r="AT62" s="132"/>
      <c r="AW62" s="133"/>
      <c r="AX62" s="133"/>
      <c r="AY62" s="133"/>
      <c r="AZ62" s="133"/>
      <c r="BB62" s="133"/>
      <c r="BC62" s="133"/>
      <c r="BD62" s="133"/>
      <c r="BE62" s="133"/>
    </row>
    <row r="63" spans="1:57" s="107" customFormat="1" ht="12.75" hidden="1" customHeight="1" x14ac:dyDescent="0.3">
      <c r="A63" s="129"/>
      <c r="B63" s="391"/>
      <c r="D63" s="132"/>
      <c r="E63" s="132"/>
      <c r="F63" s="132"/>
      <c r="G63" s="132"/>
      <c r="J63" s="132"/>
      <c r="K63" s="132"/>
      <c r="L63" s="132"/>
      <c r="M63" s="132"/>
      <c r="P63" s="132"/>
      <c r="Q63" s="132"/>
      <c r="R63" s="132"/>
      <c r="S63" s="132"/>
      <c r="V63" s="132"/>
      <c r="W63" s="132"/>
      <c r="X63" s="132"/>
      <c r="Y63" s="132"/>
      <c r="AB63" s="132"/>
      <c r="AC63" s="132"/>
      <c r="AD63" s="132"/>
      <c r="AE63" s="132"/>
      <c r="AF63" s="25"/>
      <c r="AG63" s="132"/>
      <c r="AH63" s="132"/>
      <c r="AI63" s="132"/>
      <c r="AJ63" s="132"/>
      <c r="AK63" s="25"/>
      <c r="AL63" s="132"/>
      <c r="AM63" s="132"/>
      <c r="AN63" s="132"/>
      <c r="AO63" s="132"/>
      <c r="AP63" s="25"/>
      <c r="AQ63" s="132"/>
      <c r="AR63" s="132"/>
      <c r="AS63" s="132"/>
      <c r="AT63" s="132"/>
      <c r="AW63" s="133"/>
      <c r="AX63" s="133"/>
      <c r="AY63" s="133"/>
      <c r="AZ63" s="133"/>
      <c r="BB63" s="133"/>
      <c r="BC63" s="133"/>
      <c r="BD63" s="133"/>
      <c r="BE63" s="133"/>
    </row>
    <row r="64" spans="1:57" ht="23.25" customHeight="1" x14ac:dyDescent="0.3">
      <c r="D64" s="27"/>
      <c r="E64" s="27"/>
      <c r="F64" s="27"/>
      <c r="G64" s="27"/>
      <c r="J64" s="27"/>
      <c r="K64" s="27"/>
      <c r="L64" s="27"/>
      <c r="M64" s="27"/>
      <c r="P64" s="27"/>
      <c r="Q64" s="27"/>
      <c r="R64" s="27"/>
      <c r="S64" s="27"/>
      <c r="V64" s="27"/>
      <c r="W64" s="27"/>
      <c r="X64" s="27"/>
      <c r="Y64" s="27"/>
      <c r="AW64" s="26"/>
      <c r="AX64" s="26"/>
      <c r="AY64" s="26"/>
      <c r="AZ64" s="26"/>
      <c r="BB64" s="26"/>
      <c r="BC64" s="26"/>
      <c r="BD64" s="26"/>
      <c r="BE64" s="26"/>
    </row>
    <row r="65" spans="2:57" ht="11.4" customHeight="1" x14ac:dyDescent="0.3">
      <c r="D65" s="27"/>
      <c r="E65" s="27"/>
      <c r="F65" s="27"/>
      <c r="G65" s="27"/>
      <c r="J65" s="27"/>
      <c r="K65" s="27"/>
      <c r="L65" s="27"/>
      <c r="M65" s="27"/>
      <c r="P65" s="27"/>
      <c r="Q65" s="27"/>
      <c r="R65" s="27"/>
      <c r="S65" s="27"/>
      <c r="V65" s="27"/>
      <c r="W65" s="27"/>
      <c r="X65" s="27"/>
      <c r="Y65" s="27"/>
      <c r="AG65" s="439" t="s">
        <v>1</v>
      </c>
      <c r="AH65" s="439"/>
      <c r="AI65" s="439"/>
      <c r="AJ65" s="439"/>
      <c r="AQ65" s="434" t="s">
        <v>1</v>
      </c>
      <c r="AR65" s="434"/>
      <c r="AS65" s="434"/>
      <c r="AT65" s="434"/>
      <c r="AW65" s="26"/>
      <c r="AX65" s="26"/>
      <c r="AY65" s="26"/>
      <c r="AZ65" s="26"/>
      <c r="BB65" s="26"/>
      <c r="BC65" s="26"/>
      <c r="BD65" s="26"/>
      <c r="BE65" s="26"/>
    </row>
    <row r="66" spans="2:57" ht="11.4" customHeight="1" x14ac:dyDescent="0.3">
      <c r="B66" s="2"/>
      <c r="D66" s="435" t="s">
        <v>3</v>
      </c>
      <c r="E66" s="435"/>
      <c r="F66" s="435"/>
      <c r="G66" s="435"/>
      <c r="J66" s="435" t="s">
        <v>3</v>
      </c>
      <c r="K66" s="435"/>
      <c r="L66" s="435"/>
      <c r="M66" s="435"/>
      <c r="P66" s="435" t="s">
        <v>4</v>
      </c>
      <c r="Q66" s="435"/>
      <c r="R66" s="435"/>
      <c r="S66" s="435"/>
      <c r="V66" s="435" t="s">
        <v>3</v>
      </c>
      <c r="W66" s="435"/>
      <c r="X66" s="435"/>
      <c r="Y66" s="435"/>
      <c r="AB66" s="435" t="s">
        <v>3</v>
      </c>
      <c r="AC66" s="435"/>
      <c r="AD66" s="435"/>
      <c r="AE66" s="435"/>
      <c r="AG66" s="435" t="s">
        <v>4</v>
      </c>
      <c r="AH66" s="435"/>
      <c r="AI66" s="435"/>
      <c r="AJ66" s="435"/>
      <c r="AL66" s="440" t="s">
        <v>3</v>
      </c>
      <c r="AM66" s="440"/>
      <c r="AN66" s="440"/>
      <c r="AO66" s="440"/>
      <c r="AQ66" s="440" t="s">
        <v>4</v>
      </c>
      <c r="AR66" s="440"/>
      <c r="AS66" s="440"/>
      <c r="AT66" s="440"/>
      <c r="AW66" s="26"/>
      <c r="AX66" s="26"/>
      <c r="AY66" s="26"/>
      <c r="AZ66" s="26"/>
      <c r="BB66" s="26"/>
      <c r="BC66" s="26"/>
      <c r="BD66" s="26"/>
      <c r="BE66" s="26"/>
    </row>
    <row r="67" spans="2:57" ht="11.4" customHeight="1" x14ac:dyDescent="0.3">
      <c r="B67" s="3" t="s">
        <v>5</v>
      </c>
      <c r="D67" s="7" t="s">
        <v>6</v>
      </c>
      <c r="E67" s="7" t="s">
        <v>88</v>
      </c>
      <c r="F67" s="7" t="s">
        <v>8</v>
      </c>
      <c r="G67" s="12">
        <v>2021</v>
      </c>
      <c r="J67" s="7" t="s">
        <v>10</v>
      </c>
      <c r="K67" s="7" t="s">
        <v>89</v>
      </c>
      <c r="L67" s="7" t="s">
        <v>12</v>
      </c>
      <c r="M67" s="12">
        <v>2022</v>
      </c>
      <c r="P67" s="7" t="s">
        <v>10</v>
      </c>
      <c r="Q67" s="7" t="s">
        <v>89</v>
      </c>
      <c r="R67" s="7" t="s">
        <v>12</v>
      </c>
      <c r="S67" s="12">
        <v>2022</v>
      </c>
      <c r="V67" s="7" t="s">
        <v>14</v>
      </c>
      <c r="W67" s="7" t="s">
        <v>90</v>
      </c>
      <c r="X67" s="7" t="s">
        <v>16</v>
      </c>
      <c r="Y67" s="12">
        <v>2023</v>
      </c>
      <c r="AB67" s="7" t="s">
        <v>18</v>
      </c>
      <c r="AC67" s="7" t="s">
        <v>91</v>
      </c>
      <c r="AD67" s="7" t="s">
        <v>20</v>
      </c>
      <c r="AE67" s="12">
        <v>2024</v>
      </c>
      <c r="AG67" s="7" t="s">
        <v>18</v>
      </c>
      <c r="AH67" s="7" t="s">
        <v>91</v>
      </c>
      <c r="AI67" s="7" t="s">
        <v>20</v>
      </c>
      <c r="AJ67" s="12">
        <v>2024</v>
      </c>
      <c r="AL67" s="7" t="s">
        <v>22</v>
      </c>
      <c r="AM67" s="7" t="s">
        <v>92</v>
      </c>
      <c r="AN67" s="7" t="s">
        <v>24</v>
      </c>
      <c r="AO67" s="7">
        <v>2025</v>
      </c>
      <c r="AQ67" s="7" t="s">
        <v>22</v>
      </c>
      <c r="AR67" s="7" t="s">
        <v>92</v>
      </c>
      <c r="AS67" s="7" t="s">
        <v>24</v>
      </c>
      <c r="AT67" s="7">
        <v>2025</v>
      </c>
      <c r="AW67" s="26"/>
      <c r="AX67" s="26"/>
      <c r="AY67" s="26"/>
      <c r="AZ67" s="26"/>
      <c r="BB67" s="26"/>
      <c r="BC67" s="26"/>
      <c r="BD67" s="26"/>
      <c r="BE67" s="26"/>
    </row>
    <row r="68" spans="2:57" ht="11.4" customHeight="1" x14ac:dyDescent="0.3">
      <c r="B68" s="8"/>
      <c r="D68" s="4"/>
      <c r="E68" s="4" t="s">
        <v>25</v>
      </c>
      <c r="F68" s="4"/>
      <c r="G68" s="8" t="s">
        <v>26</v>
      </c>
      <c r="J68" s="8"/>
      <c r="K68" s="4" t="s">
        <v>25</v>
      </c>
      <c r="L68" s="4"/>
      <c r="M68" s="8" t="s">
        <v>26</v>
      </c>
      <c r="P68" s="8"/>
      <c r="Q68" s="4"/>
      <c r="R68" s="8"/>
      <c r="S68" s="8"/>
      <c r="V68" s="8"/>
      <c r="W68" s="4" t="s">
        <v>25</v>
      </c>
      <c r="X68" s="4"/>
      <c r="Y68" s="8" t="s">
        <v>26</v>
      </c>
      <c r="AB68" s="8"/>
      <c r="AC68" s="4" t="s">
        <v>25</v>
      </c>
      <c r="AD68" s="4"/>
      <c r="AE68" s="31" t="s">
        <v>26</v>
      </c>
      <c r="AG68" s="31"/>
      <c r="AH68" s="31"/>
      <c r="AI68" s="31"/>
      <c r="AJ68" s="31"/>
      <c r="AL68" s="4"/>
      <c r="AM68" s="4" t="s">
        <v>25</v>
      </c>
      <c r="AN68" s="4"/>
      <c r="AO68" s="4"/>
      <c r="AQ68" s="4"/>
      <c r="AR68" s="4"/>
      <c r="AS68" s="4"/>
      <c r="AT68" s="4"/>
      <c r="AW68" s="26"/>
      <c r="AX68" s="26"/>
      <c r="AY68" s="26"/>
      <c r="AZ68" s="26"/>
      <c r="BB68" s="26"/>
      <c r="BC68" s="26"/>
      <c r="BD68" s="26"/>
      <c r="BE68" s="26"/>
    </row>
    <row r="69" spans="2:57" ht="11.4" customHeight="1" x14ac:dyDescent="0.3">
      <c r="AB69" s="22"/>
      <c r="AG69" s="22"/>
      <c r="AW69" s="26"/>
      <c r="AX69" s="26"/>
      <c r="AY69" s="26"/>
      <c r="AZ69" s="26"/>
      <c r="BB69" s="26"/>
      <c r="BC69" s="26"/>
      <c r="BD69" s="26"/>
      <c r="BE69" s="26"/>
    </row>
    <row r="70" spans="2:57" s="101" customFormat="1" ht="11.4" customHeight="1" x14ac:dyDescent="0.3">
      <c r="B70" s="137" t="s">
        <v>62</v>
      </c>
      <c r="C70" s="100"/>
      <c r="D70" s="138">
        <v>35097</v>
      </c>
      <c r="E70" s="139">
        <v>88570.13526999997</v>
      </c>
      <c r="F70" s="139">
        <v>152795.45230999996</v>
      </c>
      <c r="G70" s="140">
        <v>231760</v>
      </c>
      <c r="H70" s="100"/>
      <c r="I70" s="100"/>
      <c r="J70" s="138">
        <v>54316</v>
      </c>
      <c r="K70" s="139">
        <v>116132</v>
      </c>
      <c r="L70" s="139">
        <v>180565</v>
      </c>
      <c r="M70" s="140">
        <v>231421</v>
      </c>
      <c r="N70" s="100"/>
      <c r="O70" s="100"/>
      <c r="P70" s="138">
        <v>41100.086763908708</v>
      </c>
      <c r="Q70" s="139">
        <v>90565.469225979294</v>
      </c>
      <c r="R70" s="139">
        <v>176756.78263778196</v>
      </c>
      <c r="S70" s="140">
        <v>228948.73073583873</v>
      </c>
      <c r="V70" s="138">
        <v>26118</v>
      </c>
      <c r="W70" s="139">
        <v>72461</v>
      </c>
      <c r="X70" s="139">
        <v>162432</v>
      </c>
      <c r="Y70" s="140">
        <v>218705</v>
      </c>
      <c r="AB70" s="138">
        <f>AB57</f>
        <v>27260</v>
      </c>
      <c r="AC70" s="139">
        <f>AC57</f>
        <v>57724</v>
      </c>
      <c r="AD70" s="139">
        <f>AD57</f>
        <v>156490</v>
      </c>
      <c r="AE70" s="140">
        <f>AE57</f>
        <v>220332</v>
      </c>
      <c r="AF70" s="25"/>
      <c r="AG70" s="138">
        <f>AG57</f>
        <v>31456.856776725741</v>
      </c>
      <c r="AH70" s="139">
        <f>AH57</f>
        <v>61584.522052914806</v>
      </c>
      <c r="AI70" s="139">
        <f>AI57</f>
        <v>190651.06703154292</v>
      </c>
      <c r="AJ70" s="140">
        <f>AJ57</f>
        <v>213541.16338339684</v>
      </c>
      <c r="AK70" s="25"/>
      <c r="AL70" s="138">
        <f>AL57</f>
        <v>23201</v>
      </c>
      <c r="AM70" s="139">
        <f>AM57</f>
        <v>20088</v>
      </c>
      <c r="AN70" s="139">
        <f>AN57</f>
        <v>149749.64742409988</v>
      </c>
      <c r="AO70" s="140">
        <f>AO57</f>
        <v>29686.052078600314</v>
      </c>
      <c r="AP70" s="25"/>
      <c r="AQ70" s="138">
        <f>AQ57</f>
        <v>33564.87967937495</v>
      </c>
      <c r="AR70" s="139">
        <f>AR57</f>
        <v>27467.706988616861</v>
      </c>
      <c r="AS70" s="139">
        <f>AS57</f>
        <v>157128.95441271696</v>
      </c>
      <c r="AT70" s="140">
        <f>AT57</f>
        <v>37065.35906201668</v>
      </c>
      <c r="AW70" s="128"/>
      <c r="AX70" s="128"/>
      <c r="AY70" s="128"/>
      <c r="AZ70" s="128"/>
      <c r="BB70" s="128"/>
      <c r="BC70" s="128"/>
      <c r="BD70" s="128"/>
      <c r="BE70" s="128"/>
    </row>
    <row r="71" spans="2:57" ht="11.4" customHeight="1" x14ac:dyDescent="0.3">
      <c r="B71" s="121" t="s">
        <v>61</v>
      </c>
      <c r="D71" s="47">
        <v>0</v>
      </c>
      <c r="E71" s="48">
        <v>0</v>
      </c>
      <c r="F71" s="48">
        <v>0</v>
      </c>
      <c r="G71" s="32">
        <v>0</v>
      </c>
      <c r="J71" s="47">
        <v>0</v>
      </c>
      <c r="K71" s="48">
        <v>0</v>
      </c>
      <c r="L71" s="48">
        <v>252</v>
      </c>
      <c r="M71" s="32">
        <v>2532</v>
      </c>
      <c r="P71" s="47"/>
      <c r="Q71" s="48"/>
      <c r="R71" s="48"/>
      <c r="S71" s="32"/>
      <c r="V71" s="47">
        <v>-1397</v>
      </c>
      <c r="W71" s="48">
        <v>-703</v>
      </c>
      <c r="X71" s="48">
        <v>2710</v>
      </c>
      <c r="Y71" s="32">
        <v>3225</v>
      </c>
      <c r="AB71" s="47">
        <f>-AB55</f>
        <v>409</v>
      </c>
      <c r="AC71" s="48">
        <f>-AC55</f>
        <v>315</v>
      </c>
      <c r="AD71" s="48">
        <f>-AD55</f>
        <v>-468</v>
      </c>
      <c r="AE71" s="32">
        <v>-1590</v>
      </c>
      <c r="AG71" s="47">
        <f>'P&amp;L QRT_new'!AH71</f>
        <v>409</v>
      </c>
      <c r="AH71" s="48">
        <f>AG71+'P&amp;L QRT_new'!AI71</f>
        <v>315</v>
      </c>
      <c r="AI71" s="48">
        <f>AH71+'P&amp;L QRT_new'!AJ71</f>
        <v>-468</v>
      </c>
      <c r="AJ71" s="32">
        <f>AI71+'P&amp;L QRT_new'!AK71</f>
        <v>-1590</v>
      </c>
      <c r="AL71" s="47">
        <v>-1941</v>
      </c>
      <c r="AM71" s="48">
        <v>-1145</v>
      </c>
      <c r="AN71" s="48">
        <f>-AN55</f>
        <v>-2256.8396699999998</v>
      </c>
      <c r="AO71" s="32">
        <f>-AO55</f>
        <v>-3248.4971299999997</v>
      </c>
      <c r="AQ71" s="47">
        <f>SUM('P&amp;L QRT_new'!$AT71:'P&amp;L QRT_new'!AT71)</f>
        <v>-1941</v>
      </c>
      <c r="AR71" s="48">
        <f>SUM('P&amp;L QRT_new'!$AT71:'P&amp;L QRT_new'!AU71)</f>
        <v>-1145</v>
      </c>
      <c r="AS71" s="48">
        <f>SUM('P&amp;L QRT_new'!$AT71:'P&amp;L QRT_new'!AV71)</f>
        <v>-2256.8396699999998</v>
      </c>
      <c r="AT71" s="32">
        <f>SUM('P&amp;L QRT_new'!$AT71:'P&amp;L QRT_new'!AW71)</f>
        <v>-3248.4971299999997</v>
      </c>
      <c r="AW71" s="26"/>
      <c r="AX71" s="26"/>
      <c r="AY71" s="26"/>
      <c r="AZ71" s="26"/>
      <c r="BB71" s="26"/>
      <c r="BC71" s="26"/>
      <c r="BD71" s="26"/>
      <c r="BE71" s="26"/>
    </row>
    <row r="72" spans="2:57" ht="11.4" customHeight="1" x14ac:dyDescent="0.3">
      <c r="B72" s="121" t="s">
        <v>57</v>
      </c>
      <c r="D72" s="47">
        <v>3181</v>
      </c>
      <c r="E72" s="48">
        <v>6639</v>
      </c>
      <c r="F72" s="48">
        <v>9164</v>
      </c>
      <c r="G72" s="32">
        <v>11914</v>
      </c>
      <c r="J72" s="47">
        <v>3648</v>
      </c>
      <c r="K72" s="48">
        <v>9204</v>
      </c>
      <c r="L72" s="48">
        <v>16343</v>
      </c>
      <c r="M72" s="32">
        <v>32576</v>
      </c>
      <c r="P72" s="47"/>
      <c r="Q72" s="48"/>
      <c r="R72" s="48"/>
      <c r="S72" s="32"/>
      <c r="V72" s="47">
        <v>17319</v>
      </c>
      <c r="W72" s="48">
        <v>37591</v>
      </c>
      <c r="X72" s="48">
        <v>56241</v>
      </c>
      <c r="Y72" s="32">
        <v>68541</v>
      </c>
      <c r="AB72" s="47">
        <f>-AB51</f>
        <v>17121</v>
      </c>
      <c r="AC72" s="48">
        <f>-AC51</f>
        <v>32419</v>
      </c>
      <c r="AD72" s="48">
        <f>-AD51</f>
        <v>48909</v>
      </c>
      <c r="AE72" s="32">
        <v>64685</v>
      </c>
      <c r="AG72" s="47">
        <f>'P&amp;L QRT_new'!AH72</f>
        <v>42958.980352678576</v>
      </c>
      <c r="AH72" s="48">
        <f>AG72+'P&amp;L QRT_new'!AI72</f>
        <v>80718.452510922973</v>
      </c>
      <c r="AI72" s="48">
        <f>AH72+'P&amp;L QRT_new'!AJ72</f>
        <v>121701.03294017431</v>
      </c>
      <c r="AJ72" s="32">
        <f>AI72+'P&amp;L QRT_new'!AK72</f>
        <v>157084.18133055864</v>
      </c>
      <c r="AL72" s="47">
        <v>16095</v>
      </c>
      <c r="AM72" s="48">
        <v>45084</v>
      </c>
      <c r="AN72" s="48">
        <f>-AN51</f>
        <v>80090.828406579996</v>
      </c>
      <c r="AO72" s="32">
        <f>-AO51</f>
        <v>111324.33331451399</v>
      </c>
      <c r="AQ72" s="47">
        <f>SUM('P&amp;L QRT_new'!$AT72:'P&amp;L QRT_new'!AT72)</f>
        <v>32430.63031139037</v>
      </c>
      <c r="AR72" s="48">
        <f>SUM('P&amp;L QRT_new'!$AT72:'P&amp;L QRT_new'!AU72)</f>
        <v>65754.211695110847</v>
      </c>
      <c r="AS72" s="48">
        <f>SUM('P&amp;L QRT_new'!$AT72:'P&amp;L QRT_new'!AV72)</f>
        <v>100761.04010169084</v>
      </c>
      <c r="AT72" s="32">
        <f>SUM('P&amp;L QRT_new'!$AT72:'P&amp;L QRT_new'!AW72)</f>
        <v>131994.54500962485</v>
      </c>
      <c r="AW72" s="26"/>
      <c r="AX72" s="26"/>
      <c r="AY72" s="26"/>
      <c r="AZ72" s="26"/>
      <c r="BB72" s="26"/>
      <c r="BC72" s="26"/>
      <c r="BD72" s="26"/>
      <c r="BE72" s="26"/>
    </row>
    <row r="73" spans="2:57" ht="11.4" customHeight="1" x14ac:dyDescent="0.3">
      <c r="B73" s="121" t="s">
        <v>56</v>
      </c>
      <c r="D73" s="47">
        <v>-1187</v>
      </c>
      <c r="E73" s="48">
        <v>-2152</v>
      </c>
      <c r="F73" s="48">
        <v>-1842</v>
      </c>
      <c r="G73" s="32">
        <v>-12549</v>
      </c>
      <c r="J73" s="47">
        <v>-12465</v>
      </c>
      <c r="K73" s="48">
        <v>-15300</v>
      </c>
      <c r="L73" s="48">
        <v>-20714</v>
      </c>
      <c r="M73" s="32">
        <v>-26936</v>
      </c>
      <c r="P73" s="47"/>
      <c r="Q73" s="48"/>
      <c r="R73" s="48"/>
      <c r="S73" s="32"/>
      <c r="V73" s="47">
        <v>-3410</v>
      </c>
      <c r="W73" s="48">
        <v>-7842</v>
      </c>
      <c r="X73" s="48">
        <v>-9660</v>
      </c>
      <c r="Y73" s="32">
        <v>-7797</v>
      </c>
      <c r="AB73" s="47">
        <f>-AB50</f>
        <v>-2007</v>
      </c>
      <c r="AC73" s="48">
        <f>-AC50</f>
        <v>-3358</v>
      </c>
      <c r="AD73" s="48">
        <f>-AD50</f>
        <v>-4278</v>
      </c>
      <c r="AE73" s="32">
        <v>-6160</v>
      </c>
      <c r="AG73" s="47">
        <f>'P&amp;L QRT_new'!AH73</f>
        <v>-6620.7395041694081</v>
      </c>
      <c r="AH73" s="48">
        <f>AG73+'P&amp;L QRT_new'!AI73</f>
        <v>-18151.212436896527</v>
      </c>
      <c r="AI73" s="48">
        <f>AH73+'P&amp;L QRT_new'!AJ73</f>
        <v>-20905.295718761889</v>
      </c>
      <c r="AJ73" s="32">
        <f>AI73+'P&amp;L QRT_new'!AK73</f>
        <v>-25433.227300159582</v>
      </c>
      <c r="AL73" s="47">
        <v>-2617</v>
      </c>
      <c r="AM73" s="48">
        <v>-6745</v>
      </c>
      <c r="AN73" s="48">
        <f>-AN50</f>
        <v>-7320.4056952800001</v>
      </c>
      <c r="AO73" s="32">
        <f>-AO50</f>
        <v>-13057.175695114</v>
      </c>
      <c r="AQ73" s="47">
        <f>SUM('P&amp;L QRT_new'!$AT73:'P&amp;L QRT_new'!AT73)</f>
        <v>-5305.5152196143172</v>
      </c>
      <c r="AR73" s="48">
        <f>SUM('P&amp;L QRT_new'!$AT73:'P&amp;L QRT_new'!AU73)</f>
        <v>-9444.881601100933</v>
      </c>
      <c r="AS73" s="48">
        <f>SUM('P&amp;L QRT_new'!$AT73:'P&amp;L QRT_new'!AV73)</f>
        <v>-10020.287296380933</v>
      </c>
      <c r="AT73" s="32">
        <f>SUM('P&amp;L QRT_new'!$AT73:'P&amp;L QRT_new'!AW73)</f>
        <v>-15757.057296214933</v>
      </c>
      <c r="AW73" s="26"/>
      <c r="AX73" s="26"/>
      <c r="AY73" s="26"/>
      <c r="AZ73" s="26"/>
      <c r="BB73" s="26"/>
      <c r="BC73" s="26"/>
      <c r="BD73" s="26"/>
      <c r="BE73" s="26"/>
    </row>
    <row r="74" spans="2:57" ht="11.4" customHeight="1" x14ac:dyDescent="0.3">
      <c r="B74" s="121" t="s">
        <v>67</v>
      </c>
      <c r="D74" s="47"/>
      <c r="E74" s="48"/>
      <c r="F74" s="48"/>
      <c r="G74" s="32"/>
      <c r="J74" s="47"/>
      <c r="K74" s="48"/>
      <c r="L74" s="48"/>
      <c r="M74" s="32">
        <v>0</v>
      </c>
      <c r="P74" s="47"/>
      <c r="Q74" s="48"/>
      <c r="R74" s="48"/>
      <c r="S74" s="32"/>
      <c r="V74" s="47">
        <v>0</v>
      </c>
      <c r="W74" s="48">
        <v>0</v>
      </c>
      <c r="X74" s="48">
        <v>0</v>
      </c>
      <c r="Y74" s="32">
        <v>0</v>
      </c>
      <c r="AB74" s="47">
        <f>-AB53</f>
        <v>0</v>
      </c>
      <c r="AC74" s="48">
        <f>-AC53</f>
        <v>0</v>
      </c>
      <c r="AD74" s="48">
        <f>-AD53</f>
        <v>0</v>
      </c>
      <c r="AE74" s="32">
        <v>0</v>
      </c>
      <c r="AG74" s="47">
        <f>'P&amp;L QRT_new'!AH74</f>
        <v>0</v>
      </c>
      <c r="AH74" s="48">
        <f>AG74+'P&amp;L QRT_new'!AI74</f>
        <v>0</v>
      </c>
      <c r="AI74" s="48">
        <f>AH74+'P&amp;L QRT_new'!AJ74</f>
        <v>0</v>
      </c>
      <c r="AJ74" s="32">
        <f>AI74+'P&amp;L QRT_new'!AK74</f>
        <v>0</v>
      </c>
      <c r="AL74" s="47"/>
      <c r="AM74" s="48"/>
      <c r="AN74" s="48"/>
      <c r="AO74" s="32"/>
      <c r="AQ74" s="47">
        <f>SUM('P&amp;L QRT_new'!$AT74:'P&amp;L QRT_new'!AT74)</f>
        <v>0</v>
      </c>
      <c r="AR74" s="48">
        <f>SUM('P&amp;L QRT_new'!$AT74:'P&amp;L QRT_new'!AU74)</f>
        <v>0</v>
      </c>
      <c r="AS74" s="48">
        <f>SUM('P&amp;L QRT_new'!$AT74:'P&amp;L QRT_new'!AV74)</f>
        <v>0</v>
      </c>
      <c r="AT74" s="32">
        <f>SUM('P&amp;L QRT_new'!$AT74:'P&amp;L QRT_new'!AW74)</f>
        <v>0</v>
      </c>
      <c r="AW74" s="26"/>
      <c r="AX74" s="26"/>
      <c r="AY74" s="26"/>
      <c r="AZ74" s="26"/>
      <c r="BB74" s="26"/>
      <c r="BC74" s="26"/>
      <c r="BD74" s="26"/>
      <c r="BE74" s="26"/>
    </row>
    <row r="75" spans="2:57" ht="11.4" customHeight="1" x14ac:dyDescent="0.3">
      <c r="B75" s="121" t="s">
        <v>60</v>
      </c>
      <c r="D75" s="47"/>
      <c r="E75" s="48"/>
      <c r="F75" s="48"/>
      <c r="G75" s="32"/>
      <c r="J75" s="47"/>
      <c r="K75" s="48"/>
      <c r="L75" s="48"/>
      <c r="M75" s="32"/>
      <c r="P75" s="47"/>
      <c r="Q75" s="48"/>
      <c r="R75" s="48"/>
      <c r="S75" s="32"/>
      <c r="V75" s="47"/>
      <c r="W75" s="48"/>
      <c r="X75" s="48"/>
      <c r="Y75" s="32">
        <v>18</v>
      </c>
      <c r="AB75" s="47">
        <f>AB54</f>
        <v>0</v>
      </c>
      <c r="AC75" s="48">
        <f>-AC54</f>
        <v>355</v>
      </c>
      <c r="AD75" s="48">
        <f>-AD54</f>
        <v>341</v>
      </c>
      <c r="AE75" s="32">
        <v>340</v>
      </c>
      <c r="AG75" s="47">
        <f>'P&amp;L QRT_new'!AH75</f>
        <v>0</v>
      </c>
      <c r="AH75" s="48">
        <f>AG75+'P&amp;L QRT_new'!AI75</f>
        <v>0</v>
      </c>
      <c r="AI75" s="48">
        <f>AH75+'P&amp;L QRT_new'!AJ75</f>
        <v>0</v>
      </c>
      <c r="AJ75" s="32">
        <f>AI75+'P&amp;L QRT_new'!AK75</f>
        <v>0</v>
      </c>
      <c r="AL75" s="47">
        <v>0</v>
      </c>
      <c r="AM75" s="48">
        <v>0</v>
      </c>
      <c r="AN75" s="48"/>
      <c r="AO75" s="32"/>
      <c r="AQ75" s="47">
        <f>SUM('P&amp;L QRT_new'!$AT75:'P&amp;L QRT_new'!AT75)</f>
        <v>0</v>
      </c>
      <c r="AR75" s="48">
        <f>SUM('P&amp;L QRT_new'!$AT75:'P&amp;L QRT_new'!AU75)</f>
        <v>0</v>
      </c>
      <c r="AS75" s="48">
        <f>SUM('P&amp;L QRT_new'!$AT75:'P&amp;L QRT_new'!AV75)</f>
        <v>0</v>
      </c>
      <c r="AT75" s="32">
        <f>SUM('P&amp;L QRT_new'!$AT75:'P&amp;L QRT_new'!AW75)</f>
        <v>0</v>
      </c>
      <c r="AW75" s="26"/>
      <c r="AX75" s="26"/>
      <c r="AY75" s="26"/>
      <c r="AZ75" s="26"/>
      <c r="BB75" s="26"/>
      <c r="BC75" s="26"/>
      <c r="BD75" s="26"/>
      <c r="BE75" s="26"/>
    </row>
    <row r="76" spans="2:57" ht="11.4" customHeight="1" x14ac:dyDescent="0.3">
      <c r="B76" s="121" t="s">
        <v>58</v>
      </c>
      <c r="D76" s="47">
        <v>268</v>
      </c>
      <c r="E76" s="48">
        <v>197</v>
      </c>
      <c r="F76" s="48">
        <v>-3538</v>
      </c>
      <c r="G76" s="32">
        <v>-3538</v>
      </c>
      <c r="J76" s="47">
        <v>0</v>
      </c>
      <c r="K76" s="48">
        <v>0</v>
      </c>
      <c r="L76" s="48">
        <v>0</v>
      </c>
      <c r="M76" s="32">
        <v>0</v>
      </c>
      <c r="P76" s="47"/>
      <c r="Q76" s="48"/>
      <c r="R76" s="48"/>
      <c r="S76" s="32"/>
      <c r="V76" s="47">
        <v>0</v>
      </c>
      <c r="W76" s="48">
        <v>-4242</v>
      </c>
      <c r="X76" s="48">
        <v>-4856</v>
      </c>
      <c r="Y76" s="32">
        <v>-1499</v>
      </c>
      <c r="AB76" s="47">
        <f>-AB52</f>
        <v>0</v>
      </c>
      <c r="AC76" s="48">
        <f>-AC52</f>
        <v>1064</v>
      </c>
      <c r="AD76" s="48">
        <f>-AD52</f>
        <v>1064</v>
      </c>
      <c r="AE76" s="32">
        <v>2028</v>
      </c>
      <c r="AG76" s="47">
        <f>'P&amp;L QRT_new'!AH76</f>
        <v>0</v>
      </c>
      <c r="AH76" s="48">
        <f>AG76+'P&amp;L QRT_new'!AI76</f>
        <v>1419</v>
      </c>
      <c r="AI76" s="48">
        <f>AH76+'P&amp;L QRT_new'!AJ76</f>
        <v>1405</v>
      </c>
      <c r="AJ76" s="32">
        <f>AI76+'P&amp;L QRT_new'!AK76</f>
        <v>2368</v>
      </c>
      <c r="AL76" s="47">
        <v>0</v>
      </c>
      <c r="AM76" s="48">
        <v>3606</v>
      </c>
      <c r="AN76" s="48">
        <f>-AN52</f>
        <v>-575.82549999999992</v>
      </c>
      <c r="AO76" s="32">
        <f>-AO52</f>
        <v>1780.4865187999999</v>
      </c>
      <c r="AQ76" s="47">
        <f>SUM('P&amp;L QRT_new'!$AT76:'P&amp;L QRT_new'!AT76)</f>
        <v>0</v>
      </c>
      <c r="AR76" s="48">
        <f>SUM('P&amp;L QRT_new'!$AT76:'P&amp;L QRT_new'!AU76)</f>
        <v>3606</v>
      </c>
      <c r="AS76" s="48">
        <f>SUM('P&amp;L QRT_new'!$AT76:'P&amp;L QRT_new'!AV76)</f>
        <v>-575.82549999999992</v>
      </c>
      <c r="AT76" s="32">
        <f>SUM('P&amp;L QRT_new'!$AT76:'P&amp;L QRT_new'!AW76)</f>
        <v>1780.4865187999999</v>
      </c>
      <c r="AW76" s="26"/>
      <c r="AX76" s="26"/>
      <c r="AY76" s="26"/>
      <c r="AZ76" s="26"/>
      <c r="BB76" s="26"/>
      <c r="BC76" s="26"/>
      <c r="BD76" s="26"/>
      <c r="BE76" s="26"/>
    </row>
    <row r="77" spans="2:57" s="101" customFormat="1" ht="11.4" customHeight="1" x14ac:dyDescent="0.3">
      <c r="B77" s="141" t="s">
        <v>54</v>
      </c>
      <c r="D77" s="142">
        <v>37359</v>
      </c>
      <c r="E77" s="143">
        <v>93254.13526999997</v>
      </c>
      <c r="F77" s="143">
        <v>156579.45230999996</v>
      </c>
      <c r="G77" s="144">
        <v>227587</v>
      </c>
      <c r="J77" s="142">
        <v>45499</v>
      </c>
      <c r="K77" s="143">
        <v>110036</v>
      </c>
      <c r="L77" s="143">
        <v>176446</v>
      </c>
      <c r="M77" s="144">
        <v>239593</v>
      </c>
      <c r="P77" s="142">
        <v>41100.086763908708</v>
      </c>
      <c r="Q77" s="143">
        <v>90565.469225979294</v>
      </c>
      <c r="R77" s="143">
        <v>176756.78263778196</v>
      </c>
      <c r="S77" s="144">
        <v>228948.73073583873</v>
      </c>
      <c r="V77" s="142">
        <v>38630</v>
      </c>
      <c r="W77" s="143">
        <v>97265</v>
      </c>
      <c r="X77" s="143">
        <v>206867</v>
      </c>
      <c r="Y77" s="144">
        <v>281193</v>
      </c>
      <c r="AB77" s="142">
        <f>SUM(AB70:AB76)</f>
        <v>42783</v>
      </c>
      <c r="AC77" s="143">
        <f>SUM(AC70:AC76)</f>
        <v>88519</v>
      </c>
      <c r="AD77" s="143">
        <f>SUM(AD70:AD76)</f>
        <v>202058</v>
      </c>
      <c r="AE77" s="144">
        <f>SUM(AE70:AE76)</f>
        <v>279635</v>
      </c>
      <c r="AF77" s="25"/>
      <c r="AG77" s="142">
        <f t="shared" ref="AG77:AJ77" si="7">SUM(AG70:AG76)</f>
        <v>68204.097625234906</v>
      </c>
      <c r="AH77" s="143">
        <f t="shared" si="7"/>
        <v>125885.76212694125</v>
      </c>
      <c r="AI77" s="143">
        <f t="shared" si="7"/>
        <v>292383.80425295536</v>
      </c>
      <c r="AJ77" s="144">
        <f t="shared" si="7"/>
        <v>345970.1174137959</v>
      </c>
      <c r="AK77" s="25"/>
      <c r="AL77" s="142">
        <f>SUM(AL70:AL76)</f>
        <v>34738</v>
      </c>
      <c r="AM77" s="143">
        <f>SUM(AM70:AM76)</f>
        <v>60888</v>
      </c>
      <c r="AN77" s="143">
        <f t="shared" ref="AN77:AO77" si="8">SUM(AN70:AN76)</f>
        <v>219687.40496539988</v>
      </c>
      <c r="AO77" s="144">
        <f t="shared" si="8"/>
        <v>126485.19908680032</v>
      </c>
      <c r="AP77" s="25"/>
      <c r="AQ77" s="142">
        <f t="shared" ref="AQ77:AR77" si="9">SUM(AQ70:AQ76)</f>
        <v>58748.994771151003</v>
      </c>
      <c r="AR77" s="143">
        <f t="shared" si="9"/>
        <v>86238.037082626775</v>
      </c>
      <c r="AS77" s="143">
        <f t="shared" ref="AS77:AT77" si="10">SUM(AS70:AS76)</f>
        <v>245037.04204802687</v>
      </c>
      <c r="AT77" s="144">
        <f t="shared" si="10"/>
        <v>151834.83616422658</v>
      </c>
      <c r="AV77" s="128"/>
      <c r="AW77" s="128"/>
      <c r="AX77" s="128"/>
      <c r="AY77" s="128"/>
      <c r="AZ77" s="128"/>
      <c r="BB77" s="128"/>
      <c r="BC77" s="128"/>
      <c r="BD77" s="128"/>
      <c r="BE77" s="128"/>
    </row>
    <row r="78" spans="2:57" ht="11.4" customHeight="1" x14ac:dyDescent="0.3">
      <c r="B78" s="145" t="s">
        <v>53</v>
      </c>
      <c r="C78" s="101"/>
      <c r="D78" s="96">
        <v>19478</v>
      </c>
      <c r="E78" s="97">
        <v>39400</v>
      </c>
      <c r="F78" s="97">
        <v>60814</v>
      </c>
      <c r="G78" s="98">
        <v>82516</v>
      </c>
      <c r="H78" s="101"/>
      <c r="I78" s="101"/>
      <c r="J78" s="96">
        <v>21849</v>
      </c>
      <c r="K78" s="97">
        <v>44612</v>
      </c>
      <c r="L78" s="97">
        <v>67514</v>
      </c>
      <c r="M78" s="98">
        <v>100503</v>
      </c>
      <c r="N78" s="101"/>
      <c r="O78" s="101"/>
      <c r="P78" s="96"/>
      <c r="Q78" s="97"/>
      <c r="R78" s="97"/>
      <c r="S78" s="98"/>
      <c r="V78" s="96">
        <v>36995</v>
      </c>
      <c r="W78" s="97">
        <v>75103</v>
      </c>
      <c r="X78" s="97">
        <v>111774</v>
      </c>
      <c r="Y78" s="98">
        <v>145963</v>
      </c>
      <c r="AB78" s="96">
        <f>-AB45</f>
        <v>38340</v>
      </c>
      <c r="AC78" s="97">
        <f>-AC45</f>
        <v>77969</v>
      </c>
      <c r="AD78" s="97">
        <f>-AD45</f>
        <v>117020</v>
      </c>
      <c r="AE78" s="98">
        <f>-AE45</f>
        <v>158989</v>
      </c>
      <c r="AG78" s="96">
        <f>-AG45</f>
        <v>61080.678370915368</v>
      </c>
      <c r="AH78" s="97">
        <f>-AH45</f>
        <v>123230.65840754771</v>
      </c>
      <c r="AI78" s="97">
        <f>-AI45</f>
        <v>184784.82582306868</v>
      </c>
      <c r="AJ78" s="98">
        <f>-AJ45</f>
        <v>248704.10494126347</v>
      </c>
      <c r="AL78" s="96">
        <f>-AL45</f>
        <v>44575</v>
      </c>
      <c r="AM78" s="97">
        <f>-AM45</f>
        <v>106486</v>
      </c>
      <c r="AN78" s="97">
        <f>-AN45</f>
        <v>177029.77886209998</v>
      </c>
      <c r="AO78" s="98">
        <f>-AO45</f>
        <v>244516.18538789998</v>
      </c>
      <c r="AQ78" s="96">
        <f>-AQ45</f>
        <v>65438.38958702753</v>
      </c>
      <c r="AR78" s="97">
        <f>-AR45</f>
        <v>134187.82622052712</v>
      </c>
      <c r="AS78" s="97">
        <f>-AS45</f>
        <v>204731.60508262709</v>
      </c>
      <c r="AT78" s="98">
        <f>-AT45</f>
        <v>272218.0116084271</v>
      </c>
      <c r="AV78" s="26"/>
      <c r="AW78" s="26"/>
      <c r="AX78" s="26"/>
      <c r="AY78" s="26"/>
      <c r="AZ78" s="26"/>
      <c r="BB78" s="26"/>
      <c r="BC78" s="26"/>
      <c r="BD78" s="26"/>
      <c r="BE78" s="26"/>
    </row>
    <row r="79" spans="2:57" s="101" customFormat="1" ht="11.4" customHeight="1" x14ac:dyDescent="0.3">
      <c r="B79" s="146" t="s">
        <v>51</v>
      </c>
      <c r="D79" s="125">
        <v>56837</v>
      </c>
      <c r="E79" s="126">
        <v>132654.13526999997</v>
      </c>
      <c r="F79" s="126">
        <v>217393.45230999996</v>
      </c>
      <c r="G79" s="127">
        <v>310103</v>
      </c>
      <c r="J79" s="125">
        <v>67348</v>
      </c>
      <c r="K79" s="126">
        <v>154648</v>
      </c>
      <c r="L79" s="126">
        <v>243960</v>
      </c>
      <c r="M79" s="127">
        <v>340096</v>
      </c>
      <c r="P79" s="125">
        <v>41100.086763908708</v>
      </c>
      <c r="Q79" s="126">
        <v>90565.469225979294</v>
      </c>
      <c r="R79" s="126">
        <v>176756.78263778196</v>
      </c>
      <c r="S79" s="127">
        <v>228948.73073583873</v>
      </c>
      <c r="V79" s="125">
        <v>75625</v>
      </c>
      <c r="W79" s="126">
        <v>172368</v>
      </c>
      <c r="X79" s="126">
        <v>318641</v>
      </c>
      <c r="Y79" s="127">
        <v>427156</v>
      </c>
      <c r="AB79" s="125">
        <f>SUM(AB77:AB78)</f>
        <v>81123</v>
      </c>
      <c r="AC79" s="126">
        <f>SUM(AC77:AC78)</f>
        <v>166488</v>
      </c>
      <c r="AD79" s="126">
        <f>SUM(AD77:AD78)</f>
        <v>319078</v>
      </c>
      <c r="AE79" s="126">
        <f>SUM(AE77:AE78)</f>
        <v>438624</v>
      </c>
      <c r="AF79" s="25"/>
      <c r="AG79" s="126">
        <f>SUM(AG77:AG78)</f>
        <v>129284.77599615027</v>
      </c>
      <c r="AH79" s="126">
        <f t="shared" ref="AH79:AJ79" si="11">SUM(AH77:AH78)</f>
        <v>249116.42053448898</v>
      </c>
      <c r="AI79" s="126">
        <f t="shared" si="11"/>
        <v>477168.63007602404</v>
      </c>
      <c r="AJ79" s="126">
        <f t="shared" si="11"/>
        <v>594674.22235505935</v>
      </c>
      <c r="AK79" s="25"/>
      <c r="AL79" s="125">
        <f>SUM(AL77:AL78)</f>
        <v>79313</v>
      </c>
      <c r="AM79" s="126">
        <f>SUM(AM77:AM78)</f>
        <v>167374</v>
      </c>
      <c r="AN79" s="126">
        <f>SUM(AN77:AN78)</f>
        <v>396717.18382749986</v>
      </c>
      <c r="AO79" s="126">
        <f>SUM(AO77:AO78)</f>
        <v>371001.38447470032</v>
      </c>
      <c r="AP79" s="25"/>
      <c r="AQ79" s="125">
        <f>SUM(AQ77:AQ78)</f>
        <v>124187.38435817853</v>
      </c>
      <c r="AR79" s="126">
        <f>SUM(AR77:AR78)</f>
        <v>220425.86330315389</v>
      </c>
      <c r="AS79" s="126">
        <f>SUM(AS77:AS78)</f>
        <v>449768.64713065396</v>
      </c>
      <c r="AT79" s="126">
        <f>SUM(AT77:AT78)</f>
        <v>424052.84777265368</v>
      </c>
      <c r="AV79" s="128"/>
      <c r="AW79" s="128"/>
      <c r="AX79" s="128"/>
      <c r="AY79" s="128"/>
      <c r="AZ79" s="128"/>
      <c r="BB79" s="128"/>
      <c r="BC79" s="128"/>
      <c r="BD79" s="128"/>
      <c r="BE79" s="128"/>
    </row>
    <row r="80" spans="2:57" s="107" customFormat="1" ht="11.4" customHeight="1" x14ac:dyDescent="0.3">
      <c r="B80" s="147" t="s">
        <v>52</v>
      </c>
      <c r="C80" s="101"/>
      <c r="D80" s="148">
        <v>0.31764936008494943</v>
      </c>
      <c r="E80" s="149">
        <v>0.33404631747134939</v>
      </c>
      <c r="F80" s="149">
        <v>0.34938501243081593</v>
      </c>
      <c r="G80" s="150">
        <v>0.35552526314461974</v>
      </c>
      <c r="H80" s="101"/>
      <c r="I80" s="101"/>
      <c r="J80" s="148">
        <v>0.31596083564388022</v>
      </c>
      <c r="K80" s="149">
        <v>0.32234181806054646</v>
      </c>
      <c r="L80" s="149">
        <v>0.3249909746931729</v>
      </c>
      <c r="M80" s="150">
        <v>0.31556990684036668</v>
      </c>
      <c r="N80" s="101"/>
      <c r="O80" s="101"/>
      <c r="P80" s="148">
        <v>0.16303201884411486</v>
      </c>
      <c r="Q80" s="149">
        <v>0.15880550065553398</v>
      </c>
      <c r="R80" s="149">
        <v>0.18888110784795997</v>
      </c>
      <c r="S80" s="150">
        <v>0.180047967848871</v>
      </c>
      <c r="V80" s="148">
        <v>0.24359407965727722</v>
      </c>
      <c r="W80" s="149">
        <v>0.25725952813067149</v>
      </c>
      <c r="X80" s="149">
        <v>0.29632450518966141</v>
      </c>
      <c r="Y80" s="150">
        <v>0.29729614985492098</v>
      </c>
      <c r="AB80" s="148">
        <f>IFERROR(AB79/AB10,"")</f>
        <v>0.23192445580390073</v>
      </c>
      <c r="AC80" s="149">
        <f>IFERROR(AC79/AC10,"")</f>
        <v>0.2278709705676244</v>
      </c>
      <c r="AD80" s="149">
        <f>IFERROR(AD79/AD10,"")</f>
        <v>0.27315842911516591</v>
      </c>
      <c r="AE80" s="151">
        <f>IFERROR(AE79/AE10,"")</f>
        <v>0.27967975678246876</v>
      </c>
      <c r="AF80" s="25"/>
      <c r="AG80" s="149">
        <f>IFERROR(AG79/AG10,"")</f>
        <v>0.23130290542446991</v>
      </c>
      <c r="AH80" s="149">
        <f>IFERROR(AH79/AH10,"")</f>
        <v>0.22022081106090594</v>
      </c>
      <c r="AI80" s="149">
        <f>IFERROR(AI79/AI10,"")</f>
        <v>0.2651005353191741</v>
      </c>
      <c r="AJ80" s="149">
        <f>IFERROR(AJ79/AJ10,"")</f>
        <v>0.25511298773904884</v>
      </c>
      <c r="AK80" s="25"/>
      <c r="AL80" s="148">
        <f>IFERROR(AL79/AL10,"")</f>
        <v>0.21323393009331823</v>
      </c>
      <c r="AM80" s="149">
        <f>IFERROR(AM79/AM10,"")</f>
        <v>0.18336970621231244</v>
      </c>
      <c r="AN80" s="149">
        <f>IFERROR(AN79/AN10,"")</f>
        <v>0.24263909712068504</v>
      </c>
      <c r="AO80" s="149">
        <f>IFERROR(AO79/AO10,"")</f>
        <v>0.16759924741952725</v>
      </c>
      <c r="AP80" s="25"/>
      <c r="AQ80" s="148">
        <f>IFERROR(AQ79/AQ10,"")</f>
        <v>0.20964175373458657</v>
      </c>
      <c r="AR80" s="149">
        <f>IFERROR(AR79/AR10,"")</f>
        <v>0.18537717861030328</v>
      </c>
      <c r="AS80" s="149">
        <f>IFERROR(AS79/AS10,"")</f>
        <v>0.23531979225815158</v>
      </c>
      <c r="AT80" s="149">
        <f>IFERROR(AT79/AT10,"")</f>
        <v>0.17030775877519569</v>
      </c>
      <c r="AV80" s="26"/>
      <c r="AW80" s="26"/>
      <c r="AX80" s="26"/>
      <c r="AY80" s="26"/>
      <c r="AZ80" s="26"/>
      <c r="BB80" s="26"/>
      <c r="BC80" s="26"/>
      <c r="BD80" s="26"/>
      <c r="BE80" s="26"/>
    </row>
    <row r="81" spans="1:57" s="152" customFormat="1" ht="11.4" customHeight="1" x14ac:dyDescent="0.3">
      <c r="B81" s="153" t="s">
        <v>68</v>
      </c>
      <c r="C81" s="154"/>
      <c r="D81" s="155"/>
      <c r="E81" s="104"/>
      <c r="F81" s="104"/>
      <c r="G81" s="105"/>
      <c r="H81" s="154"/>
      <c r="I81" s="154"/>
      <c r="J81" s="155">
        <v>0.18493235040554579</v>
      </c>
      <c r="K81" s="104">
        <v>0.16579856093618517</v>
      </c>
      <c r="L81" s="104">
        <v>0.12220491191297023</v>
      </c>
      <c r="M81" s="105">
        <v>9.6719477076971261E-2</v>
      </c>
      <c r="N81" s="154"/>
      <c r="O81" s="154"/>
      <c r="P81" s="155"/>
      <c r="Q81" s="104"/>
      <c r="R81" s="104"/>
      <c r="S81" s="105"/>
      <c r="T81" s="22"/>
      <c r="U81" s="22"/>
      <c r="V81" s="155">
        <v>0.12289897250103943</v>
      </c>
      <c r="W81" s="104">
        <v>0.11458279447519537</v>
      </c>
      <c r="X81" s="104">
        <v>0.30611985571405143</v>
      </c>
      <c r="Y81" s="105">
        <v>0.2559865449755363</v>
      </c>
      <c r="Z81" s="22"/>
      <c r="AA81" s="22"/>
      <c r="AB81" s="104">
        <f>IFERROR(AB79/V79-1,"")</f>
        <v>7.2700826446280953E-2</v>
      </c>
      <c r="AC81" s="104">
        <f>IFERROR(AC79/W79-1,"")</f>
        <v>-3.4113060428849873E-2</v>
      </c>
      <c r="AD81" s="104">
        <f>IFERROR(AD79/X79-1,"")</f>
        <v>1.3714493740604183E-3</v>
      </c>
      <c r="AE81" s="106">
        <f>IFERROR(AE79/Y79-1,"")</f>
        <v>2.6847334463287353E-2</v>
      </c>
      <c r="AF81" s="25"/>
      <c r="AG81" s="104">
        <f>IFERROR(AG79/V79-1,"")</f>
        <v>0.70955075697388792</v>
      </c>
      <c r="AH81" s="104">
        <f t="shared" ref="AH81:AJ81" si="12">IFERROR(AH79/W79-1,"")</f>
        <v>0.4452590999169741</v>
      </c>
      <c r="AI81" s="104">
        <f t="shared" si="12"/>
        <v>0.49751171404817351</v>
      </c>
      <c r="AJ81" s="104">
        <f t="shared" si="12"/>
        <v>0.3921710624574144</v>
      </c>
      <c r="AK81" s="25"/>
      <c r="AL81" s="104">
        <f>IFERROR(AL79/AB79-1,"")</f>
        <v>-2.2311798133698213E-2</v>
      </c>
      <c r="AM81" s="104">
        <f>IFERROR(AM79/AC79-1,"")</f>
        <v>5.3217048676181822E-3</v>
      </c>
      <c r="AN81" s="104">
        <f>IFERROR(AN79/AD79-1,"")</f>
        <v>0.24332352536840474</v>
      </c>
      <c r="AO81" s="104">
        <f>IFERROR(AO79/AE79-1,"")</f>
        <v>-0.15416989386194024</v>
      </c>
      <c r="AP81" s="25"/>
      <c r="AQ81" s="104">
        <f>IFERROR(AQ79/AB79-1,"")</f>
        <v>0.53085295610589522</v>
      </c>
      <c r="AR81" s="104">
        <f>IFERROR(AR79/AC79-1,"")</f>
        <v>0.32397448046197863</v>
      </c>
      <c r="AS81" s="104">
        <f>IFERROR(AS79/AD79-1,"")</f>
        <v>0.40958839885750176</v>
      </c>
      <c r="AT81" s="104">
        <f>IFERROR(AT79/AE79-1,"")</f>
        <v>-3.3220143510948597E-2</v>
      </c>
      <c r="AV81" s="26"/>
      <c r="AW81" s="26"/>
      <c r="AX81" s="26"/>
      <c r="AY81" s="26"/>
      <c r="AZ81" s="26"/>
      <c r="BB81" s="26"/>
      <c r="BC81" s="26"/>
      <c r="BD81" s="26"/>
      <c r="BE81" s="26"/>
    </row>
    <row r="82" spans="1:57" s="152" customFormat="1" ht="11.4" customHeight="1" x14ac:dyDescent="0.3">
      <c r="C82" s="101"/>
      <c r="H82" s="101"/>
      <c r="I82" s="101"/>
      <c r="N82" s="101"/>
      <c r="O82" s="101"/>
      <c r="AC82" s="25"/>
      <c r="AD82" s="25"/>
      <c r="AF82" s="25"/>
      <c r="AH82" s="25"/>
      <c r="AI82" s="25"/>
      <c r="AK82" s="25"/>
      <c r="AP82" s="25"/>
      <c r="AV82" s="26"/>
      <c r="AW82" s="26"/>
      <c r="AX82" s="26"/>
      <c r="AY82" s="26"/>
      <c r="AZ82" s="26"/>
      <c r="BB82" s="26"/>
      <c r="BC82" s="26"/>
      <c r="BD82" s="26"/>
      <c r="BE82" s="26"/>
    </row>
    <row r="83" spans="1:57" ht="11.4" customHeight="1" x14ac:dyDescent="0.3">
      <c r="A83" s="107"/>
      <c r="B83" s="156" t="s">
        <v>69</v>
      </c>
      <c r="C83" s="35"/>
      <c r="D83" s="157"/>
      <c r="E83" s="158"/>
      <c r="F83" s="158"/>
      <c r="G83" s="159"/>
      <c r="H83" s="35"/>
      <c r="I83" s="35"/>
      <c r="J83" s="157"/>
      <c r="K83" s="158"/>
      <c r="L83" s="158"/>
      <c r="M83" s="159"/>
      <c r="N83" s="35"/>
      <c r="O83" s="35"/>
      <c r="P83" s="157"/>
      <c r="Q83" s="158"/>
      <c r="R83" s="158"/>
      <c r="S83" s="159"/>
      <c r="V83" s="157"/>
      <c r="W83" s="158"/>
      <c r="X83" s="158"/>
      <c r="Y83" s="159"/>
      <c r="AB83" s="157"/>
      <c r="AC83" s="158"/>
      <c r="AD83" s="158"/>
      <c r="AE83" s="159"/>
      <c r="AG83" s="157"/>
      <c r="AH83" s="158"/>
      <c r="AI83" s="158"/>
      <c r="AJ83" s="159"/>
      <c r="AL83" s="157"/>
      <c r="AM83" s="158"/>
      <c r="AN83" s="158"/>
      <c r="AO83" s="159"/>
      <c r="AQ83" s="157"/>
      <c r="AR83" s="158"/>
      <c r="AS83" s="158"/>
      <c r="AT83" s="159"/>
      <c r="AV83" s="26"/>
      <c r="AW83" s="26"/>
      <c r="AX83" s="26"/>
      <c r="AY83" s="26"/>
      <c r="AZ83" s="26"/>
      <c r="BB83" s="26"/>
      <c r="BC83" s="26"/>
      <c r="BD83" s="26"/>
      <c r="BE83" s="26"/>
    </row>
    <row r="84" spans="1:57" ht="11.4" customHeight="1" x14ac:dyDescent="0.3">
      <c r="B84" s="121" t="s">
        <v>70</v>
      </c>
      <c r="D84" s="47">
        <v>2071</v>
      </c>
      <c r="E84" s="160">
        <v>3228.3384000000001</v>
      </c>
      <c r="F84" s="160">
        <v>5249</v>
      </c>
      <c r="G84" s="161">
        <v>8323</v>
      </c>
      <c r="J84" s="47">
        <v>1980</v>
      </c>
      <c r="K84" s="160">
        <v>3307</v>
      </c>
      <c r="L84" s="160">
        <v>5775</v>
      </c>
      <c r="M84" s="161">
        <v>14656</v>
      </c>
      <c r="P84" s="47"/>
      <c r="Q84" s="160"/>
      <c r="R84" s="160"/>
      <c r="S84" s="161"/>
      <c r="V84" s="47">
        <v>825</v>
      </c>
      <c r="W84" s="160">
        <v>2463</v>
      </c>
      <c r="X84" s="160">
        <v>4771</v>
      </c>
      <c r="Y84" s="161">
        <v>7369</v>
      </c>
      <c r="AB84" s="47">
        <v>482</v>
      </c>
      <c r="AC84" s="160">
        <v>3043</v>
      </c>
      <c r="AD84" s="160">
        <v>5677</v>
      </c>
      <c r="AE84" s="161">
        <v>16640</v>
      </c>
      <c r="AG84" s="47">
        <f>'P&amp;L QRT_new'!AH84</f>
        <v>785.34500000000003</v>
      </c>
      <c r="AH84" s="48">
        <f>AG84+'P&amp;L QRT_new'!AI84</f>
        <v>3974.3640000000005</v>
      </c>
      <c r="AI84" s="48">
        <f>AH84+'P&amp;L QRT_new'!AJ84</f>
        <v>6471.2824000000001</v>
      </c>
      <c r="AJ84" s="32">
        <f>AI84+'P&amp;L QRT_new'!AK84</f>
        <v>28098.414400000001</v>
      </c>
      <c r="AL84" s="47">
        <v>4318</v>
      </c>
      <c r="AM84" s="48">
        <v>30282</v>
      </c>
      <c r="AN84" s="48">
        <f>AM84+'P&amp;L QRT_new'!AP84</f>
        <v>35228.402370000003</v>
      </c>
      <c r="AO84" s="32">
        <v>42376.491350000004</v>
      </c>
      <c r="AQ84" s="47">
        <f>'P&amp;L QRT_new'!AT84</f>
        <v>4752.7424000000001</v>
      </c>
      <c r="AR84" s="48">
        <f>AQ84+'P&amp;L QRT_new'!AU84</f>
        <v>30801.1584</v>
      </c>
      <c r="AS84" s="48">
        <f>AR84+'P&amp;L QRT_new'!AV84</f>
        <v>35747.560770000004</v>
      </c>
      <c r="AT84" s="32">
        <f>AS84+'P&amp;L QRT_new'!AW84</f>
        <v>42895.649750000004</v>
      </c>
      <c r="AV84" s="26"/>
      <c r="AW84" s="26"/>
      <c r="AX84" s="26"/>
      <c r="AY84" s="26"/>
      <c r="AZ84" s="26"/>
      <c r="BB84" s="26"/>
      <c r="BC84" s="26"/>
      <c r="BD84" s="26"/>
      <c r="BE84" s="26"/>
    </row>
    <row r="85" spans="1:57" ht="11.4" customHeight="1" x14ac:dyDescent="0.3">
      <c r="B85" s="121" t="s">
        <v>71</v>
      </c>
      <c r="D85" s="47">
        <v>261</v>
      </c>
      <c r="E85" s="160">
        <v>434.64825999999994</v>
      </c>
      <c r="F85" s="160">
        <v>612</v>
      </c>
      <c r="G85" s="161">
        <v>598</v>
      </c>
      <c r="J85" s="47">
        <v>5</v>
      </c>
      <c r="K85" s="160">
        <v>1469</v>
      </c>
      <c r="L85" s="160">
        <v>1878</v>
      </c>
      <c r="M85" s="161">
        <v>4080</v>
      </c>
      <c r="P85" s="47"/>
      <c r="Q85" s="160"/>
      <c r="R85" s="160"/>
      <c r="S85" s="161"/>
      <c r="V85" s="47">
        <v>298</v>
      </c>
      <c r="W85" s="160">
        <v>1064</v>
      </c>
      <c r="X85" s="160">
        <v>1915</v>
      </c>
      <c r="Y85" s="161">
        <v>3648</v>
      </c>
      <c r="AB85" s="47">
        <v>805</v>
      </c>
      <c r="AC85" s="160">
        <v>10082</v>
      </c>
      <c r="AD85" s="160">
        <v>9975</v>
      </c>
      <c r="AE85" s="161">
        <v>11575</v>
      </c>
      <c r="AG85" s="47">
        <f>'P&amp;L QRT_new'!AH85</f>
        <v>1052.0095000000001</v>
      </c>
      <c r="AH85" s="48">
        <f>AG85+'P&amp;L QRT_new'!AI85</f>
        <v>10776.3655</v>
      </c>
      <c r="AI85" s="48">
        <f>AH85+'P&amp;L QRT_new'!AJ85</f>
        <v>12262.9391</v>
      </c>
      <c r="AJ85" s="32">
        <f>AI85+'P&amp;L QRT_new'!AK85</f>
        <v>15273.9123</v>
      </c>
      <c r="AL85" s="47">
        <v>1265</v>
      </c>
      <c r="AM85" s="48">
        <v>7556</v>
      </c>
      <c r="AN85" s="48">
        <f>AM85+'P&amp;L QRT_new'!AP85</f>
        <v>14982.371719999999</v>
      </c>
      <c r="AO85" s="32">
        <v>11925.39797</v>
      </c>
      <c r="AQ85" s="47">
        <f>'P&amp;L QRT_new'!AT85</f>
        <v>1965.6527999999998</v>
      </c>
      <c r="AR85" s="48">
        <f>AQ85+'P&amp;L QRT_new'!AU85</f>
        <v>10519.0016</v>
      </c>
      <c r="AS85" s="48">
        <f>AR85+'P&amp;L QRT_new'!AV85</f>
        <v>17945.373319999999</v>
      </c>
      <c r="AT85" s="32">
        <f>AS85+'P&amp;L QRT_new'!AW85</f>
        <v>14888.39957</v>
      </c>
      <c r="AV85" s="26"/>
      <c r="AW85" s="26"/>
      <c r="AX85" s="26"/>
      <c r="AY85" s="26"/>
      <c r="AZ85" s="26"/>
      <c r="BB85" s="26"/>
      <c r="BC85" s="26"/>
      <c r="BD85" s="26"/>
      <c r="BE85" s="26"/>
    </row>
    <row r="86" spans="1:57" ht="11.4" customHeight="1" x14ac:dyDescent="0.3">
      <c r="B86" s="121" t="s">
        <v>72</v>
      </c>
      <c r="D86" s="47">
        <v>483</v>
      </c>
      <c r="E86" s="160">
        <v>596.33548999999994</v>
      </c>
      <c r="F86" s="160">
        <v>1039</v>
      </c>
      <c r="G86" s="161">
        <v>1219</v>
      </c>
      <c r="J86" s="47">
        <v>99</v>
      </c>
      <c r="K86" s="160">
        <v>-176</v>
      </c>
      <c r="L86" s="160">
        <v>1088</v>
      </c>
      <c r="M86" s="161">
        <v>4098</v>
      </c>
      <c r="P86" s="47"/>
      <c r="Q86" s="160"/>
      <c r="R86" s="160"/>
      <c r="S86" s="161"/>
      <c r="V86" s="47">
        <v>463</v>
      </c>
      <c r="W86" s="160">
        <v>526</v>
      </c>
      <c r="X86" s="160">
        <v>601</v>
      </c>
      <c r="Y86" s="161">
        <v>651</v>
      </c>
      <c r="AB86" s="47">
        <v>344</v>
      </c>
      <c r="AC86" s="160">
        <v>786</v>
      </c>
      <c r="AD86" s="160">
        <v>907</v>
      </c>
      <c r="AE86" s="161">
        <v>997</v>
      </c>
      <c r="AG86" s="47">
        <f>'P&amp;L QRT_new'!AH86</f>
        <v>344</v>
      </c>
      <c r="AH86" s="48">
        <f>AG86+'P&amp;L QRT_new'!AI86</f>
        <v>786</v>
      </c>
      <c r="AI86" s="48">
        <f>AH86+'P&amp;L QRT_new'!AJ86</f>
        <v>907</v>
      </c>
      <c r="AJ86" s="32">
        <f>AI86+'P&amp;L QRT_new'!AK86</f>
        <v>997</v>
      </c>
      <c r="AL86" s="47">
        <v>356</v>
      </c>
      <c r="AM86" s="48">
        <v>1160</v>
      </c>
      <c r="AN86" s="48">
        <f>AM86+'P&amp;L QRT_new'!AP86</f>
        <v>1543.91139</v>
      </c>
      <c r="AO86" s="32">
        <v>1362.9540500000001</v>
      </c>
      <c r="AQ86" s="47">
        <f>'P&amp;L QRT_new'!AT86</f>
        <v>356</v>
      </c>
      <c r="AR86" s="48">
        <f>AQ86+'P&amp;L QRT_new'!AU86</f>
        <v>1160</v>
      </c>
      <c r="AS86" s="48">
        <f>AR86+'P&amp;L QRT_new'!AV86</f>
        <v>1543.91139</v>
      </c>
      <c r="AT86" s="32">
        <f>AS86+'P&amp;L QRT_new'!AW86</f>
        <v>1362.9540500000001</v>
      </c>
      <c r="AV86" s="26"/>
      <c r="AW86" s="26"/>
      <c r="AX86" s="26"/>
      <c r="AY86" s="26"/>
      <c r="AZ86" s="26"/>
      <c r="BB86" s="26"/>
      <c r="BC86" s="26"/>
      <c r="BD86" s="26"/>
      <c r="BE86" s="26"/>
    </row>
    <row r="87" spans="1:57" ht="11.4" customHeight="1" x14ac:dyDescent="0.3">
      <c r="B87" s="121" t="s">
        <v>73</v>
      </c>
      <c r="D87" s="47"/>
      <c r="E87" s="160"/>
      <c r="F87" s="160"/>
      <c r="G87" s="161"/>
      <c r="J87" s="47"/>
      <c r="K87" s="160"/>
      <c r="L87" s="160"/>
      <c r="M87" s="161"/>
      <c r="P87" s="47"/>
      <c r="Q87" s="160"/>
      <c r="R87" s="160"/>
      <c r="S87" s="161"/>
      <c r="V87" s="47"/>
      <c r="W87" s="160"/>
      <c r="X87" s="160"/>
      <c r="Y87" s="161"/>
      <c r="AB87" s="47"/>
      <c r="AC87" s="160"/>
      <c r="AD87" s="160"/>
      <c r="AE87" s="161"/>
      <c r="AG87" s="47"/>
      <c r="AH87" s="48"/>
      <c r="AI87" s="48"/>
      <c r="AJ87" s="32"/>
      <c r="AL87" s="47"/>
      <c r="AM87" s="48"/>
      <c r="AN87" s="48"/>
      <c r="AO87" s="32"/>
      <c r="AQ87" s="47"/>
      <c r="AR87" s="48"/>
      <c r="AS87" s="48"/>
      <c r="AT87" s="32"/>
      <c r="AV87" s="26"/>
      <c r="AW87" s="26"/>
      <c r="AX87" s="26"/>
      <c r="AY87" s="26"/>
      <c r="AZ87" s="26"/>
      <c r="BB87" s="26"/>
      <c r="BC87" s="26"/>
      <c r="BD87" s="26"/>
      <c r="BE87" s="26"/>
    </row>
    <row r="88" spans="1:57" ht="11.4" customHeight="1" x14ac:dyDescent="0.3">
      <c r="B88" s="121" t="s">
        <v>45</v>
      </c>
      <c r="D88" s="47">
        <v>713</v>
      </c>
      <c r="E88" s="160">
        <v>1193.4000000000001</v>
      </c>
      <c r="F88" s="160">
        <v>1607</v>
      </c>
      <c r="G88" s="161">
        <v>2236</v>
      </c>
      <c r="J88" s="47">
        <v>629</v>
      </c>
      <c r="K88" s="160">
        <v>1259</v>
      </c>
      <c r="L88" s="160">
        <v>1888</v>
      </c>
      <c r="M88" s="161">
        <v>2479</v>
      </c>
      <c r="P88" s="47"/>
      <c r="Q88" s="160"/>
      <c r="R88" s="160"/>
      <c r="S88" s="161"/>
      <c r="V88" s="47">
        <v>176</v>
      </c>
      <c r="W88" s="160">
        <v>377</v>
      </c>
      <c r="X88" s="160">
        <v>551</v>
      </c>
      <c r="Y88" s="161">
        <v>708</v>
      </c>
      <c r="AB88" s="47">
        <v>153</v>
      </c>
      <c r="AC88" s="160">
        <v>254</v>
      </c>
      <c r="AD88" s="160">
        <v>428</v>
      </c>
      <c r="AE88" s="161">
        <v>900</v>
      </c>
      <c r="AG88" s="47">
        <f>'P&amp;L QRT_new'!AH88</f>
        <v>153</v>
      </c>
      <c r="AH88" s="48">
        <f>AG88+'P&amp;L QRT_new'!AI88</f>
        <v>254</v>
      </c>
      <c r="AI88" s="48">
        <f>AH88+'P&amp;L QRT_new'!AJ88</f>
        <v>428</v>
      </c>
      <c r="AJ88" s="32">
        <f>AI88+'P&amp;L QRT_new'!AK88</f>
        <v>900</v>
      </c>
      <c r="AL88" s="47">
        <v>282</v>
      </c>
      <c r="AM88" s="48">
        <v>563</v>
      </c>
      <c r="AN88" s="48">
        <f>AM88+'P&amp;L QRT_new'!AP88</f>
        <v>844.78407000000004</v>
      </c>
      <c r="AO88" s="32">
        <v>1126.3787600000001</v>
      </c>
      <c r="AQ88" s="47">
        <f>'P&amp;L QRT_new'!AT88</f>
        <v>282</v>
      </c>
      <c r="AR88" s="48">
        <f>AQ88+'P&amp;L QRT_new'!AU88</f>
        <v>563</v>
      </c>
      <c r="AS88" s="48">
        <f>AR88+'P&amp;L QRT_new'!AV88</f>
        <v>844.78407000000004</v>
      </c>
      <c r="AT88" s="32">
        <f>AS88+'P&amp;L QRT_new'!AW88</f>
        <v>1126.3787600000001</v>
      </c>
      <c r="AV88" s="26"/>
      <c r="AW88" s="26"/>
      <c r="AX88" s="26"/>
      <c r="AY88" s="26"/>
      <c r="AZ88" s="26"/>
      <c r="BB88" s="26"/>
      <c r="BC88" s="26"/>
      <c r="BD88" s="26"/>
      <c r="BE88" s="26"/>
    </row>
    <row r="89" spans="1:57" ht="11.4" customHeight="1" x14ac:dyDescent="0.3">
      <c r="B89" s="121" t="s">
        <v>50</v>
      </c>
      <c r="D89" s="47">
        <v>0</v>
      </c>
      <c r="E89" s="48">
        <v>0</v>
      </c>
      <c r="F89" s="48">
        <v>0</v>
      </c>
      <c r="G89" s="32">
        <v>0</v>
      </c>
      <c r="J89" s="47">
        <v>0</v>
      </c>
      <c r="K89" s="48">
        <v>0</v>
      </c>
      <c r="L89" s="48">
        <v>0</v>
      </c>
      <c r="M89" s="32">
        <v>0</v>
      </c>
      <c r="P89" s="47"/>
      <c r="Q89" s="48"/>
      <c r="R89" s="48"/>
      <c r="S89" s="32"/>
      <c r="V89" s="47">
        <v>0</v>
      </c>
      <c r="W89" s="48">
        <v>0</v>
      </c>
      <c r="X89" s="48">
        <v>0</v>
      </c>
      <c r="Y89" s="32">
        <v>0</v>
      </c>
      <c r="AB89" s="47">
        <v>0</v>
      </c>
      <c r="AC89" s="48">
        <v>0</v>
      </c>
      <c r="AD89" s="48">
        <v>0</v>
      </c>
      <c r="AE89" s="32"/>
      <c r="AG89" s="47">
        <f>'P&amp;L QRT_new'!AH89</f>
        <v>0</v>
      </c>
      <c r="AH89" s="48">
        <f>AG89+'P&amp;L QRT_new'!AI89</f>
        <v>0</v>
      </c>
      <c r="AI89" s="48">
        <f>AH89+'P&amp;L QRT_new'!AJ89</f>
        <v>0</v>
      </c>
      <c r="AJ89" s="32">
        <f>AI89+'P&amp;L QRT_new'!AK89</f>
        <v>0</v>
      </c>
      <c r="AL89" s="47"/>
      <c r="AM89" s="48"/>
      <c r="AN89" s="48">
        <f>AM89+'P&amp;L QRT_new'!AP89</f>
        <v>0</v>
      </c>
      <c r="AO89" s="32"/>
      <c r="AQ89" s="47">
        <f>'P&amp;L QRT_new'!AT89</f>
        <v>0</v>
      </c>
      <c r="AR89" s="48">
        <f>AQ89+'P&amp;L QRT_new'!AU89</f>
        <v>0</v>
      </c>
      <c r="AS89" s="48">
        <f>AR89+'P&amp;L QRT_new'!AV89</f>
        <v>0</v>
      </c>
      <c r="AT89" s="32">
        <f>AS89+'P&amp;L QRT_new'!AW89</f>
        <v>0</v>
      </c>
      <c r="AV89" s="26"/>
      <c r="AW89" s="26"/>
      <c r="AX89" s="26"/>
      <c r="AY89" s="26"/>
      <c r="AZ89" s="26"/>
      <c r="BB89" s="26"/>
      <c r="BC89" s="26"/>
      <c r="BD89" s="26"/>
      <c r="BE89" s="26"/>
    </row>
    <row r="90" spans="1:57" ht="11.4" customHeight="1" x14ac:dyDescent="0.3">
      <c r="B90" s="121" t="s">
        <v>74</v>
      </c>
      <c r="D90" s="47">
        <v>323</v>
      </c>
      <c r="E90" s="48">
        <v>-244</v>
      </c>
      <c r="F90" s="48">
        <v>-337</v>
      </c>
      <c r="G90" s="32">
        <v>-1018</v>
      </c>
      <c r="J90" s="47">
        <v>-461</v>
      </c>
      <c r="K90" s="48">
        <v>-848</v>
      </c>
      <c r="L90" s="48">
        <v>982</v>
      </c>
      <c r="M90" s="32">
        <v>202</v>
      </c>
      <c r="P90" s="47"/>
      <c r="Q90" s="48"/>
      <c r="R90" s="48"/>
      <c r="S90" s="32"/>
      <c r="V90" s="47">
        <v>-1355</v>
      </c>
      <c r="W90" s="160">
        <v>-413</v>
      </c>
      <c r="X90" s="48">
        <v>-228</v>
      </c>
      <c r="Y90" s="32">
        <v>-190</v>
      </c>
      <c r="AB90" s="47">
        <v>345</v>
      </c>
      <c r="AC90" s="160">
        <v>975</v>
      </c>
      <c r="AD90" s="160">
        <v>-693</v>
      </c>
      <c r="AE90" s="32">
        <v>-1002</v>
      </c>
      <c r="AG90" s="47">
        <f>'P&amp;L QRT_new'!AH90</f>
        <v>345</v>
      </c>
      <c r="AH90" s="48">
        <f>AG90+'P&amp;L QRT_new'!AI90</f>
        <v>975</v>
      </c>
      <c r="AI90" s="48">
        <f>AH90+'P&amp;L QRT_new'!AJ90</f>
        <v>-693</v>
      </c>
      <c r="AJ90" s="32">
        <f>AI90+'P&amp;L QRT_new'!AK90</f>
        <v>-1002</v>
      </c>
      <c r="AL90" s="47">
        <v>364</v>
      </c>
      <c r="AM90" s="48">
        <v>794</v>
      </c>
      <c r="AN90" s="48">
        <f>AM90+'P&amp;L QRT_new'!AP90</f>
        <v>129.08530999999994</v>
      </c>
      <c r="AO90" s="32">
        <v>-13.442970000000001</v>
      </c>
      <c r="AQ90" s="47">
        <f>'P&amp;L QRT_new'!AT90</f>
        <v>364</v>
      </c>
      <c r="AR90" s="48">
        <f>AQ90+'P&amp;L QRT_new'!AU90</f>
        <v>794</v>
      </c>
      <c r="AS90" s="48">
        <f>AR90+'P&amp;L QRT_new'!AV90</f>
        <v>129.08530999999994</v>
      </c>
      <c r="AT90" s="32">
        <f>AS90+'P&amp;L QRT_new'!AW90</f>
        <v>-13.442970000000003</v>
      </c>
      <c r="AV90" s="26"/>
      <c r="AW90" s="26"/>
      <c r="AX90" s="26"/>
      <c r="AY90" s="26"/>
      <c r="AZ90" s="26"/>
      <c r="BB90" s="26"/>
      <c r="BC90" s="26"/>
      <c r="BD90" s="26"/>
      <c r="BE90" s="26"/>
    </row>
    <row r="91" spans="1:57" ht="11.4" customHeight="1" x14ac:dyDescent="0.3">
      <c r="B91" s="121" t="s">
        <v>75</v>
      </c>
      <c r="D91" s="47">
        <v>117</v>
      </c>
      <c r="E91" s="48">
        <v>52</v>
      </c>
      <c r="F91" s="48">
        <v>208</v>
      </c>
      <c r="G91" s="32">
        <v>13</v>
      </c>
      <c r="J91" s="47">
        <v>-19</v>
      </c>
      <c r="K91" s="48">
        <v>57</v>
      </c>
      <c r="L91" s="48">
        <v>-23</v>
      </c>
      <c r="M91" s="32">
        <v>91</v>
      </c>
      <c r="P91" s="47"/>
      <c r="Q91" s="48"/>
      <c r="R91" s="48"/>
      <c r="S91" s="32"/>
      <c r="V91" s="47">
        <v>-30</v>
      </c>
      <c r="W91" s="160">
        <v>-200</v>
      </c>
      <c r="X91" s="48">
        <v>-236</v>
      </c>
      <c r="Y91" s="32">
        <v>-371</v>
      </c>
      <c r="AB91" s="47">
        <v>1047</v>
      </c>
      <c r="AC91" s="160">
        <v>1076</v>
      </c>
      <c r="AD91" s="160">
        <v>968</v>
      </c>
      <c r="AE91" s="32">
        <v>465</v>
      </c>
      <c r="AG91" s="47">
        <f>'P&amp;L QRT_new'!AH91</f>
        <v>1047</v>
      </c>
      <c r="AH91" s="48">
        <f>AG91+'P&amp;L QRT_new'!AI91</f>
        <v>1076</v>
      </c>
      <c r="AI91" s="48">
        <f>AH91+'P&amp;L QRT_new'!AJ91</f>
        <v>968</v>
      </c>
      <c r="AJ91" s="32">
        <f>AI91+'P&amp;L QRT_new'!AK91</f>
        <v>465</v>
      </c>
      <c r="AL91" s="47">
        <v>-66</v>
      </c>
      <c r="AM91" s="48">
        <v>-23</v>
      </c>
      <c r="AN91" s="48">
        <f>AM91+'P&amp;L QRT_new'!AP91</f>
        <v>-136.11526000000001</v>
      </c>
      <c r="AO91" s="32">
        <v>-152.80909</v>
      </c>
      <c r="AQ91" s="47">
        <f>'P&amp;L QRT_new'!AT91</f>
        <v>-66</v>
      </c>
      <c r="AR91" s="48">
        <f>AQ91+'P&amp;L QRT_new'!AU91</f>
        <v>-23</v>
      </c>
      <c r="AS91" s="48">
        <f>AR91+'P&amp;L QRT_new'!AV91</f>
        <v>-136.11526000000001</v>
      </c>
      <c r="AT91" s="32">
        <f>AS91+'P&amp;L QRT_new'!AW91</f>
        <v>-152.80909</v>
      </c>
      <c r="AV91" s="26"/>
      <c r="AW91" s="26"/>
      <c r="AX91" s="26"/>
      <c r="AY91" s="26"/>
      <c r="AZ91" s="26"/>
      <c r="BB91" s="26"/>
      <c r="BC91" s="26"/>
      <c r="BD91" s="26"/>
      <c r="BE91" s="26"/>
    </row>
    <row r="92" spans="1:57" ht="11.4" customHeight="1" x14ac:dyDescent="0.3">
      <c r="B92" s="121" t="s">
        <v>76</v>
      </c>
      <c r="D92" s="47"/>
      <c r="E92" s="48"/>
      <c r="F92" s="48">
        <v>-14112</v>
      </c>
      <c r="G92" s="32">
        <v>-14112</v>
      </c>
      <c r="J92" s="47">
        <v>0</v>
      </c>
      <c r="K92" s="48">
        <v>0</v>
      </c>
      <c r="L92" s="48">
        <v>0</v>
      </c>
      <c r="M92" s="32">
        <v>0</v>
      </c>
      <c r="P92" s="47"/>
      <c r="Q92" s="48"/>
      <c r="R92" s="48"/>
      <c r="S92" s="32"/>
      <c r="V92" s="47"/>
      <c r="W92" s="48"/>
      <c r="X92" s="48"/>
      <c r="Y92" s="32"/>
      <c r="AB92" s="47"/>
      <c r="AC92" s="48"/>
      <c r="AD92" s="48"/>
      <c r="AE92" s="32"/>
      <c r="AG92" s="47"/>
      <c r="AH92" s="48"/>
      <c r="AI92" s="48"/>
      <c r="AJ92" s="32"/>
      <c r="AL92" s="47"/>
      <c r="AM92" s="48"/>
      <c r="AN92" s="48">
        <f>AM92+'P&amp;L QRT_new'!AP92</f>
        <v>0</v>
      </c>
      <c r="AO92" s="32">
        <v>0</v>
      </c>
      <c r="AQ92" s="47">
        <f>'P&amp;L QRT_new'!AT92</f>
        <v>0</v>
      </c>
      <c r="AR92" s="48">
        <f>AQ92+'P&amp;L QRT_new'!AU92</f>
        <v>0</v>
      </c>
      <c r="AS92" s="48">
        <f>AR92+'P&amp;L QRT_new'!AV92</f>
        <v>0</v>
      </c>
      <c r="AT92" s="32">
        <f>AS92+'P&amp;L QRT_new'!AW92</f>
        <v>0</v>
      </c>
      <c r="AV92" s="26"/>
      <c r="AW92" s="26"/>
      <c r="AX92" s="26"/>
      <c r="AY92" s="26"/>
      <c r="AZ92" s="26"/>
      <c r="BB92" s="26"/>
      <c r="BC92" s="26"/>
      <c r="BD92" s="26"/>
      <c r="BE92" s="26"/>
    </row>
    <row r="93" spans="1:57" ht="11.4" customHeight="1" x14ac:dyDescent="0.3">
      <c r="B93" s="121" t="s">
        <v>77</v>
      </c>
      <c r="D93" s="47"/>
      <c r="E93" s="48"/>
      <c r="F93" s="48"/>
      <c r="G93" s="32">
        <v>456</v>
      </c>
      <c r="J93" s="162">
        <v>0</v>
      </c>
      <c r="K93" s="48">
        <v>0</v>
      </c>
      <c r="L93" s="48">
        <v>0</v>
      </c>
      <c r="M93" s="32">
        <v>0</v>
      </c>
      <c r="P93" s="47"/>
      <c r="Q93" s="48"/>
      <c r="R93" s="48"/>
      <c r="S93" s="32"/>
      <c r="V93" s="162"/>
      <c r="W93" s="48"/>
      <c r="X93" s="48"/>
      <c r="Y93" s="32"/>
      <c r="AB93" s="162"/>
      <c r="AC93" s="48"/>
      <c r="AD93" s="48"/>
      <c r="AE93" s="32"/>
      <c r="AG93" s="47"/>
      <c r="AH93" s="48"/>
      <c r="AI93" s="48"/>
      <c r="AJ93" s="32"/>
      <c r="AL93" s="47"/>
      <c r="AM93" s="48"/>
      <c r="AN93" s="48">
        <f>AM93+'P&amp;L QRT_new'!AP93</f>
        <v>0</v>
      </c>
      <c r="AO93" s="32"/>
      <c r="AQ93" s="47">
        <f>'P&amp;L QRT_new'!AT93</f>
        <v>0</v>
      </c>
      <c r="AR93" s="48">
        <f>AQ93+'P&amp;L QRT_new'!AU93</f>
        <v>0</v>
      </c>
      <c r="AS93" s="48">
        <f>AR93+'P&amp;L QRT_new'!AV93</f>
        <v>0</v>
      </c>
      <c r="AT93" s="32">
        <f>AS93+'P&amp;L QRT_new'!AW93</f>
        <v>0</v>
      </c>
      <c r="AV93" s="26"/>
      <c r="AW93" s="26"/>
      <c r="AX93" s="26"/>
      <c r="AY93" s="26"/>
      <c r="AZ93" s="26"/>
      <c r="BB93" s="26"/>
      <c r="BC93" s="26"/>
      <c r="BD93" s="26"/>
      <c r="BE93" s="26"/>
    </row>
    <row r="94" spans="1:57" ht="11.4" customHeight="1" x14ac:dyDescent="0.3">
      <c r="B94" s="121" t="s">
        <v>78</v>
      </c>
      <c r="D94" s="47"/>
      <c r="E94" s="48"/>
      <c r="F94" s="48"/>
      <c r="G94" s="32"/>
      <c r="J94" s="47">
        <v>2783</v>
      </c>
      <c r="K94" s="48">
        <v>5651</v>
      </c>
      <c r="L94" s="48">
        <v>5651</v>
      </c>
      <c r="M94" s="32">
        <v>5651</v>
      </c>
      <c r="P94" s="47"/>
      <c r="Q94" s="48"/>
      <c r="R94" s="48"/>
      <c r="S94" s="32"/>
      <c r="V94" s="47"/>
      <c r="W94" s="160"/>
      <c r="X94" s="48"/>
      <c r="Y94" s="32"/>
      <c r="AB94" s="47"/>
      <c r="AC94" s="160"/>
      <c r="AD94" s="160"/>
      <c r="AE94" s="32"/>
      <c r="AG94" s="47"/>
      <c r="AH94" s="48"/>
      <c r="AI94" s="48"/>
      <c r="AJ94" s="32"/>
      <c r="AL94" s="47">
        <f t="shared" ref="AL94:AN94" si="13">-AL38</f>
        <v>0</v>
      </c>
      <c r="AM94" s="48">
        <f t="shared" si="13"/>
        <v>0</v>
      </c>
      <c r="AN94" s="48">
        <f t="shared" si="13"/>
        <v>0</v>
      </c>
      <c r="AO94" s="32">
        <f>-AO38</f>
        <v>146541.65993990001</v>
      </c>
      <c r="AQ94" s="47">
        <f t="shared" ref="AQ94:AR94" si="14">AQ38</f>
        <v>0</v>
      </c>
      <c r="AR94" s="48">
        <f t="shared" si="14"/>
        <v>0</v>
      </c>
      <c r="AS94" s="48">
        <f>AS38</f>
        <v>0</v>
      </c>
      <c r="AT94" s="32">
        <f>-AT38</f>
        <v>146541.65993990001</v>
      </c>
      <c r="AV94" s="26"/>
      <c r="AW94" s="26"/>
      <c r="AX94" s="26"/>
      <c r="AY94" s="26"/>
      <c r="AZ94" s="26"/>
      <c r="BB94" s="26"/>
      <c r="BC94" s="26"/>
      <c r="BD94" s="26"/>
      <c r="BE94" s="26"/>
    </row>
    <row r="95" spans="1:57" ht="11.4" customHeight="1" x14ac:dyDescent="0.3">
      <c r="B95" s="121" t="s">
        <v>79</v>
      </c>
      <c r="D95" s="47">
        <v>0</v>
      </c>
      <c r="E95" s="48">
        <v>0</v>
      </c>
      <c r="F95" s="48">
        <v>0</v>
      </c>
      <c r="G95" s="32">
        <v>0</v>
      </c>
      <c r="J95" s="47">
        <v>0</v>
      </c>
      <c r="K95" s="48">
        <v>0</v>
      </c>
      <c r="L95" s="48">
        <v>0</v>
      </c>
      <c r="M95" s="32"/>
      <c r="P95" s="47"/>
      <c r="Q95" s="48"/>
      <c r="R95" s="48"/>
      <c r="S95" s="32"/>
      <c r="V95" s="47"/>
      <c r="W95" s="48"/>
      <c r="X95" s="48"/>
      <c r="Y95" s="32"/>
      <c r="AB95" s="47"/>
      <c r="AC95" s="48"/>
      <c r="AD95" s="48"/>
      <c r="AE95" s="32"/>
      <c r="AG95" s="47">
        <f>'P&amp;L QRT_new'!AH95</f>
        <v>-606.68999999999994</v>
      </c>
      <c r="AH95" s="48">
        <f>AG95+'P&amp;L QRT_new'!AI95</f>
        <v>292.32350000000008</v>
      </c>
      <c r="AI95" s="48">
        <f>AH95+'P&amp;L QRT_new'!AJ95</f>
        <v>1406.1115</v>
      </c>
      <c r="AJ95" s="32">
        <f>AI95+'P&amp;L QRT_new'!AK95</f>
        <v>4433.9325000000008</v>
      </c>
      <c r="AL95" s="47"/>
      <c r="AM95" s="48"/>
      <c r="AN95" s="48">
        <f>AM95+'P&amp;L QRT_new'!AP95</f>
        <v>0</v>
      </c>
      <c r="AO95" s="32"/>
      <c r="AQ95" s="47">
        <f>'P&amp;L QRT_new'!AT95</f>
        <v>33.766399999999997</v>
      </c>
      <c r="AR95" s="48">
        <f>AQ95+'P&amp;L QRT_new'!AU95</f>
        <v>29.545599999999997</v>
      </c>
      <c r="AS95" s="48">
        <f>AR95+'P&amp;L QRT_new'!AV95</f>
        <v>29.545599999999997</v>
      </c>
      <c r="AT95" s="32">
        <f>AS95+'P&amp;L QRT_new'!AW95</f>
        <v>29.545599999999997</v>
      </c>
      <c r="AU95" s="32"/>
      <c r="AV95" s="26"/>
      <c r="AW95" s="26"/>
      <c r="AX95" s="26"/>
      <c r="AY95" s="26"/>
      <c r="AZ95" s="26"/>
      <c r="BB95" s="26"/>
      <c r="BC95" s="26"/>
      <c r="BD95" s="26"/>
      <c r="BE95" s="26"/>
    </row>
    <row r="96" spans="1:57" ht="11.4" customHeight="1" x14ac:dyDescent="0.3">
      <c r="B96" s="163" t="s">
        <v>80</v>
      </c>
      <c r="C96" s="76"/>
      <c r="D96" s="134">
        <v>3968</v>
      </c>
      <c r="E96" s="135">
        <v>5260.7221499999996</v>
      </c>
      <c r="F96" s="135">
        <v>-5734</v>
      </c>
      <c r="G96" s="136">
        <v>-2285</v>
      </c>
      <c r="H96" s="76"/>
      <c r="I96" s="76"/>
      <c r="J96" s="134">
        <v>5016</v>
      </c>
      <c r="K96" s="135">
        <v>10719</v>
      </c>
      <c r="L96" s="135">
        <v>17239</v>
      </c>
      <c r="M96" s="136">
        <v>31257</v>
      </c>
      <c r="N96" s="76"/>
      <c r="O96" s="76"/>
      <c r="P96" s="134">
        <v>0</v>
      </c>
      <c r="Q96" s="135">
        <v>0</v>
      </c>
      <c r="R96" s="135">
        <v>0</v>
      </c>
      <c r="S96" s="136">
        <v>0</v>
      </c>
      <c r="V96" s="134">
        <v>377</v>
      </c>
      <c r="W96" s="134">
        <v>3817</v>
      </c>
      <c r="X96" s="135">
        <v>7374</v>
      </c>
      <c r="Y96" s="136">
        <v>11815</v>
      </c>
      <c r="AB96" s="134">
        <f>SUM(AB84:AB95)</f>
        <v>3176</v>
      </c>
      <c r="AC96" s="134">
        <f>SUM(AC84:AC95)</f>
        <v>16216</v>
      </c>
      <c r="AD96" s="134">
        <f>SUM(AD84:AD95)</f>
        <v>17262</v>
      </c>
      <c r="AE96" s="134">
        <f>SUM(AE84:AE95)</f>
        <v>29575</v>
      </c>
      <c r="AG96" s="134">
        <f>SUM(AG84:AG95)</f>
        <v>3119.6645000000003</v>
      </c>
      <c r="AH96" s="134">
        <f>SUM(AH84:AH95)</f>
        <v>18134.053</v>
      </c>
      <c r="AI96" s="134">
        <f>SUM(AI84:AI95)</f>
        <v>21750.332999999999</v>
      </c>
      <c r="AJ96" s="134">
        <f>SUM(AJ84:AJ95)</f>
        <v>49166.259200000008</v>
      </c>
      <c r="AL96" s="134">
        <f>SUM(AL84:AL95)</f>
        <v>6519</v>
      </c>
      <c r="AM96" s="134">
        <f>SUM(AM84:AM95)</f>
        <v>40332</v>
      </c>
      <c r="AN96" s="134">
        <f>SUM(AN84:AN95)</f>
        <v>52592.439600000012</v>
      </c>
      <c r="AO96" s="134">
        <f>SUM(AO84:AO95)</f>
        <v>203166.63000990002</v>
      </c>
      <c r="AQ96" s="134">
        <f>SUM(AQ84:AQ95)</f>
        <v>7688.1616000000004</v>
      </c>
      <c r="AR96" s="134">
        <f>SUM(AR84:AR95)</f>
        <v>43843.705600000001</v>
      </c>
      <c r="AS96" s="134">
        <f>SUM(AS84:AS95)</f>
        <v>56104.145200000006</v>
      </c>
      <c r="AT96" s="134">
        <f>SUM(AT84:AT95)</f>
        <v>206678.33560990004</v>
      </c>
      <c r="AV96" s="26"/>
      <c r="AW96" s="26"/>
      <c r="AX96" s="26"/>
      <c r="AY96" s="26"/>
      <c r="AZ96" s="26"/>
      <c r="BB96" s="26"/>
      <c r="BC96" s="26"/>
      <c r="BD96" s="26"/>
      <c r="BE96" s="26"/>
    </row>
    <row r="97" spans="2:57" ht="11.4" customHeight="1" x14ac:dyDescent="0.25">
      <c r="B97" s="164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165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N97" s="48"/>
      <c r="AO97" s="48"/>
      <c r="AP97" s="48"/>
      <c r="AQ97" s="48"/>
      <c r="AR97" s="48"/>
      <c r="AS97" s="48"/>
      <c r="AT97" s="48"/>
      <c r="AV97" s="26"/>
      <c r="AW97" s="26"/>
      <c r="AX97" s="26"/>
      <c r="AY97" s="26"/>
      <c r="AZ97" s="26"/>
      <c r="BB97" s="26"/>
      <c r="BC97" s="26"/>
      <c r="BD97" s="26"/>
      <c r="BE97" s="26"/>
    </row>
    <row r="98" spans="2:57" s="101" customFormat="1" ht="11.4" customHeight="1" x14ac:dyDescent="0.3">
      <c r="B98" s="34" t="s">
        <v>81</v>
      </c>
      <c r="C98" s="100"/>
      <c r="D98" s="37">
        <v>60805</v>
      </c>
      <c r="E98" s="37">
        <v>137914.85741999996</v>
      </c>
      <c r="F98" s="37">
        <v>211659.45230999996</v>
      </c>
      <c r="G98" s="37">
        <v>307818</v>
      </c>
      <c r="H98" s="100"/>
      <c r="I98" s="100"/>
      <c r="J98" s="37">
        <v>72364</v>
      </c>
      <c r="K98" s="37">
        <v>165367</v>
      </c>
      <c r="L98" s="37">
        <v>261199</v>
      </c>
      <c r="M98" s="37">
        <v>371353</v>
      </c>
      <c r="N98" s="100"/>
      <c r="O98" s="100"/>
      <c r="P98" s="37">
        <v>76040.685732920057</v>
      </c>
      <c r="Q98" s="37">
        <v>176745.14959864807</v>
      </c>
      <c r="R98" s="37">
        <v>315629.22573680972</v>
      </c>
      <c r="S98" s="37">
        <v>427891.40357209719</v>
      </c>
      <c r="V98" s="37">
        <v>76002</v>
      </c>
      <c r="W98" s="37">
        <v>176185</v>
      </c>
      <c r="X98" s="37">
        <v>326015</v>
      </c>
      <c r="Y98" s="38">
        <v>438971</v>
      </c>
      <c r="AB98" s="37">
        <f>SUM(AB79,AB83:AB95)</f>
        <v>84299</v>
      </c>
      <c r="AC98" s="37">
        <f>SUM(AC79,AC83:AC95)</f>
        <v>182704</v>
      </c>
      <c r="AD98" s="37">
        <f>SUM(AD79,AD83:AD95)</f>
        <v>336340</v>
      </c>
      <c r="AE98" s="37">
        <f>SUM(AE79,AE83:AE95)</f>
        <v>468199</v>
      </c>
      <c r="AF98" s="25"/>
      <c r="AG98" s="37">
        <f>AG101+AG104+AG107+AG110</f>
        <v>132404.44049615023</v>
      </c>
      <c r="AH98" s="37">
        <f t="shared" ref="AH98:AJ98" si="15">AH101+AH104+AH107+AH110</f>
        <v>267250.2735344891</v>
      </c>
      <c r="AI98" s="37">
        <f t="shared" si="15"/>
        <v>498919.7630760239</v>
      </c>
      <c r="AJ98" s="37">
        <f t="shared" si="15"/>
        <v>643840.28155505913</v>
      </c>
      <c r="AK98" s="25"/>
      <c r="AL98" s="37">
        <f t="shared" ref="AL98:AO98" si="16">AL101+AL104+AL107+AL110</f>
        <v>85832</v>
      </c>
      <c r="AM98" s="37">
        <f t="shared" si="16"/>
        <v>207706</v>
      </c>
      <c r="AN98" s="37">
        <f t="shared" si="16"/>
        <v>449309.32856150001</v>
      </c>
      <c r="AO98" s="37">
        <f t="shared" si="16"/>
        <v>574168.01450939896</v>
      </c>
      <c r="AP98" s="25"/>
      <c r="AQ98" s="37">
        <f t="shared" ref="AQ98:AR98" si="17">AQ101+AQ104+AQ107+AQ110</f>
        <v>131875.54595817853</v>
      </c>
      <c r="AR98" s="37">
        <f t="shared" si="17"/>
        <v>264269.56890315388</v>
      </c>
      <c r="AS98" s="37">
        <f t="shared" ref="AS98:AT98" si="18">AS101+AS104+AS107+AS110</f>
        <v>505872.89746465388</v>
      </c>
      <c r="AT98" s="37">
        <f t="shared" si="18"/>
        <v>630731.58341255295</v>
      </c>
      <c r="AV98" s="128"/>
      <c r="AW98" s="128"/>
      <c r="AX98" s="128"/>
      <c r="AY98" s="128"/>
      <c r="AZ98" s="128"/>
      <c r="BB98" s="128"/>
      <c r="BC98" s="128"/>
      <c r="BD98" s="128"/>
      <c r="BE98" s="128"/>
    </row>
    <row r="99" spans="2:57" ht="11.4" customHeight="1" x14ac:dyDescent="0.3">
      <c r="B99" s="147" t="s">
        <v>82</v>
      </c>
      <c r="C99" s="107"/>
      <c r="D99" s="149">
        <v>0.38377788156881554</v>
      </c>
      <c r="E99" s="149">
        <v>0.38600373363757529</v>
      </c>
      <c r="F99" s="149">
        <v>0.37382790483625356</v>
      </c>
      <c r="G99" s="149">
        <v>0.38636596143229579</v>
      </c>
      <c r="H99" s="107"/>
      <c r="I99" s="107"/>
      <c r="J99" s="149">
        <v>0.36753954246866472</v>
      </c>
      <c r="K99" s="149">
        <v>0.36685854926959344</v>
      </c>
      <c r="L99" s="149">
        <v>0.36750525924952282</v>
      </c>
      <c r="M99" s="149">
        <v>0.36106288851214108</v>
      </c>
      <c r="N99" s="107"/>
      <c r="O99" s="107"/>
      <c r="P99" s="149">
        <v>0.31856123953651033</v>
      </c>
      <c r="Q99" s="149">
        <v>0.32318008126458686</v>
      </c>
      <c r="R99" s="149">
        <v>0.34909250949814408</v>
      </c>
      <c r="S99" s="149">
        <v>0.34714473051027772</v>
      </c>
      <c r="T99" s="107"/>
      <c r="U99" s="107"/>
      <c r="V99" s="149">
        <v>0.24869119328268438</v>
      </c>
      <c r="W99" s="149">
        <v>0.26760462834420345</v>
      </c>
      <c r="X99" s="149">
        <v>0.3089489635409231</v>
      </c>
      <c r="Y99" s="149">
        <v>0.31150103745923252</v>
      </c>
      <c r="Z99" s="107"/>
      <c r="AA99" s="107"/>
      <c r="AB99" s="149">
        <f>IFERROR(AB98/(AB10-AB15),"")</f>
        <v>0.24452921041944653</v>
      </c>
      <c r="AC99" s="149">
        <f>IFERROR(AC98/(AC10-AC15),"")</f>
        <v>0.25411060453911993</v>
      </c>
      <c r="AD99" s="149">
        <f>IFERROR(AD98/(AD10-AD15),"")</f>
        <v>0.29279494951781199</v>
      </c>
      <c r="AE99" s="151">
        <f>IFERROR(AE98/(AE10-AE15),"")</f>
        <v>0.30380319324961103</v>
      </c>
      <c r="AG99" s="151">
        <f>IFERROR(AG98/(AG10-AG15),"")</f>
        <v>0.23904058042695514</v>
      </c>
      <c r="AH99" s="151">
        <f>IFERROR(AH98/(AH10-AH15),"")</f>
        <v>0.23870540739574142</v>
      </c>
      <c r="AI99" s="151">
        <f>IFERROR(AI98/(AI10-AI15),"")</f>
        <v>0.28020235647069852</v>
      </c>
      <c r="AJ99" s="151">
        <f>IFERROR(AJ98/(AJ10-AJ15),"")</f>
        <v>0.2794638619137938</v>
      </c>
      <c r="AL99" s="149">
        <f>IFERROR(AL98/(AL10-AL15),"")</f>
        <v>0.23314156575780787</v>
      </c>
      <c r="AM99" s="151">
        <f>IFERROR(AM98/(AM10-AM15),"")</f>
        <v>0.22987312521027747</v>
      </c>
      <c r="AN99" s="151">
        <f>IFERROR(AN98/(AN10-AN15),"")</f>
        <v>0.27739211110978962</v>
      </c>
      <c r="AO99" s="151">
        <f>IFERROR(AO98/(AO10-AO15),"")</f>
        <v>0.26253943243582023</v>
      </c>
      <c r="AQ99" s="151">
        <f>IFERROR(AQ98/(AQ10-AQ15),"")</f>
        <v>0.22405710900084611</v>
      </c>
      <c r="AR99" s="151">
        <f>IFERROR(AR98/(AR10-AR15),"")</f>
        <v>0.22398253014114688</v>
      </c>
      <c r="AS99" s="151">
        <f>IFERROR(AS98/(AS10-AS15),"")</f>
        <v>0.26680196818931518</v>
      </c>
      <c r="AT99" s="151">
        <f>IFERROR(AT98/(AT10-AT15),"")</f>
        <v>0.25605385179965756</v>
      </c>
      <c r="AW99" s="26"/>
      <c r="AX99" s="26"/>
      <c r="AY99" s="26"/>
      <c r="AZ99" s="26"/>
      <c r="BB99" s="26"/>
      <c r="BC99" s="26"/>
      <c r="BD99" s="26"/>
      <c r="BE99" s="26"/>
    </row>
    <row r="100" spans="2:57" s="152" customFormat="1" ht="11.4" customHeight="1" x14ac:dyDescent="0.3">
      <c r="B100" s="147" t="s">
        <v>68</v>
      </c>
      <c r="D100" s="149"/>
      <c r="E100" s="149"/>
      <c r="F100" s="149"/>
      <c r="G100" s="149"/>
      <c r="J100" s="149">
        <v>0.19009949839651341</v>
      </c>
      <c r="K100" s="149">
        <v>0.1990513791882369</v>
      </c>
      <c r="L100" s="149">
        <v>0.23405308456266627</v>
      </c>
      <c r="M100" s="149">
        <v>0.20640443378879736</v>
      </c>
      <c r="P100" s="149"/>
      <c r="Q100" s="149"/>
      <c r="R100" s="149"/>
      <c r="S100" s="149"/>
      <c r="T100" s="22"/>
      <c r="U100" s="22"/>
      <c r="V100" s="149">
        <v>5.0273616715493796E-2</v>
      </c>
      <c r="W100" s="149">
        <v>6.541813058228052E-2</v>
      </c>
      <c r="X100" s="149">
        <v>0.2481479638130315</v>
      </c>
      <c r="Y100" s="149">
        <v>0.1820855089362412</v>
      </c>
      <c r="Z100" s="22"/>
      <c r="AA100" s="22"/>
      <c r="AB100" s="149">
        <f>IFERROR(AB98/V98-1,"")</f>
        <v>0.10916817978474258</v>
      </c>
      <c r="AC100" s="149">
        <f>IFERROR(AC98/W98-1,"")</f>
        <v>3.7000879757073557E-2</v>
      </c>
      <c r="AD100" s="149">
        <f>IFERROR(AD98/X98-1,"")</f>
        <v>3.1670321917703248E-2</v>
      </c>
      <c r="AE100" s="151">
        <f>IFERROR(AE98/Y98-1,"")</f>
        <v>6.6582986119811949E-2</v>
      </c>
      <c r="AF100" s="25"/>
      <c r="AG100" s="149">
        <f>IFERROR(AG98/AB98-1,"")</f>
        <v>0.57065256404168774</v>
      </c>
      <c r="AH100" s="149">
        <f t="shared" ref="AH100:AJ100" si="19">IFERROR(AH98/AC98-1,"")</f>
        <v>0.46274998650543564</v>
      </c>
      <c r="AI100" s="149">
        <f t="shared" si="19"/>
        <v>0.48337920876501128</v>
      </c>
      <c r="AJ100" s="149">
        <f t="shared" si="19"/>
        <v>0.37514236799963085</v>
      </c>
      <c r="AK100" s="25"/>
      <c r="AL100" s="149">
        <f>IFERROR(AL98/AB98-1,"")</f>
        <v>1.818526910164997E-2</v>
      </c>
      <c r="AM100" s="151">
        <f>IFERROR(AM98/AC98-1,"")</f>
        <v>0.13684429459672476</v>
      </c>
      <c r="AN100" s="149">
        <f>IFERROR(AN98/AD98-1,"")</f>
        <v>0.33587836285157868</v>
      </c>
      <c r="AO100" s="149">
        <f>IFERROR(AO98/AE98-1,"")</f>
        <v>0.22633327817743942</v>
      </c>
      <c r="AP100" s="25"/>
      <c r="AQ100" s="151">
        <f>IFERROR(AQ98/AG98-1,"")</f>
        <v>-3.9945377661791959E-3</v>
      </c>
      <c r="AR100" s="151">
        <f>IFERROR(AR98/AH98-1,"")</f>
        <v>-1.1153233229340587E-2</v>
      </c>
      <c r="AS100" s="151">
        <f>IFERROR(AS98/AI98-1,"")</f>
        <v>1.3936377957372015E-2</v>
      </c>
      <c r="AT100" s="151">
        <f>IFERROR(AT98/AJ98-1,"")</f>
        <v>-2.0360170865427851E-2</v>
      </c>
      <c r="AW100" s="26"/>
      <c r="AX100" s="26"/>
      <c r="AY100" s="26"/>
      <c r="AZ100" s="26"/>
      <c r="BB100" s="26"/>
      <c r="BC100" s="26"/>
      <c r="BD100" s="26"/>
      <c r="BE100" s="26"/>
    </row>
    <row r="101" spans="2:57" s="101" customFormat="1" ht="11.4" customHeight="1" x14ac:dyDescent="0.3">
      <c r="B101" s="166" t="s">
        <v>94</v>
      </c>
      <c r="D101" s="167">
        <v>53720.251327895552</v>
      </c>
      <c r="E101" s="167">
        <v>114201.94795331621</v>
      </c>
      <c r="F101" s="167">
        <v>167084.39881997433</v>
      </c>
      <c r="G101" s="167">
        <v>251234.44633663242</v>
      </c>
      <c r="H101" s="168"/>
      <c r="I101" s="168"/>
      <c r="J101" s="167">
        <v>60561.416228139919</v>
      </c>
      <c r="K101" s="167">
        <v>128789.34881401858</v>
      </c>
      <c r="L101" s="167">
        <v>190254.8458640186</v>
      </c>
      <c r="M101" s="167">
        <v>282335.39168835565</v>
      </c>
      <c r="N101" s="168"/>
      <c r="O101" s="168"/>
      <c r="P101" s="167">
        <v>65785.119798139916</v>
      </c>
      <c r="Q101" s="167">
        <v>139760.4878774489</v>
      </c>
      <c r="R101" s="167">
        <v>207244.45858401863</v>
      </c>
      <c r="S101" s="167">
        <v>299891.64366835565</v>
      </c>
      <c r="V101" s="167">
        <v>59882.496698190924</v>
      </c>
      <c r="W101" s="167">
        <v>127844.17380784616</v>
      </c>
      <c r="X101" s="167">
        <v>187669.15654127728</v>
      </c>
      <c r="Y101" s="167">
        <v>277531</v>
      </c>
      <c r="AB101" s="167">
        <v>54405</v>
      </c>
      <c r="AC101" s="167">
        <v>112516</v>
      </c>
      <c r="AD101" s="167">
        <v>173400</v>
      </c>
      <c r="AE101" s="167">
        <v>272933</v>
      </c>
      <c r="AF101" s="25"/>
      <c r="AG101" s="167">
        <f>'P&amp;L QRT_new'!AH101</f>
        <v>54405</v>
      </c>
      <c r="AH101" s="167">
        <f>'P&amp;L QRT_new'!AI101+AG101</f>
        <v>112516.4</v>
      </c>
      <c r="AI101" s="167">
        <f>'P&amp;L QRT_new'!AJ101+AH101</f>
        <v>173400.4</v>
      </c>
      <c r="AJ101" s="167">
        <f>'P&amp;L QRT_new'!AK101+AI101</f>
        <v>272932.90000000002</v>
      </c>
      <c r="AK101" s="182"/>
      <c r="AL101" s="167">
        <v>53308</v>
      </c>
      <c r="AM101" s="167">
        <v>111026</v>
      </c>
      <c r="AN101" s="167">
        <f>'P&amp;L QRT_new'!AP101+'P&amp;L YTD_new'!AM101</f>
        <v>158300.43030424701</v>
      </c>
      <c r="AO101" s="167">
        <v>229161.29919941002</v>
      </c>
      <c r="AP101" s="25"/>
      <c r="AQ101" s="167">
        <f>'P&amp;L QRT_new'!AT101</f>
        <v>53308</v>
      </c>
      <c r="AR101" s="167">
        <f>'P&amp;L QRT_new'!AU101+'P&amp;L YTD_new'!AQ101</f>
        <v>111026</v>
      </c>
      <c r="AS101" s="167">
        <f>'P&amp;L QRT_new'!AV101+'P&amp;L YTD_new'!AR101</f>
        <v>158300.43030424701</v>
      </c>
      <c r="AT101" s="167">
        <f>'P&amp;L QRT_new'!AW101+'P&amp;L YTD_new'!AS101</f>
        <v>229161.29919941002</v>
      </c>
      <c r="AV101" s="128"/>
      <c r="AW101" s="128"/>
      <c r="AX101" s="128"/>
      <c r="AY101" s="128"/>
      <c r="AZ101" s="128"/>
      <c r="BB101" s="128"/>
      <c r="BC101" s="128"/>
      <c r="BD101" s="128"/>
      <c r="BE101" s="128"/>
    </row>
    <row r="102" spans="2:57" s="107" customFormat="1" ht="11.4" customHeight="1" x14ac:dyDescent="0.3">
      <c r="B102" s="170" t="s">
        <v>84</v>
      </c>
      <c r="D102" s="171">
        <v>0.47082500615219175</v>
      </c>
      <c r="E102" s="171">
        <v>0.47366209012936988</v>
      </c>
      <c r="F102" s="171">
        <v>0.46528937500777379</v>
      </c>
      <c r="G102" s="171">
        <v>0.48188408606789584</v>
      </c>
      <c r="J102" s="171">
        <v>0.47880119982949987</v>
      </c>
      <c r="K102" s="171">
        <v>0.48975617319285802</v>
      </c>
      <c r="L102" s="171">
        <v>0.48557453554234287</v>
      </c>
      <c r="M102" s="171">
        <v>0.47447025852976166</v>
      </c>
      <c r="P102" s="171">
        <v>0.4327498813509173</v>
      </c>
      <c r="Q102" s="171">
        <v>0.4428540448195124</v>
      </c>
      <c r="R102" s="171">
        <v>0.43700517423897556</v>
      </c>
      <c r="S102" s="171">
        <v>0.44172423735100869</v>
      </c>
      <c r="V102" s="171">
        <v>0.37820419710720671</v>
      </c>
      <c r="W102" s="171">
        <v>0.39113679951251346</v>
      </c>
      <c r="X102" s="171">
        <v>0.38846336790461178</v>
      </c>
      <c r="Y102" s="171">
        <v>0.40408465756376544</v>
      </c>
      <c r="AB102" s="171">
        <f>IFERROR(AB101/(AB11),"")</f>
        <v>0.33722386135422605</v>
      </c>
      <c r="AC102" s="171">
        <f>IFERROR(AC101/(AC11),"")</f>
        <v>0.33545109520388056</v>
      </c>
      <c r="AD102" s="171">
        <f>IFERROR(AD101/(AD11),"")</f>
        <v>0.34483924405828459</v>
      </c>
      <c r="AE102" s="172">
        <f>IFERROR(AE101/(AE11),"")</f>
        <v>0.37983063466770578</v>
      </c>
      <c r="AF102" s="25"/>
      <c r="AG102" s="172">
        <f>IFERROR(AG101/(AG11),"")</f>
        <v>0.35294735405387812</v>
      </c>
      <c r="AH102" s="172">
        <f>IFERROR(AH101/(AH11),"")</f>
        <v>0.35032433394040907</v>
      </c>
      <c r="AI102" s="172">
        <f>IFERROR(AI101/(AI11),"")</f>
        <v>0.36076622541259462</v>
      </c>
      <c r="AJ102" s="172">
        <f>IFERROR(AJ101/(AJ11),"")</f>
        <v>0.39998929135127587</v>
      </c>
      <c r="AK102" s="25"/>
      <c r="AL102" s="171">
        <f>IFERROR(AL101/(AL11),"")</f>
        <v>0.34400469789562671</v>
      </c>
      <c r="AM102" s="172">
        <f>IFERROR(AM101/(AM11),"")</f>
        <v>0.34465995306271963</v>
      </c>
      <c r="AN102" s="172">
        <f>IFERROR(AN101/(AN11),"")</f>
        <v>0.33251995546536384</v>
      </c>
      <c r="AO102" s="172">
        <f>IFERROR(AO101/(AO11),"")</f>
        <v>0.33994626934406119</v>
      </c>
      <c r="AP102" s="25"/>
      <c r="AQ102" s="172">
        <f>IFERROR(AQ101/(AQ11),"")</f>
        <v>0.34400469789562671</v>
      </c>
      <c r="AR102" s="172">
        <f>IFERROR(AR101/(AR11),"")</f>
        <v>0.34465995306271963</v>
      </c>
      <c r="AS102" s="172">
        <f>IFERROR(AS101/(AS11),"")</f>
        <v>0.33251995546536384</v>
      </c>
      <c r="AT102" s="172">
        <f>IFERROR(AT101/(AT11),"")</f>
        <v>0.33994626934406119</v>
      </c>
      <c r="AW102" s="133"/>
      <c r="AX102" s="133"/>
      <c r="AY102" s="133"/>
      <c r="AZ102" s="133"/>
      <c r="BB102" s="133"/>
      <c r="BC102" s="133"/>
      <c r="BD102" s="133"/>
      <c r="BE102" s="133"/>
    </row>
    <row r="103" spans="2:57" ht="11.4" customHeight="1" x14ac:dyDescent="0.3">
      <c r="B103" s="170" t="s">
        <v>68</v>
      </c>
      <c r="D103" s="171"/>
      <c r="E103" s="171"/>
      <c r="F103" s="171"/>
      <c r="G103" s="171"/>
      <c r="J103" s="171">
        <v>0.12734796899008405</v>
      </c>
      <c r="K103" s="171">
        <v>0.12773338040315618</v>
      </c>
      <c r="L103" s="171">
        <v>0.13867510795552707</v>
      </c>
      <c r="M103" s="171">
        <v>0.12379252051309342</v>
      </c>
      <c r="P103" s="171"/>
      <c r="Q103" s="171"/>
      <c r="R103" s="171"/>
      <c r="S103" s="171"/>
      <c r="V103" s="171">
        <v>-1.1210430208425937E-2</v>
      </c>
      <c r="W103" s="171">
        <v>-7.3389221614693634E-3</v>
      </c>
      <c r="X103" s="171">
        <v>-1.3590662098506567E-2</v>
      </c>
      <c r="Y103" s="171">
        <v>-1.701661155417189E-2</v>
      </c>
      <c r="AB103" s="171">
        <f>IFERROR(AB101/V101-1,"")</f>
        <v>-9.1470746882809983E-2</v>
      </c>
      <c r="AC103" s="171">
        <f>IFERROR(AC101/W101-1,"")</f>
        <v>-0.11989731992703001</v>
      </c>
      <c r="AD103" s="171">
        <f>IFERROR(AD101/X101-1,"")</f>
        <v>-7.603357314678838E-2</v>
      </c>
      <c r="AE103" s="172">
        <f>IFERROR(AE101/Y101-1,"")</f>
        <v>-1.6567518583509577E-2</v>
      </c>
      <c r="AG103" s="392"/>
      <c r="AH103" s="392"/>
      <c r="AI103" s="392"/>
      <c r="AJ103" s="172"/>
      <c r="AL103" s="171">
        <f>IFERROR(AL101/AB101-1,"")</f>
        <v>-2.0163587905523417E-2</v>
      </c>
      <c r="AM103" s="172">
        <f>IFERROR(AM101/AC101-1,"")</f>
        <v>-1.3242561057982827E-2</v>
      </c>
      <c r="AN103" s="171">
        <f>IFERROR(AN101/AD101-1,"")</f>
        <v>-8.7079410010109548E-2</v>
      </c>
      <c r="AO103" s="171">
        <f>IFERROR(AO101/AE101-1,"")</f>
        <v>-0.16037525986447221</v>
      </c>
      <c r="AQ103" s="172">
        <f>IFERROR(AQ101/AG101-1,"")</f>
        <v>-2.0163587905523417E-2</v>
      </c>
      <c r="AR103" s="172">
        <f>IFERROR(AR101/AH101-1,"")</f>
        <v>-1.3246069017494255E-2</v>
      </c>
      <c r="AS103" s="172">
        <f>IFERROR(AS101/AI101-1,"")</f>
        <v>-8.7081515935101494E-2</v>
      </c>
      <c r="AT103" s="172">
        <f>IFERROR(AT101/AJ101-1,"")</f>
        <v>-0.16037495223401066</v>
      </c>
      <c r="AW103" s="26"/>
      <c r="AX103" s="26"/>
      <c r="AY103" s="26"/>
      <c r="AZ103" s="26"/>
      <c r="BB103" s="26"/>
      <c r="BC103" s="26"/>
      <c r="BD103" s="26"/>
      <c r="BE103" s="26"/>
    </row>
    <row r="104" spans="2:57" ht="11.4" customHeight="1" x14ac:dyDescent="0.3">
      <c r="B104" s="166" t="s">
        <v>85</v>
      </c>
      <c r="D104" s="167">
        <v>820.32923713469063</v>
      </c>
      <c r="E104" s="167">
        <v>9781.2709664477097</v>
      </c>
      <c r="F104" s="167">
        <v>23783.653039671564</v>
      </c>
      <c r="G104" s="167">
        <v>27735.318968382089</v>
      </c>
      <c r="H104" s="173"/>
      <c r="I104" s="173"/>
      <c r="J104" s="167">
        <v>6097.4285708994557</v>
      </c>
      <c r="K104" s="167">
        <v>22672.614416694734</v>
      </c>
      <c r="L104" s="167">
        <v>50582.375604832981</v>
      </c>
      <c r="M104" s="167">
        <v>61180.603869782455</v>
      </c>
      <c r="N104" s="173"/>
      <c r="O104" s="173"/>
      <c r="P104" s="167">
        <v>3105.7118438194975</v>
      </c>
      <c r="Q104" s="167">
        <v>20452.676201912494</v>
      </c>
      <c r="R104" s="167">
        <v>84165.926201642651</v>
      </c>
      <c r="S104" s="167">
        <v>95845.109456616396</v>
      </c>
      <c r="V104" s="167">
        <v>10041.083270789963</v>
      </c>
      <c r="W104" s="167">
        <v>33903.705951562348</v>
      </c>
      <c r="X104" s="167">
        <v>117267.45285487984</v>
      </c>
      <c r="Y104" s="167">
        <v>132529</v>
      </c>
      <c r="AB104" s="167">
        <v>22854</v>
      </c>
      <c r="AC104" s="167">
        <v>54249</v>
      </c>
      <c r="AD104" s="167">
        <v>139582</v>
      </c>
      <c r="AE104" s="167">
        <v>162348</v>
      </c>
      <c r="AG104" s="167">
        <f>'P&amp;L QRT_new'!AH104</f>
        <v>70959.440496150244</v>
      </c>
      <c r="AH104" s="167">
        <f>'P&amp;L QRT_new'!AI104+AG104</f>
        <v>138795.47353448905</v>
      </c>
      <c r="AI104" s="167">
        <f>'P&amp;L QRT_new'!AJ104+AH104</f>
        <v>302160.96307602385</v>
      </c>
      <c r="AJ104" s="167">
        <f>'P&amp;L QRT_new'!AK104+AI104</f>
        <v>337989.48155505909</v>
      </c>
      <c r="AL104" s="167">
        <v>23393</v>
      </c>
      <c r="AM104" s="167">
        <v>77854</v>
      </c>
      <c r="AN104" s="167">
        <f>'P&amp;L QRT_new'!AP104+'P&amp;L YTD_new'!AM104</f>
        <v>260124.682937523</v>
      </c>
      <c r="AO104" s="167">
        <v>304489.14253330405</v>
      </c>
      <c r="AQ104" s="167">
        <f>'P&amp;L QRT_new'!AT104</f>
        <v>69436.545958178525</v>
      </c>
      <c r="AR104" s="167">
        <f>'P&amp;L QRT_new'!AU104+'P&amp;L YTD_new'!AQ104</f>
        <v>134417.56890315388</v>
      </c>
      <c r="AS104" s="167">
        <f>'P&amp;L QRT_new'!AV104+'P&amp;L YTD_new'!AR104</f>
        <v>316688.25184067688</v>
      </c>
      <c r="AT104" s="167">
        <f>'P&amp;L QRT_new'!AW104+'P&amp;L YTD_new'!AS104</f>
        <v>361052.71143645793</v>
      </c>
      <c r="AW104" s="26"/>
      <c r="AX104" s="26"/>
      <c r="AY104" s="26"/>
      <c r="AZ104" s="26"/>
      <c r="BB104" s="26"/>
      <c r="BC104" s="26"/>
      <c r="BD104" s="26"/>
      <c r="BE104" s="26"/>
    </row>
    <row r="105" spans="2:57" ht="11.4" customHeight="1" x14ac:dyDescent="0.3">
      <c r="B105" s="170" t="s">
        <v>84</v>
      </c>
      <c r="D105" s="171">
        <v>5.8804963235461694E-2</v>
      </c>
      <c r="E105" s="171">
        <v>0.19973615616252208</v>
      </c>
      <c r="F105" s="171">
        <v>0.24063350720931712</v>
      </c>
      <c r="G105" s="171">
        <v>0.21696397453890812</v>
      </c>
      <c r="J105" s="171">
        <v>0.17260346489637066</v>
      </c>
      <c r="K105" s="171">
        <v>0.21492505514357782</v>
      </c>
      <c r="L105" s="171">
        <v>0.27849167998290247</v>
      </c>
      <c r="M105" s="171">
        <v>0.25201107840058989</v>
      </c>
      <c r="P105" s="171">
        <v>6.0179263024566776E-2</v>
      </c>
      <c r="Q105" s="171">
        <v>0.13727079542215975</v>
      </c>
      <c r="R105" s="171">
        <v>0.28763639108670414</v>
      </c>
      <c r="S105" s="171">
        <v>0.26402585950031393</v>
      </c>
      <c r="V105" s="171">
        <v>0.108579613109224</v>
      </c>
      <c r="W105" s="171">
        <v>0.15775510408721385</v>
      </c>
      <c r="X105" s="171">
        <v>0.29265365323464548</v>
      </c>
      <c r="Y105" s="171">
        <v>0.26787389033520365</v>
      </c>
      <c r="AB105" s="171">
        <f>IFERROR(AB104/(AB12),"")</f>
        <v>0.1814500762195122</v>
      </c>
      <c r="AC105" s="171">
        <f>IFERROR(AC104/(AC12),"")</f>
        <v>0.2006160969187758</v>
      </c>
      <c r="AD105" s="171">
        <f>IFERROR(AD104/(AD12),"")</f>
        <v>0.29152586268113068</v>
      </c>
      <c r="AE105" s="172">
        <f>IFERROR(AE104/(AE12),"")</f>
        <v>0.27268146515815217</v>
      </c>
      <c r="AG105" s="392">
        <f>IFERROR(AG104/(AG12),"")</f>
        <v>0.20730273316123166</v>
      </c>
      <c r="AH105" s="392">
        <f>IFERROR(AH104/(AH12),"")</f>
        <v>0.20255040501517135</v>
      </c>
      <c r="AI105" s="392">
        <f>IFERROR(AI104/(AI12),"")</f>
        <v>0.26672784767457164</v>
      </c>
      <c r="AJ105" s="172">
        <f>IFERROR(AJ104/(AJ12),"")</f>
        <v>0.24240706539043341</v>
      </c>
      <c r="AL105" s="171">
        <f>IFERROR(AL104/(AL12),"")</f>
        <v>0.15832289939426752</v>
      </c>
      <c r="AM105" s="172">
        <f>IFERROR(AM104/(AM12),"")</f>
        <v>0.17521937869522847</v>
      </c>
      <c r="AN105" s="172">
        <f>IFERROR(AN104/(AN12),"")</f>
        <v>0.27840412556106908</v>
      </c>
      <c r="AO105" s="172">
        <f>IFERROR(AO104/(AO12),"")</f>
        <v>0.24908480031055014</v>
      </c>
      <c r="AQ105" s="172">
        <f>IFERROR(AQ104/(AQ12),"")</f>
        <v>0.18859347775302737</v>
      </c>
      <c r="AR105" s="172">
        <f>IFERROR(AR104/(AR12),"")</f>
        <v>0.18652995797729177</v>
      </c>
      <c r="AS105" s="172">
        <f>IFERROR(AS104/(AS12),"")</f>
        <v>0.26158726562151308</v>
      </c>
      <c r="AT105" s="172">
        <f>IFERROR(AT104/(AT12),"")</f>
        <v>0.24090568998041356</v>
      </c>
      <c r="AW105" s="26"/>
      <c r="AX105" s="26"/>
      <c r="AY105" s="26"/>
      <c r="AZ105" s="26"/>
      <c r="BB105" s="26"/>
      <c r="BC105" s="26"/>
      <c r="BD105" s="26"/>
      <c r="BE105" s="26"/>
    </row>
    <row r="106" spans="2:57" ht="11.4" customHeight="1" x14ac:dyDescent="0.3">
      <c r="B106" s="170" t="s">
        <v>68</v>
      </c>
      <c r="D106" s="171"/>
      <c r="E106" s="171"/>
      <c r="F106" s="171"/>
      <c r="G106" s="171"/>
      <c r="J106" s="171">
        <v>6.4329041254180162</v>
      </c>
      <c r="K106" s="171">
        <v>1.3179620004872237</v>
      </c>
      <c r="L106" s="171">
        <v>1.1267706655685172</v>
      </c>
      <c r="M106" s="171">
        <v>1.205873454692465</v>
      </c>
      <c r="P106" s="171"/>
      <c r="Q106" s="171"/>
      <c r="R106" s="171"/>
      <c r="S106" s="171"/>
      <c r="V106" s="171">
        <v>0.64677341506089392</v>
      </c>
      <c r="W106" s="171">
        <v>0.49535934976240426</v>
      </c>
      <c r="X106" s="171">
        <v>1.3183460929358826</v>
      </c>
      <c r="Y106" s="171">
        <v>1.1661930680199943</v>
      </c>
      <c r="AB106" s="171">
        <f>IFERROR(AB104/V104-1,"")</f>
        <v>1.2760492452525996</v>
      </c>
      <c r="AC106" s="171">
        <f>IFERROR(AC104/W104-1,"")</f>
        <v>0.6000905646569914</v>
      </c>
      <c r="AD106" s="171">
        <f>IFERROR(AD104/X104-1,"")</f>
        <v>0.19028764249475705</v>
      </c>
      <c r="AE106" s="172">
        <f>IFERROR(AE104/Y104-1,"")</f>
        <v>0.2249998113620415</v>
      </c>
      <c r="AG106" s="392"/>
      <c r="AH106" s="392"/>
      <c r="AI106" s="392"/>
      <c r="AJ106" s="172"/>
      <c r="AL106" s="171">
        <f>IFERROR(AL104/AB104-1,"")</f>
        <v>2.3584492867769313E-2</v>
      </c>
      <c r="AM106" s="172">
        <f>IFERROR(AM104/AC104-1,"")</f>
        <v>0.43512322807793691</v>
      </c>
      <c r="AN106" s="171">
        <f>IFERROR(AN104/AD104-1,"")</f>
        <v>0.86359761958936687</v>
      </c>
      <c r="AO106" s="171">
        <f>IFERROR(AO104/AE104-1,"")</f>
        <v>0.87553368402015463</v>
      </c>
      <c r="AQ106" s="172">
        <f>IFERROR(AQ104/AG104-1,"")</f>
        <v>-2.1461478942387369E-2</v>
      </c>
      <c r="AR106" s="172">
        <f>IFERROR(AR104/AH104-1,"")</f>
        <v>-3.1542128283076232E-2</v>
      </c>
      <c r="AS106" s="172">
        <f>IFERROR(AS104/AI104-1,"")</f>
        <v>4.8077980083078842E-2</v>
      </c>
      <c r="AT106" s="172">
        <f>IFERROR(AT104/AJ104-1,"")</f>
        <v>6.8236531430762248E-2</v>
      </c>
      <c r="AW106" s="26"/>
      <c r="AX106" s="26"/>
      <c r="AY106" s="26"/>
      <c r="AZ106" s="26"/>
      <c r="BB106" s="26"/>
      <c r="BC106" s="26"/>
      <c r="BD106" s="26"/>
      <c r="BE106" s="26"/>
    </row>
    <row r="107" spans="2:57" ht="11.4" customHeight="1" x14ac:dyDescent="0.3">
      <c r="B107" s="166" t="s">
        <v>86</v>
      </c>
      <c r="D107" s="167">
        <v>4359.0525728399998</v>
      </c>
      <c r="E107" s="167">
        <v>10832.184315680002</v>
      </c>
      <c r="F107" s="167">
        <v>18049.506078520004</v>
      </c>
      <c r="G107" s="167">
        <v>24955.973746575728</v>
      </c>
      <c r="H107" s="173"/>
      <c r="I107" s="173"/>
      <c r="J107" s="167">
        <v>5638.2148628399991</v>
      </c>
      <c r="K107" s="167">
        <v>14116.12209143469</v>
      </c>
      <c r="L107" s="167">
        <v>21410.738932044656</v>
      </c>
      <c r="M107" s="167">
        <v>30022.908338021403</v>
      </c>
      <c r="N107" s="173"/>
      <c r="O107" s="173"/>
      <c r="P107" s="167">
        <v>5740.3648628399988</v>
      </c>
      <c r="Q107" s="167">
        <v>14320.42209143469</v>
      </c>
      <c r="R107" s="167">
        <v>21717.188932044657</v>
      </c>
      <c r="S107" s="167">
        <v>30397.458338021406</v>
      </c>
      <c r="V107" s="167">
        <v>6216.7717308129286</v>
      </c>
      <c r="W107" s="167">
        <v>14284.991009025402</v>
      </c>
      <c r="X107" s="167">
        <v>20003.091137527921</v>
      </c>
      <c r="Y107" s="167">
        <v>26521</v>
      </c>
      <c r="AB107" s="167">
        <v>6404</v>
      </c>
      <c r="AC107" s="167">
        <v>14842</v>
      </c>
      <c r="AD107" s="167">
        <v>21752</v>
      </c>
      <c r="AE107" s="167">
        <v>30503</v>
      </c>
      <c r="AG107" s="167">
        <f>'P&amp;L QRT_new'!AH107</f>
        <v>6404</v>
      </c>
      <c r="AH107" s="167">
        <f>'P&amp;L QRT_new'!AI107+AG107</f>
        <v>14842</v>
      </c>
      <c r="AI107" s="167">
        <f>'P&amp;L QRT_new'!AJ107+AH107</f>
        <v>21752</v>
      </c>
      <c r="AJ107" s="167">
        <f>'P&amp;L QRT_new'!AK107+AI107</f>
        <v>30503</v>
      </c>
      <c r="AL107" s="167">
        <v>8364</v>
      </c>
      <c r="AM107" s="167">
        <v>15623</v>
      </c>
      <c r="AN107" s="167">
        <f>'P&amp;L QRT_new'!AP107+'P&amp;L YTD_new'!AM107</f>
        <v>25873.506843923002</v>
      </c>
      <c r="AO107" s="167">
        <v>34776.617841991996</v>
      </c>
      <c r="AQ107" s="167">
        <f>'P&amp;L QRT_new'!AT107</f>
        <v>8364</v>
      </c>
      <c r="AR107" s="167">
        <f>'P&amp;L QRT_new'!AU107+'P&amp;L YTD_new'!AQ107</f>
        <v>15623</v>
      </c>
      <c r="AS107" s="167">
        <f>'P&amp;L QRT_new'!AV107+'P&amp;L YTD_new'!AR107</f>
        <v>25873.506843923002</v>
      </c>
      <c r="AT107" s="167">
        <f>'P&amp;L QRT_new'!AW107+'P&amp;L YTD_new'!AS107</f>
        <v>34776.617841991996</v>
      </c>
      <c r="AW107" s="26"/>
      <c r="AX107" s="26"/>
      <c r="AY107" s="26"/>
      <c r="AZ107" s="26"/>
      <c r="BB107" s="26"/>
      <c r="BC107" s="26"/>
      <c r="BD107" s="26"/>
      <c r="BE107" s="26"/>
    </row>
    <row r="108" spans="2:57" ht="11.4" customHeight="1" x14ac:dyDescent="0.3">
      <c r="B108" s="170" t="s">
        <v>84</v>
      </c>
      <c r="D108" s="171">
        <v>0.15149228698782555</v>
      </c>
      <c r="E108" s="171">
        <v>0.17649052867522932</v>
      </c>
      <c r="F108" s="171">
        <v>0.1849716880532703</v>
      </c>
      <c r="G108" s="171">
        <v>0.1893724345964484</v>
      </c>
      <c r="J108" s="171">
        <v>0.17557247671540779</v>
      </c>
      <c r="K108" s="171">
        <v>0.18968082449422341</v>
      </c>
      <c r="L108" s="171">
        <v>0.17133984930945581</v>
      </c>
      <c r="M108" s="171">
        <v>0.17553918400249402</v>
      </c>
      <c r="P108" s="171">
        <v>0.17875339992120506</v>
      </c>
      <c r="Q108" s="171">
        <v>0.19242603965977395</v>
      </c>
      <c r="R108" s="171">
        <v>0.17379222131714478</v>
      </c>
      <c r="S108" s="171">
        <v>0.17772911845614156</v>
      </c>
      <c r="V108" s="171">
        <v>0.12664675731069022</v>
      </c>
      <c r="W108" s="171">
        <v>0.13574171144133615</v>
      </c>
      <c r="X108" s="171">
        <v>0.13085479991275659</v>
      </c>
      <c r="Y108" s="171">
        <v>0.13296600269732323</v>
      </c>
      <c r="AB108" s="171">
        <f>IFERROR(AB107/(AB13),"")</f>
        <v>0.13470478113628237</v>
      </c>
      <c r="AC108" s="171">
        <f>IFERROR(AC107/(AC13),"")</f>
        <v>0.15342947226960252</v>
      </c>
      <c r="AD108" s="171">
        <f>IFERROR(AD107/(AD13),"")</f>
        <v>0.14992693887678862</v>
      </c>
      <c r="AE108" s="172">
        <f>IFERROR(AE107/(AE13),"")</f>
        <v>0.15682292577092738</v>
      </c>
      <c r="AG108" s="392">
        <f>IFERROR(AG107/(AG13),"")</f>
        <v>0.13470478113628237</v>
      </c>
      <c r="AH108" s="392">
        <f>IFERROR(AH107/(AH13),"")</f>
        <v>0.15342947226960252</v>
      </c>
      <c r="AI108" s="392">
        <f>IFERROR(AI107/(AI13),"")</f>
        <v>0.14992693887678862</v>
      </c>
      <c r="AJ108" s="172">
        <f>IFERROR(AJ107/(AJ13),"")</f>
        <v>0.15682292577092738</v>
      </c>
      <c r="AL108" s="171">
        <f>IFERROR(AL107/(AL13),"")</f>
        <v>0.1489024585640277</v>
      </c>
      <c r="AM108" s="172">
        <f>IFERROR(AM107/(AM13),"")</f>
        <v>0.13408113698195145</v>
      </c>
      <c r="AN108" s="172">
        <f>IFERROR(AN107/(AN13),"")</f>
        <v>0.14608811327707602</v>
      </c>
      <c r="AO108" s="172">
        <f>IFERROR(AO107/(AO13),"")</f>
        <v>0.14094813582152441</v>
      </c>
      <c r="AQ108" s="172">
        <f>IFERROR(AQ107/(AQ13),"")</f>
        <v>0.1489024585640277</v>
      </c>
      <c r="AR108" s="172">
        <f>IFERROR(AR107/(AR13),"")</f>
        <v>0.13408113698195145</v>
      </c>
      <c r="AS108" s="172">
        <f>IFERROR(AS107/(AS13),"")</f>
        <v>0.14608811327707602</v>
      </c>
      <c r="AT108" s="172">
        <f>IFERROR(AT107/(AT13),"")</f>
        <v>0.14094813582152441</v>
      </c>
      <c r="AW108" s="26"/>
      <c r="AX108" s="26"/>
      <c r="AY108" s="26"/>
      <c r="AZ108" s="26"/>
      <c r="BB108" s="26"/>
      <c r="BC108" s="26"/>
      <c r="BD108" s="26"/>
      <c r="BE108" s="26"/>
    </row>
    <row r="109" spans="2:57" ht="11.4" customHeight="1" x14ac:dyDescent="0.3">
      <c r="B109" s="170" t="s">
        <v>68</v>
      </c>
      <c r="D109" s="171"/>
      <c r="E109" s="171"/>
      <c r="F109" s="171"/>
      <c r="G109" s="171"/>
      <c r="J109" s="171">
        <v>0.29344961287461668</v>
      </c>
      <c r="K109" s="171">
        <v>0.303164872388763</v>
      </c>
      <c r="L109" s="171">
        <v>0.18622298244076174</v>
      </c>
      <c r="M109" s="171">
        <v>0.20303493836384257</v>
      </c>
      <c r="P109" s="171"/>
      <c r="Q109" s="171"/>
      <c r="R109" s="171"/>
      <c r="S109" s="171"/>
      <c r="V109" s="171">
        <v>0.10261348353111677</v>
      </c>
      <c r="W109" s="171">
        <v>1.1962840537712349E-2</v>
      </c>
      <c r="X109" s="171">
        <v>-6.5744942245312243E-2</v>
      </c>
      <c r="Y109" s="171">
        <v>-0.11664120939231404</v>
      </c>
      <c r="AB109" s="171">
        <f>IFERROR(AB107/V107-1,"")</f>
        <v>3.0116638875300694E-2</v>
      </c>
      <c r="AC109" s="171">
        <f>IFERROR(AC107/W107-1,"")</f>
        <v>3.8992603539104387E-2</v>
      </c>
      <c r="AD109" s="171">
        <f>IFERROR(AD107/X107-1,"")</f>
        <v>8.7431929917618501E-2</v>
      </c>
      <c r="AE109" s="172">
        <f>IFERROR(AE107/Y107-1,"")</f>
        <v>0.15014516798009114</v>
      </c>
      <c r="AG109" s="392"/>
      <c r="AH109" s="392"/>
      <c r="AI109" s="392"/>
      <c r="AJ109" s="172"/>
      <c r="AL109" s="171">
        <f>IFERROR(AL107/AB107-1,"")</f>
        <v>0.30605871330418499</v>
      </c>
      <c r="AM109" s="172">
        <f>IFERROR(AM107/AC107-1,"")</f>
        <v>5.2620940574046537E-2</v>
      </c>
      <c r="AN109" s="392">
        <f>IFERROR(AN107/AD107-1,"")</f>
        <v>0.18947714435100238</v>
      </c>
      <c r="AO109" s="392">
        <f>IFERROR(AO107/AE107-1,"")</f>
        <v>0.14010483696659337</v>
      </c>
      <c r="AQ109" s="172">
        <f>IFERROR(AQ107/AG107-1,"")</f>
        <v>0.30605871330418499</v>
      </c>
      <c r="AR109" s="172">
        <f>IFERROR(AR107/AH107-1,"")</f>
        <v>5.2620940574046537E-2</v>
      </c>
      <c r="AS109" s="172">
        <f>IFERROR(AS107/AI107-1,"")</f>
        <v>0.18947714435100238</v>
      </c>
      <c r="AT109" s="172">
        <f>IFERROR(AT107/AJ107-1,"")</f>
        <v>0.14010483696659337</v>
      </c>
      <c r="AW109" s="26"/>
      <c r="AX109" s="26"/>
      <c r="AY109" s="26"/>
      <c r="AZ109" s="26"/>
      <c r="BB109" s="26"/>
      <c r="BC109" s="26"/>
      <c r="BD109" s="26"/>
      <c r="BE109" s="26"/>
    </row>
    <row r="110" spans="2:57" ht="11.4" customHeight="1" x14ac:dyDescent="0.3">
      <c r="B110" s="166" t="s">
        <v>87</v>
      </c>
      <c r="D110" s="167">
        <v>1900</v>
      </c>
      <c r="E110" s="167">
        <v>3096.060219999998</v>
      </c>
      <c r="F110" s="167">
        <v>2747.2552300000025</v>
      </c>
      <c r="G110" s="167">
        <v>3894.6615700000093</v>
      </c>
      <c r="H110" s="173"/>
      <c r="I110" s="173"/>
      <c r="J110" s="167">
        <v>66.025495002339312</v>
      </c>
      <c r="K110" s="167">
        <v>-213.34228999999965</v>
      </c>
      <c r="L110" s="167">
        <v>-1051.7822300000062</v>
      </c>
      <c r="M110" s="167">
        <v>-2188.0686599999881</v>
      </c>
      <c r="N110" s="173"/>
      <c r="O110" s="173"/>
      <c r="P110" s="167">
        <v>1409.4892281206444</v>
      </c>
      <c r="Q110" s="167">
        <v>2211.5634278520065</v>
      </c>
      <c r="R110" s="167">
        <v>2501.6520191037275</v>
      </c>
      <c r="S110" s="167">
        <v>1757.1921091037452</v>
      </c>
      <c r="T110" s="173"/>
      <c r="V110" s="167">
        <v>-139.11299000000054</v>
      </c>
      <c r="W110" s="167">
        <v>152.07462640329931</v>
      </c>
      <c r="X110" s="167">
        <v>1074.9701807198501</v>
      </c>
      <c r="Y110" s="167">
        <v>2390</v>
      </c>
      <c r="AB110" s="167">
        <v>636</v>
      </c>
      <c r="AC110" s="167">
        <v>1096</v>
      </c>
      <c r="AD110" s="167">
        <v>1606</v>
      </c>
      <c r="AE110" s="167">
        <v>2415</v>
      </c>
      <c r="AG110" s="167">
        <f>'P&amp;L QRT_new'!AH110</f>
        <v>636</v>
      </c>
      <c r="AH110" s="167">
        <f>'P&amp;L QRT_new'!AI110+AG110</f>
        <v>1096.4000000000001</v>
      </c>
      <c r="AI110" s="167">
        <f>'P&amp;L QRT_new'!AJ110+AH110</f>
        <v>1606.4</v>
      </c>
      <c r="AJ110" s="167">
        <f>'P&amp;L QRT_new'!AK110+AI110</f>
        <v>2414.9</v>
      </c>
      <c r="AL110" s="167">
        <v>767</v>
      </c>
      <c r="AM110" s="167">
        <v>3203</v>
      </c>
      <c r="AN110" s="167">
        <f>'P&amp;L QRT_new'!AP110+'P&amp;L YTD_new'!AM110</f>
        <v>5010.7084758069996</v>
      </c>
      <c r="AO110" s="167">
        <v>5740.9549346929998</v>
      </c>
      <c r="AQ110" s="167">
        <f>'P&amp;L QRT_new'!AT110</f>
        <v>767</v>
      </c>
      <c r="AR110" s="167">
        <f>'P&amp;L QRT_new'!AU110+'P&amp;L YTD_new'!AQ110</f>
        <v>3203</v>
      </c>
      <c r="AS110" s="167">
        <f>'P&amp;L QRT_new'!AV110+'P&amp;L YTD_new'!AR110</f>
        <v>5010.7084758069996</v>
      </c>
      <c r="AT110" s="167">
        <f>'P&amp;L QRT_new'!AW110+'P&amp;L YTD_new'!AS110</f>
        <v>5740.9549346929998</v>
      </c>
      <c r="AW110" s="26"/>
      <c r="AX110" s="26"/>
      <c r="AY110" s="26"/>
      <c r="AZ110" s="26"/>
      <c r="BB110" s="26"/>
      <c r="BC110" s="26"/>
      <c r="BD110" s="26"/>
      <c r="BE110" s="26"/>
    </row>
    <row r="111" spans="2:57" ht="11.4" customHeight="1" x14ac:dyDescent="0.3">
      <c r="B111" s="170" t="s">
        <v>84</v>
      </c>
      <c r="D111" s="171">
        <v>9.2719109896544999E-2</v>
      </c>
      <c r="E111" s="171">
        <v>7.7743422647106222E-2</v>
      </c>
      <c r="F111" s="171">
        <v>4.9038378304814612E-2</v>
      </c>
      <c r="G111" s="171">
        <v>5.1558710074071146E-2</v>
      </c>
      <c r="J111" s="171">
        <v>4.0592751068145166E-3</v>
      </c>
      <c r="K111" s="171">
        <v>-7.3568885511357358E-3</v>
      </c>
      <c r="L111" s="171">
        <v>-2.6339601064080117E-2</v>
      </c>
      <c r="M111" s="171">
        <v>-4.4454416811252992E-2</v>
      </c>
      <c r="P111" s="171">
        <v>0.10520240120935517</v>
      </c>
      <c r="Q111" s="171">
        <v>9.4519064350122514E-2</v>
      </c>
      <c r="R111" s="171">
        <v>7.8997016550797036E-2</v>
      </c>
      <c r="S111" s="171">
        <v>4.5060601380587664E-2</v>
      </c>
      <c r="V111" s="171">
        <v>-1.536944253894478E-2</v>
      </c>
      <c r="W111" s="171">
        <v>8.3898006825341431E-3</v>
      </c>
      <c r="X111" s="171">
        <v>3.8520030219198177E-2</v>
      </c>
      <c r="Y111" s="171">
        <v>6.0939850582625771E-2</v>
      </c>
      <c r="AB111" s="171">
        <f>IFERROR(AB110/(AB14),"")</f>
        <v>5.5208333333333331E-2</v>
      </c>
      <c r="AC111" s="171">
        <f>IFERROR(AC110/(AC14),"")</f>
        <v>5.036301810495359E-2</v>
      </c>
      <c r="AD111" s="171">
        <f>IFERROR(AD110/(AD14),"")</f>
        <v>5.0106077623861225E-2</v>
      </c>
      <c r="AE111" s="172">
        <f>IFERROR(AE110/(AE14),"")</f>
        <v>5.4520826278360988E-2</v>
      </c>
      <c r="AG111" s="392">
        <f>IFERROR(AG110/(AG14),"")</f>
        <v>5.5208333333333331E-2</v>
      </c>
      <c r="AH111" s="392">
        <f>IFERROR(AH110/(AH14),"")</f>
        <v>5.0381398768495546E-2</v>
      </c>
      <c r="AI111" s="392">
        <f>IFERROR(AI110/(AI14),"")</f>
        <v>5.0118557344315487E-2</v>
      </c>
      <c r="AJ111" s="172">
        <f>IFERROR(AJ110/(AJ14),"")</f>
        <v>5.451856868721075E-2</v>
      </c>
      <c r="AL111" s="171">
        <f>IFERROR(AL110/(AL14),"")</f>
        <v>6.3252515256473699E-2</v>
      </c>
      <c r="AM111" s="172">
        <f>IFERROR(AM110/(AM14),"")</f>
        <v>0.1209546467278426</v>
      </c>
      <c r="AN111" s="172">
        <f>IFERROR(AN110/(AN14),"")</f>
        <v>0.12290201633361329</v>
      </c>
      <c r="AO111" s="172">
        <f>IFERROR(AO110/(AO14),"")</f>
        <v>0.10417573993163444</v>
      </c>
      <c r="AQ111" s="172">
        <f>IFERROR(AQ110/(AQ14),"")</f>
        <v>6.3252515256473699E-2</v>
      </c>
      <c r="AR111" s="172">
        <f>IFERROR(AR110/(AR14),"")</f>
        <v>0.1209546467278426</v>
      </c>
      <c r="AS111" s="172">
        <f>IFERROR(AS110/(AS14),"")</f>
        <v>0.12290201633361329</v>
      </c>
      <c r="AT111" s="172">
        <f>IFERROR(AT110/(AT14),"")</f>
        <v>0.10417573993163444</v>
      </c>
      <c r="AW111" s="26"/>
      <c r="AX111" s="26"/>
      <c r="AY111" s="26"/>
      <c r="AZ111" s="26"/>
      <c r="BB111" s="26"/>
      <c r="BC111" s="26"/>
      <c r="BD111" s="26"/>
      <c r="BE111" s="26"/>
    </row>
    <row r="112" spans="2:57" ht="11.4" customHeight="1" x14ac:dyDescent="0.3">
      <c r="B112" s="174" t="s">
        <v>68</v>
      </c>
      <c r="C112" s="76"/>
      <c r="D112" s="175"/>
      <c r="E112" s="175"/>
      <c r="F112" s="175"/>
      <c r="G112" s="175"/>
      <c r="H112" s="76"/>
      <c r="I112" s="76"/>
      <c r="J112" s="175">
        <v>-0.96524973947245296</v>
      </c>
      <c r="K112" s="175">
        <v>-1.0689076680814689</v>
      </c>
      <c r="L112" s="175">
        <v>-1.3828483857322587</v>
      </c>
      <c r="M112" s="175">
        <v>-1.5618122706358752</v>
      </c>
      <c r="N112" s="76"/>
      <c r="O112" s="76"/>
      <c r="P112" s="175"/>
      <c r="Q112" s="175"/>
      <c r="R112" s="175"/>
      <c r="S112" s="175"/>
      <c r="V112" s="175">
        <v>-3.1069586830825231</v>
      </c>
      <c r="W112" s="175">
        <v>-1.7128198839681508</v>
      </c>
      <c r="X112" s="175">
        <v>-2.0220463419693293</v>
      </c>
      <c r="Y112" s="175">
        <v>-2.0933211344922231</v>
      </c>
      <c r="AB112" s="171">
        <f>IFERROR(AB110/V110-1,"")</f>
        <v>-5.5718232351989379</v>
      </c>
      <c r="AC112" s="171">
        <f>IFERROR(AC110/W110-1,"")</f>
        <v>6.2069879500701637</v>
      </c>
      <c r="AD112" s="171">
        <f>IFERROR(AD110/X110-1,"")</f>
        <v>0.4939949300961517</v>
      </c>
      <c r="AE112" s="176">
        <f>IFERROR(AE110/Y110-1,"")</f>
        <v>1.0460251046025215E-2</v>
      </c>
      <c r="AG112" s="392"/>
      <c r="AH112" s="392"/>
      <c r="AI112" s="392"/>
      <c r="AJ112" s="176"/>
      <c r="AL112" s="171">
        <f>IFERROR(AL110/AB110-1,"")</f>
        <v>0.20597484276729561</v>
      </c>
      <c r="AM112" s="176">
        <f>IFERROR(AM110/AC110-1,"")</f>
        <v>1.9224452554744524</v>
      </c>
      <c r="AN112" s="171">
        <f>IFERROR(AN110/AD110-1,"")</f>
        <v>2.1199928242882935</v>
      </c>
      <c r="AO112" s="171">
        <f>IFERROR(AO110/AE110-1,"")</f>
        <v>1.377207012295238</v>
      </c>
      <c r="AQ112" s="176">
        <f>IFERROR(AQ110/AG110-1,"")</f>
        <v>0.20597484276729561</v>
      </c>
      <c r="AR112" s="176">
        <f>IFERROR(AR110/AH110-1,"")</f>
        <v>1.9213790587376867</v>
      </c>
      <c r="AS112" s="176">
        <f>IFERROR(AS110/AI110-1,"")</f>
        <v>2.1192159336447953</v>
      </c>
      <c r="AT112" s="176">
        <f>IFERROR(AT110/AJ110-1,"")</f>
        <v>1.3773054514443661</v>
      </c>
      <c r="AW112" s="26"/>
      <c r="AX112" s="26"/>
      <c r="AY112" s="26"/>
      <c r="AZ112" s="26"/>
      <c r="BB112" s="26"/>
      <c r="BC112" s="26"/>
      <c r="BD112" s="26"/>
      <c r="BE112" s="26"/>
    </row>
    <row r="113" spans="2:57" ht="11.4" customHeight="1" x14ac:dyDescent="0.25"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W113" s="26"/>
      <c r="AX113" s="26"/>
      <c r="AY113" s="26"/>
      <c r="AZ113" s="26"/>
      <c r="BB113" s="26"/>
      <c r="BC113" s="26"/>
      <c r="BD113" s="26"/>
      <c r="BE113" s="26"/>
    </row>
    <row r="114" spans="2:57" ht="11.4" customHeight="1" x14ac:dyDescent="0.25"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W114" s="26"/>
      <c r="AX114" s="26"/>
      <c r="AY114" s="26"/>
      <c r="AZ114" s="26"/>
      <c r="BB114" s="26"/>
      <c r="BC114" s="26"/>
      <c r="BD114" s="26"/>
      <c r="BE114" s="26"/>
    </row>
    <row r="115" spans="2:57" ht="11.4" customHeight="1" x14ac:dyDescent="0.25">
      <c r="B115" s="415" t="s">
        <v>64</v>
      </c>
      <c r="Y115" s="26"/>
      <c r="AB115" s="417">
        <f>AB59</f>
        <v>19027</v>
      </c>
      <c r="AC115" s="417">
        <f t="shared" ref="AC115:AE115" si="20">AC59</f>
        <v>38130</v>
      </c>
      <c r="AD115" s="417">
        <f t="shared" si="20"/>
        <v>117995</v>
      </c>
      <c r="AE115" s="417">
        <f t="shared" si="20"/>
        <v>165890</v>
      </c>
      <c r="AF115" s="22"/>
      <c r="AG115" s="417">
        <f>AG59</f>
        <v>15998.502132795129</v>
      </c>
      <c r="AH115" s="418">
        <f>AH59</f>
        <v>38073.32465734733</v>
      </c>
      <c r="AI115" s="418">
        <f>AI59</f>
        <v>126179.29666560481</v>
      </c>
      <c r="AJ115" s="419">
        <f>AJ59</f>
        <v>129291.10581268922</v>
      </c>
      <c r="AK115" s="22"/>
      <c r="AL115" s="417">
        <f>AL59</f>
        <v>12417</v>
      </c>
      <c r="AM115" s="418">
        <f>AM59</f>
        <v>3161</v>
      </c>
      <c r="AN115" s="418">
        <f>AN59</f>
        <v>105020.14186219987</v>
      </c>
      <c r="AO115" s="419">
        <f>AO59</f>
        <v>-22072.924518699689</v>
      </c>
      <c r="AP115" s="22"/>
      <c r="AQ115" s="417">
        <f>AQ59</f>
        <v>13782.755720323825</v>
      </c>
      <c r="AR115" s="418">
        <f>AR59</f>
        <v>66.676617975885165</v>
      </c>
      <c r="AS115" s="418">
        <f>AS59</f>
        <v>101925.81848017598</v>
      </c>
      <c r="AT115" s="419">
        <f>AT59</f>
        <v>-25167.247905924298</v>
      </c>
      <c r="AW115" s="26"/>
      <c r="AX115" s="26"/>
      <c r="AY115" s="26"/>
      <c r="AZ115" s="26"/>
      <c r="BB115" s="26"/>
      <c r="BC115" s="26"/>
      <c r="BD115" s="26"/>
      <c r="BE115" s="26"/>
    </row>
    <row r="116" spans="2:57" ht="11.4" customHeight="1" x14ac:dyDescent="0.25">
      <c r="B116" s="416" t="s">
        <v>69</v>
      </c>
      <c r="Y116" s="26"/>
      <c r="AB116" s="162"/>
      <c r="AC116" s="22"/>
      <c r="AD116" s="22"/>
      <c r="AE116" s="412"/>
      <c r="AF116" s="22"/>
      <c r="AG116" s="162"/>
      <c r="AH116" s="22"/>
      <c r="AI116" s="22"/>
      <c r="AJ116" s="49"/>
      <c r="AK116" s="22"/>
      <c r="AL116" s="162"/>
      <c r="AM116" s="22"/>
      <c r="AN116" s="22"/>
      <c r="AO116" s="49"/>
      <c r="AP116" s="22"/>
      <c r="AQ116" s="162"/>
      <c r="AR116" s="22"/>
      <c r="AS116" s="22"/>
      <c r="AT116" s="49"/>
      <c r="AW116" s="26"/>
      <c r="AX116" s="26"/>
      <c r="AY116" s="26"/>
      <c r="AZ116" s="26"/>
      <c r="BB116" s="26"/>
      <c r="BC116" s="26"/>
      <c r="BD116" s="26"/>
      <c r="BE116" s="26"/>
    </row>
    <row r="117" spans="2:57" ht="11.4" customHeight="1" x14ac:dyDescent="0.25">
      <c r="B117" s="414" t="s">
        <v>249</v>
      </c>
      <c r="Y117" s="26"/>
      <c r="AB117" s="47">
        <v>482</v>
      </c>
      <c r="AC117" s="48">
        <v>3043</v>
      </c>
      <c r="AD117" s="48">
        <v>5677</v>
      </c>
      <c r="AE117" s="49">
        <v>16640.32071</v>
      </c>
      <c r="AF117" s="22"/>
      <c r="AG117" s="47">
        <f t="shared" ref="AG117:AJ119" si="21">AG84</f>
        <v>785.34500000000003</v>
      </c>
      <c r="AH117" s="48">
        <f t="shared" si="21"/>
        <v>3974.3640000000005</v>
      </c>
      <c r="AI117" s="48">
        <f t="shared" si="21"/>
        <v>6471.2824000000001</v>
      </c>
      <c r="AJ117" s="49">
        <f t="shared" si="21"/>
        <v>28098.414400000001</v>
      </c>
      <c r="AK117" s="22"/>
      <c r="AL117" s="47">
        <v>4318</v>
      </c>
      <c r="AM117" s="48">
        <v>30282</v>
      </c>
      <c r="AN117" s="48">
        <v>35228.402370000003</v>
      </c>
      <c r="AO117" s="49">
        <v>42376.491349999997</v>
      </c>
      <c r="AP117" s="22"/>
      <c r="AQ117" s="47">
        <f t="shared" ref="AQ117:AT119" si="22">AQ84</f>
        <v>4752.7424000000001</v>
      </c>
      <c r="AR117" s="48">
        <f t="shared" si="22"/>
        <v>30801.1584</v>
      </c>
      <c r="AS117" s="48">
        <f t="shared" si="22"/>
        <v>35747.560770000004</v>
      </c>
      <c r="AT117" s="49">
        <f t="shared" si="22"/>
        <v>42895.649750000004</v>
      </c>
      <c r="AW117" s="26"/>
      <c r="AX117" s="26"/>
      <c r="AY117" s="26"/>
      <c r="AZ117" s="26"/>
      <c r="BB117" s="26"/>
      <c r="BC117" s="26"/>
      <c r="BD117" s="26"/>
      <c r="BE117" s="26"/>
    </row>
    <row r="118" spans="2:57" ht="11.4" customHeight="1" x14ac:dyDescent="0.25">
      <c r="B118" s="414" t="s">
        <v>250</v>
      </c>
      <c r="Y118" s="26"/>
      <c r="AB118" s="47">
        <v>805</v>
      </c>
      <c r="AC118" s="48">
        <v>10082</v>
      </c>
      <c r="AD118" s="48">
        <v>9975</v>
      </c>
      <c r="AE118" s="49">
        <v>11574.52432</v>
      </c>
      <c r="AF118" s="22"/>
      <c r="AG118" s="47">
        <f t="shared" si="21"/>
        <v>1052.0095000000001</v>
      </c>
      <c r="AH118" s="48">
        <f t="shared" si="21"/>
        <v>10776.3655</v>
      </c>
      <c r="AI118" s="48">
        <f t="shared" si="21"/>
        <v>12262.9391</v>
      </c>
      <c r="AJ118" s="49">
        <f t="shared" si="21"/>
        <v>15273.9123</v>
      </c>
      <c r="AK118" s="22"/>
      <c r="AL118" s="47">
        <v>1265</v>
      </c>
      <c r="AM118" s="48">
        <v>7556</v>
      </c>
      <c r="AN118" s="48">
        <v>14982.371719999999</v>
      </c>
      <c r="AO118" s="49">
        <v>11925.39797</v>
      </c>
      <c r="AP118" s="22"/>
      <c r="AQ118" s="47">
        <f t="shared" si="22"/>
        <v>1965.6527999999998</v>
      </c>
      <c r="AR118" s="48">
        <f t="shared" si="22"/>
        <v>10519.0016</v>
      </c>
      <c r="AS118" s="48">
        <f t="shared" si="22"/>
        <v>17945.373319999999</v>
      </c>
      <c r="AT118" s="49">
        <f t="shared" si="22"/>
        <v>14888.39957</v>
      </c>
      <c r="AW118" s="26"/>
      <c r="AX118" s="26"/>
      <c r="AY118" s="26"/>
      <c r="AZ118" s="26"/>
      <c r="BB118" s="26"/>
      <c r="BC118" s="26"/>
      <c r="BD118" s="26"/>
      <c r="BE118" s="26"/>
    </row>
    <row r="119" spans="2:57" ht="11.4" customHeight="1" x14ac:dyDescent="0.25">
      <c r="B119" s="414" t="s">
        <v>251</v>
      </c>
      <c r="Y119" s="26"/>
      <c r="AB119" s="47">
        <v>344</v>
      </c>
      <c r="AC119" s="48">
        <v>786</v>
      </c>
      <c r="AD119" s="48">
        <v>907</v>
      </c>
      <c r="AE119" s="49">
        <v>996.70320000000004</v>
      </c>
      <c r="AF119" s="22"/>
      <c r="AG119" s="47">
        <f t="shared" si="21"/>
        <v>344</v>
      </c>
      <c r="AH119" s="48">
        <f t="shared" si="21"/>
        <v>786</v>
      </c>
      <c r="AI119" s="48">
        <f t="shared" si="21"/>
        <v>907</v>
      </c>
      <c r="AJ119" s="49">
        <f t="shared" si="21"/>
        <v>997</v>
      </c>
      <c r="AK119" s="22"/>
      <c r="AL119" s="47">
        <v>356</v>
      </c>
      <c r="AM119" s="48">
        <v>1160</v>
      </c>
      <c r="AN119" s="48">
        <v>1543.91139</v>
      </c>
      <c r="AO119" s="49">
        <v>1362.9540500000001</v>
      </c>
      <c r="AP119" s="22"/>
      <c r="AQ119" s="47">
        <f t="shared" si="22"/>
        <v>356</v>
      </c>
      <c r="AR119" s="48">
        <f t="shared" si="22"/>
        <v>1160</v>
      </c>
      <c r="AS119" s="48">
        <f t="shared" si="22"/>
        <v>1543.91139</v>
      </c>
      <c r="AT119" s="49">
        <f t="shared" si="22"/>
        <v>1362.9540500000001</v>
      </c>
      <c r="AW119" s="26"/>
      <c r="AX119" s="26"/>
      <c r="AY119" s="26"/>
      <c r="AZ119" s="26"/>
      <c r="BB119" s="26"/>
      <c r="BC119" s="26"/>
      <c r="BD119" s="26"/>
      <c r="BE119" s="26"/>
    </row>
    <row r="120" spans="2:57" ht="11.4" customHeight="1" x14ac:dyDescent="0.25">
      <c r="B120" s="414" t="s">
        <v>252</v>
      </c>
      <c r="Y120" s="26"/>
      <c r="AB120" s="47">
        <v>153</v>
      </c>
      <c r="AC120" s="48">
        <v>254</v>
      </c>
      <c r="AD120" s="48">
        <v>8997</v>
      </c>
      <c r="AE120" s="49">
        <v>899.91106000000036</v>
      </c>
      <c r="AF120" s="22"/>
      <c r="AG120" s="47">
        <f>AG88</f>
        <v>153</v>
      </c>
      <c r="AH120" s="48">
        <f>AH88</f>
        <v>254</v>
      </c>
      <c r="AI120" s="48">
        <f>AI88</f>
        <v>428</v>
      </c>
      <c r="AJ120" s="49">
        <f>AJ88</f>
        <v>900</v>
      </c>
      <c r="AK120" s="22"/>
      <c r="AL120" s="47">
        <v>282</v>
      </c>
      <c r="AM120" s="48">
        <v>563</v>
      </c>
      <c r="AN120" s="48">
        <v>844.78407000000004</v>
      </c>
      <c r="AO120" s="49">
        <v>1126.3787600000001</v>
      </c>
      <c r="AP120" s="22"/>
      <c r="AQ120" s="47">
        <f>AQ88</f>
        <v>282</v>
      </c>
      <c r="AR120" s="48">
        <f>AR88</f>
        <v>563</v>
      </c>
      <c r="AS120" s="48">
        <f>AS88</f>
        <v>844.78407000000004</v>
      </c>
      <c r="AT120" s="49">
        <f>AT88</f>
        <v>1126.3787600000001</v>
      </c>
      <c r="AW120" s="26"/>
      <c r="AX120" s="26"/>
      <c r="AY120" s="26"/>
      <c r="AZ120" s="26"/>
      <c r="BB120" s="26"/>
      <c r="BC120" s="26"/>
      <c r="BD120" s="26"/>
      <c r="BE120" s="26"/>
    </row>
    <row r="121" spans="2:57" ht="11.4" customHeight="1" x14ac:dyDescent="0.25">
      <c r="B121" s="414" t="s">
        <v>253</v>
      </c>
      <c r="Y121" s="26"/>
      <c r="AB121" s="47"/>
      <c r="AC121" s="48"/>
      <c r="AD121" s="48"/>
      <c r="AE121" s="49">
        <v>0</v>
      </c>
      <c r="AF121" s="22"/>
      <c r="AG121" s="47"/>
      <c r="AH121" s="48"/>
      <c r="AI121" s="48"/>
      <c r="AJ121" s="49"/>
      <c r="AK121" s="22"/>
      <c r="AL121" s="47"/>
      <c r="AM121" s="48"/>
      <c r="AN121" s="48"/>
      <c r="AO121" s="49">
        <v>0</v>
      </c>
      <c r="AP121" s="22"/>
      <c r="AQ121" s="47"/>
      <c r="AR121" s="48"/>
      <c r="AS121" s="48"/>
      <c r="AT121" s="49"/>
      <c r="AW121" s="26"/>
      <c r="AX121" s="26"/>
      <c r="AY121" s="26"/>
      <c r="AZ121" s="26"/>
      <c r="BB121" s="26"/>
      <c r="BC121" s="26"/>
      <c r="BD121" s="26"/>
      <c r="BE121" s="26"/>
    </row>
    <row r="122" spans="2:57" ht="11.4" customHeight="1" x14ac:dyDescent="0.25">
      <c r="B122" s="414" t="s">
        <v>254</v>
      </c>
      <c r="Y122" s="26"/>
      <c r="AB122" s="47">
        <v>345</v>
      </c>
      <c r="AC122" s="48">
        <v>975</v>
      </c>
      <c r="AD122" s="48">
        <v>-1256</v>
      </c>
      <c r="AE122" s="49">
        <v>-746.05619999999999</v>
      </c>
      <c r="AF122" s="22"/>
      <c r="AG122" s="47">
        <f>AG90</f>
        <v>345</v>
      </c>
      <c r="AH122" s="48">
        <f>AH90</f>
        <v>975</v>
      </c>
      <c r="AI122" s="48">
        <f>AI90</f>
        <v>-693</v>
      </c>
      <c r="AJ122" s="49">
        <f>AJ90</f>
        <v>-1002</v>
      </c>
      <c r="AK122" s="22"/>
      <c r="AL122" s="47">
        <v>364</v>
      </c>
      <c r="AM122" s="48">
        <v>794</v>
      </c>
      <c r="AN122" s="48">
        <v>129.08530999999999</v>
      </c>
      <c r="AO122" s="49">
        <v>-13.442970000000001</v>
      </c>
      <c r="AP122" s="22"/>
      <c r="AQ122" s="47">
        <f>AQ90</f>
        <v>364</v>
      </c>
      <c r="AR122" s="48">
        <f>AR90</f>
        <v>794</v>
      </c>
      <c r="AS122" s="48">
        <f>AS90</f>
        <v>129.08530999999994</v>
      </c>
      <c r="AT122" s="49">
        <f>AT90</f>
        <v>-13.442970000000003</v>
      </c>
      <c r="AW122" s="26"/>
      <c r="AX122" s="26"/>
      <c r="AY122" s="26"/>
      <c r="AZ122" s="26"/>
      <c r="BB122" s="26"/>
      <c r="BC122" s="26"/>
      <c r="BD122" s="26"/>
      <c r="BE122" s="26"/>
    </row>
    <row r="123" spans="2:57" ht="11.4" customHeight="1" x14ac:dyDescent="0.25">
      <c r="B123" s="414" t="s">
        <v>255</v>
      </c>
      <c r="Y123" s="26"/>
      <c r="AB123" s="47"/>
      <c r="AC123" s="48"/>
      <c r="AD123" s="48"/>
      <c r="AE123" s="49">
        <v>0</v>
      </c>
      <c r="AF123" s="22"/>
      <c r="AG123" s="47"/>
      <c r="AH123" s="48"/>
      <c r="AI123" s="48"/>
      <c r="AJ123" s="49"/>
      <c r="AK123" s="22"/>
      <c r="AL123" s="47"/>
      <c r="AM123" s="48"/>
      <c r="AN123" s="48"/>
      <c r="AO123" s="49">
        <v>0</v>
      </c>
      <c r="AP123" s="22"/>
      <c r="AQ123" s="47"/>
      <c r="AR123" s="48"/>
      <c r="AS123" s="48"/>
      <c r="AT123" s="49"/>
      <c r="AW123" s="26"/>
      <c r="AX123" s="26"/>
      <c r="AY123" s="26"/>
      <c r="AZ123" s="26"/>
      <c r="BB123" s="26"/>
      <c r="BC123" s="26"/>
      <c r="BD123" s="26"/>
      <c r="BE123" s="26"/>
    </row>
    <row r="124" spans="2:57" ht="11.4" customHeight="1" x14ac:dyDescent="0.25">
      <c r="B124" s="414" t="s">
        <v>256</v>
      </c>
      <c r="Y124" s="26"/>
      <c r="AB124" s="47"/>
      <c r="AC124" s="48"/>
      <c r="AD124" s="48"/>
      <c r="AE124" s="49">
        <v>0</v>
      </c>
      <c r="AF124" s="22"/>
      <c r="AG124" s="47"/>
      <c r="AH124" s="48"/>
      <c r="AI124" s="48"/>
      <c r="AJ124" s="49"/>
      <c r="AK124" s="22"/>
      <c r="AL124" s="47"/>
      <c r="AM124" s="48"/>
      <c r="AN124" s="48"/>
      <c r="AO124" s="49">
        <v>0</v>
      </c>
      <c r="AP124" s="22"/>
      <c r="AQ124" s="47"/>
      <c r="AR124" s="48"/>
      <c r="AS124" s="48"/>
      <c r="AT124" s="49"/>
      <c r="AW124" s="26"/>
      <c r="AX124" s="26"/>
      <c r="AY124" s="26"/>
      <c r="AZ124" s="26"/>
      <c r="BB124" s="26"/>
      <c r="BC124" s="26"/>
      <c r="BD124" s="26"/>
      <c r="BE124" s="26"/>
    </row>
    <row r="125" spans="2:57" ht="11.4" customHeight="1" x14ac:dyDescent="0.25">
      <c r="B125" s="414" t="s">
        <v>257</v>
      </c>
      <c r="Y125" s="26"/>
      <c r="AB125" s="47"/>
      <c r="AC125" s="48"/>
      <c r="AD125" s="48"/>
      <c r="AE125" s="49">
        <v>0</v>
      </c>
      <c r="AF125" s="22"/>
      <c r="AG125" s="47"/>
      <c r="AH125" s="48"/>
      <c r="AI125" s="48"/>
      <c r="AJ125" s="49"/>
      <c r="AK125" s="22"/>
      <c r="AL125" s="47"/>
      <c r="AM125" s="48"/>
      <c r="AN125" s="48"/>
      <c r="AO125" s="49">
        <v>0</v>
      </c>
      <c r="AP125" s="22"/>
      <c r="AQ125" s="47"/>
      <c r="AR125" s="48"/>
      <c r="AS125" s="48"/>
      <c r="AT125" s="49"/>
      <c r="AW125" s="26"/>
      <c r="AX125" s="26"/>
      <c r="AY125" s="26"/>
      <c r="AZ125" s="26"/>
      <c r="BB125" s="26"/>
      <c r="BC125" s="26"/>
      <c r="BD125" s="26"/>
      <c r="BE125" s="26"/>
    </row>
    <row r="126" spans="2:57" ht="11.4" customHeight="1" x14ac:dyDescent="0.25">
      <c r="B126" s="414" t="s">
        <v>258</v>
      </c>
      <c r="Y126" s="26"/>
      <c r="AB126" s="47">
        <v>1047</v>
      </c>
      <c r="AC126" s="48">
        <v>1076</v>
      </c>
      <c r="AD126" s="48">
        <v>1097.97543</v>
      </c>
      <c r="AE126" s="49">
        <v>452.66364920000001</v>
      </c>
      <c r="AF126" s="22"/>
      <c r="AG126" s="47">
        <f>AG91</f>
        <v>1047</v>
      </c>
      <c r="AH126" s="48">
        <f>AH91</f>
        <v>1076</v>
      </c>
      <c r="AI126" s="48">
        <f>AI91</f>
        <v>968</v>
      </c>
      <c r="AJ126" s="49">
        <f>AJ91</f>
        <v>465</v>
      </c>
      <c r="AK126" s="22"/>
      <c r="AL126" s="47">
        <v>-66</v>
      </c>
      <c r="AM126" s="48">
        <v>-23</v>
      </c>
      <c r="AN126" s="48">
        <v>-136.11526000000001</v>
      </c>
      <c r="AO126" s="49">
        <v>-152.80909</v>
      </c>
      <c r="AP126" s="22"/>
      <c r="AQ126" s="47">
        <f>AQ91</f>
        <v>-66</v>
      </c>
      <c r="AR126" s="48">
        <f>AR91</f>
        <v>-23</v>
      </c>
      <c r="AS126" s="48">
        <f>AS91</f>
        <v>-136.11526000000001</v>
      </c>
      <c r="AT126" s="49">
        <f>AT91</f>
        <v>-152.80909</v>
      </c>
      <c r="AW126" s="26"/>
      <c r="AX126" s="26"/>
      <c r="AY126" s="26"/>
      <c r="AZ126" s="26"/>
      <c r="BB126" s="26"/>
      <c r="BC126" s="26"/>
      <c r="BD126" s="26"/>
      <c r="BE126" s="26"/>
    </row>
    <row r="127" spans="2:57" ht="11.4" customHeight="1" x14ac:dyDescent="0.25">
      <c r="B127" s="414" t="s">
        <v>259</v>
      </c>
      <c r="Y127" s="26"/>
      <c r="AB127" s="47"/>
      <c r="AC127" s="48"/>
      <c r="AD127" s="48"/>
      <c r="AE127" s="49">
        <v>0</v>
      </c>
      <c r="AF127" s="22"/>
      <c r="AG127" s="47"/>
      <c r="AH127" s="48"/>
      <c r="AI127" s="48"/>
      <c r="AJ127" s="49">
        <f>AJ94</f>
        <v>0</v>
      </c>
      <c r="AK127" s="22"/>
      <c r="AL127" s="47"/>
      <c r="AM127" s="48"/>
      <c r="AN127" s="48"/>
      <c r="AO127" s="49">
        <v>146541.65993990001</v>
      </c>
      <c r="AP127" s="22"/>
      <c r="AQ127" s="47">
        <f>AQ94</f>
        <v>0</v>
      </c>
      <c r="AR127" s="48">
        <f>AR94</f>
        <v>0</v>
      </c>
      <c r="AS127" s="48">
        <f>AS94</f>
        <v>0</v>
      </c>
      <c r="AT127" s="49">
        <f>AT94</f>
        <v>146541.65993990001</v>
      </c>
      <c r="AW127" s="26"/>
      <c r="AX127" s="26"/>
      <c r="AY127" s="26"/>
      <c r="AZ127" s="26"/>
      <c r="BB127" s="26"/>
      <c r="BC127" s="26"/>
      <c r="BD127" s="26"/>
      <c r="BE127" s="26"/>
    </row>
    <row r="128" spans="2:57" ht="11.4" customHeight="1" x14ac:dyDescent="0.25">
      <c r="B128" s="414" t="s">
        <v>260</v>
      </c>
      <c r="Y128" s="26"/>
      <c r="AB128" s="47"/>
      <c r="AC128" s="48">
        <v>1064</v>
      </c>
      <c r="AD128" s="48">
        <v>1064</v>
      </c>
      <c r="AE128" s="49">
        <v>2028.08276</v>
      </c>
      <c r="AF128" s="22"/>
      <c r="AG128" s="47">
        <f t="shared" ref="AG128:AJ129" si="23">AB128</f>
        <v>0</v>
      </c>
      <c r="AH128" s="48">
        <f t="shared" si="23"/>
        <v>1064</v>
      </c>
      <c r="AI128" s="48">
        <f t="shared" si="23"/>
        <v>1064</v>
      </c>
      <c r="AJ128" s="49">
        <f t="shared" si="23"/>
        <v>2028.08276</v>
      </c>
      <c r="AK128" s="22"/>
      <c r="AL128" s="47"/>
      <c r="AM128" s="48">
        <v>3606</v>
      </c>
      <c r="AN128" s="48">
        <v>-575.82550000000003</v>
      </c>
      <c r="AO128" s="49">
        <v>1780.4865188000001</v>
      </c>
      <c r="AP128" s="22"/>
      <c r="AQ128" s="47">
        <f t="shared" ref="AQ128:AT129" si="24">AL128</f>
        <v>0</v>
      </c>
      <c r="AR128" s="48">
        <f t="shared" si="24"/>
        <v>3606</v>
      </c>
      <c r="AS128" s="48">
        <f t="shared" si="24"/>
        <v>-575.82550000000003</v>
      </c>
      <c r="AT128" s="49">
        <f t="shared" si="24"/>
        <v>1780.4865188000001</v>
      </c>
      <c r="AW128" s="26"/>
      <c r="AX128" s="26"/>
      <c r="AY128" s="26"/>
      <c r="AZ128" s="26"/>
      <c r="BB128" s="26"/>
      <c r="BC128" s="26"/>
      <c r="BD128" s="26"/>
      <c r="BE128" s="26"/>
    </row>
    <row r="129" spans="1:57" ht="11.4" customHeight="1" x14ac:dyDescent="0.25">
      <c r="B129" s="414" t="s">
        <v>261</v>
      </c>
      <c r="Y129" s="26"/>
      <c r="AB129" s="47">
        <v>-574</v>
      </c>
      <c r="AC129" s="48">
        <v>-3033</v>
      </c>
      <c r="AD129" s="48">
        <v>-3116.1853316999996</v>
      </c>
      <c r="AE129" s="49">
        <v>-5494.4495790480005</v>
      </c>
      <c r="AF129" s="22"/>
      <c r="AG129" s="47">
        <f t="shared" si="23"/>
        <v>-574</v>
      </c>
      <c r="AH129" s="48">
        <f t="shared" si="23"/>
        <v>-3033</v>
      </c>
      <c r="AI129" s="48">
        <f t="shared" si="23"/>
        <v>-3116.1853316999996</v>
      </c>
      <c r="AJ129" s="49">
        <f t="shared" si="23"/>
        <v>-5494.4495790480005</v>
      </c>
      <c r="AK129" s="22"/>
      <c r="AL129" s="47">
        <v>-1185</v>
      </c>
      <c r="AM129" s="48">
        <v>-7556</v>
      </c>
      <c r="AN129" s="48">
        <v>-9832.0545507000024</v>
      </c>
      <c r="AO129" s="49">
        <v>-10544.732348899999</v>
      </c>
      <c r="AP129" s="22"/>
      <c r="AQ129" s="47">
        <f t="shared" si="24"/>
        <v>-1185</v>
      </c>
      <c r="AR129" s="48">
        <f t="shared" si="24"/>
        <v>-7556</v>
      </c>
      <c r="AS129" s="48">
        <f t="shared" si="24"/>
        <v>-9832.0545507000024</v>
      </c>
      <c r="AT129" s="49">
        <f t="shared" si="24"/>
        <v>-10544.732348899999</v>
      </c>
      <c r="AW129" s="26"/>
      <c r="AX129" s="26"/>
      <c r="AY129" s="26"/>
      <c r="AZ129" s="26"/>
      <c r="BB129" s="26"/>
      <c r="BC129" s="26"/>
      <c r="BD129" s="26"/>
      <c r="BE129" s="26"/>
    </row>
    <row r="130" spans="1:57" ht="11.4" customHeight="1" x14ac:dyDescent="0.25">
      <c r="B130" s="414" t="s">
        <v>189</v>
      </c>
      <c r="Y130" s="26"/>
      <c r="AB130" s="47"/>
      <c r="AC130" s="48"/>
      <c r="AD130" s="48"/>
      <c r="AE130" s="49">
        <v>0</v>
      </c>
      <c r="AF130" s="22"/>
      <c r="AG130" s="47">
        <f>AG95</f>
        <v>-606.68999999999994</v>
      </c>
      <c r="AH130" s="48">
        <f>AH95</f>
        <v>292.32350000000008</v>
      </c>
      <c r="AI130" s="48">
        <f>AI95</f>
        <v>1406.1115</v>
      </c>
      <c r="AJ130" s="49">
        <f>AJ95</f>
        <v>4433.9325000000008</v>
      </c>
      <c r="AK130" s="22"/>
      <c r="AL130" s="47">
        <f>AL95</f>
        <v>0</v>
      </c>
      <c r="AM130" s="48">
        <f>AM95</f>
        <v>0</v>
      </c>
      <c r="AN130" s="48">
        <f>-AN95</f>
        <v>0</v>
      </c>
      <c r="AO130" s="49">
        <f>-AO95</f>
        <v>0</v>
      </c>
      <c r="AP130" s="22"/>
      <c r="AQ130" s="47">
        <f>AQ95</f>
        <v>33.766399999999997</v>
      </c>
      <c r="AR130" s="48">
        <f>AR95</f>
        <v>29.545599999999997</v>
      </c>
      <c r="AS130" s="48">
        <f>AS95</f>
        <v>29.545599999999997</v>
      </c>
      <c r="AT130" s="49">
        <f>AT95</f>
        <v>29.545599999999997</v>
      </c>
      <c r="AW130" s="26"/>
      <c r="AX130" s="26"/>
      <c r="AY130" s="26"/>
      <c r="AZ130" s="26"/>
      <c r="BB130" s="26"/>
      <c r="BC130" s="26"/>
      <c r="BD130" s="26"/>
      <c r="BE130" s="26"/>
    </row>
    <row r="131" spans="1:57" ht="11.4" customHeight="1" x14ac:dyDescent="0.25">
      <c r="B131" s="413" t="s">
        <v>80</v>
      </c>
      <c r="Y131" s="26"/>
      <c r="AB131" s="429">
        <f>SUM(AB117:AB130)</f>
        <v>2602</v>
      </c>
      <c r="AC131" s="430">
        <f>SUM(AC117:AC130)</f>
        <v>14247</v>
      </c>
      <c r="AD131" s="430">
        <f>SUM(AD117:AD130)</f>
        <v>23345.7900983</v>
      </c>
      <c r="AE131" s="431">
        <f>SUM(AE117:AE130)</f>
        <v>26351.699920152001</v>
      </c>
      <c r="AF131" s="22"/>
      <c r="AG131" s="429">
        <f>SUM(AG117:AG130)</f>
        <v>2545.6645000000003</v>
      </c>
      <c r="AH131" s="430">
        <f>SUM(AH117:AH130)</f>
        <v>16165.053000000002</v>
      </c>
      <c r="AI131" s="430">
        <f>SUM(AI117:AI130)</f>
        <v>19698.1476683</v>
      </c>
      <c r="AJ131" s="431">
        <f>SUM(AJ117:AJ130)</f>
        <v>45699.892380952006</v>
      </c>
      <c r="AK131" s="40"/>
      <c r="AL131" s="429">
        <f>SUM(AL117:AL130)</f>
        <v>5334</v>
      </c>
      <c r="AM131" s="430">
        <f>SUM(AM117:AM130)</f>
        <v>36382</v>
      </c>
      <c r="AN131" s="430">
        <f>SUM(AN117:AN130)</f>
        <v>42184.559549300015</v>
      </c>
      <c r="AO131" s="431">
        <f>SUM(AO117:AO130)</f>
        <v>194402.38417980002</v>
      </c>
      <c r="AP131" s="22"/>
      <c r="AQ131" s="429">
        <f>SUM(AQ117:AQ130)</f>
        <v>6503.1616000000004</v>
      </c>
      <c r="AR131" s="430">
        <f>SUM(AR117:AR130)</f>
        <v>39893.705600000001</v>
      </c>
      <c r="AS131" s="430">
        <f>SUM(AS117:AS130)</f>
        <v>45696.265149300001</v>
      </c>
      <c r="AT131" s="431">
        <f>SUM(AT117:AT130)</f>
        <v>197914.08977980004</v>
      </c>
      <c r="AW131" s="26"/>
      <c r="AX131" s="26"/>
      <c r="AY131" s="26"/>
      <c r="AZ131" s="26"/>
      <c r="BB131" s="26"/>
      <c r="BC131" s="26"/>
      <c r="BD131" s="26"/>
      <c r="BE131" s="26"/>
    </row>
    <row r="132" spans="1:57" s="26" customFormat="1" ht="11.4" customHeight="1" x14ac:dyDescent="0.25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</row>
    <row r="133" spans="1:57" ht="11.4" customHeight="1" x14ac:dyDescent="0.25">
      <c r="B133" s="415" t="s">
        <v>262</v>
      </c>
      <c r="Y133" s="26"/>
      <c r="AB133" s="135">
        <f>AB115+AB131</f>
        <v>21629</v>
      </c>
      <c r="AC133" s="135">
        <f t="shared" ref="AC133:AT133" si="25">AC115+AC131</f>
        <v>52377</v>
      </c>
      <c r="AD133" s="135">
        <f t="shared" si="25"/>
        <v>141340.7900983</v>
      </c>
      <c r="AE133" s="135">
        <f t="shared" si="25"/>
        <v>192241.69992015199</v>
      </c>
      <c r="AF133" s="22"/>
      <c r="AG133" s="135">
        <f t="shared" si="25"/>
        <v>18544.166632795128</v>
      </c>
      <c r="AH133" s="135">
        <f t="shared" si="25"/>
        <v>54238.37765734733</v>
      </c>
      <c r="AI133" s="135">
        <f t="shared" si="25"/>
        <v>145877.4443339048</v>
      </c>
      <c r="AJ133" s="135">
        <f t="shared" si="25"/>
        <v>174990.99819364122</v>
      </c>
      <c r="AK133" s="22"/>
      <c r="AL133" s="135">
        <f t="shared" si="25"/>
        <v>17751</v>
      </c>
      <c r="AM133" s="135">
        <f t="shared" si="25"/>
        <v>39543</v>
      </c>
      <c r="AN133" s="135">
        <f t="shared" si="25"/>
        <v>147204.70141149987</v>
      </c>
      <c r="AO133" s="135">
        <f t="shared" si="25"/>
        <v>172329.45966110032</v>
      </c>
      <c r="AP133" s="22"/>
      <c r="AQ133" s="135">
        <f t="shared" si="25"/>
        <v>20285.917320323824</v>
      </c>
      <c r="AR133" s="135">
        <f t="shared" si="25"/>
        <v>39960.382217975886</v>
      </c>
      <c r="AS133" s="135">
        <f t="shared" si="25"/>
        <v>147622.08362947596</v>
      </c>
      <c r="AT133" s="135">
        <f t="shared" si="25"/>
        <v>172746.84187387573</v>
      </c>
      <c r="AW133" s="26"/>
      <c r="AX133" s="26"/>
      <c r="AY133" s="26"/>
      <c r="AZ133" s="26"/>
      <c r="BB133" s="26"/>
      <c r="BC133" s="26"/>
      <c r="BD133" s="26"/>
      <c r="BE133" s="26"/>
    </row>
    <row r="134" spans="1:57" ht="11.4" customHeight="1" x14ac:dyDescent="0.25">
      <c r="AB134" s="22"/>
      <c r="AC134" s="22"/>
      <c r="AD134" s="22"/>
      <c r="AE134" s="22"/>
      <c r="AF134" s="22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W134" s="26"/>
      <c r="AX134" s="26"/>
      <c r="AY134" s="26"/>
      <c r="AZ134" s="26"/>
      <c r="BB134" s="26"/>
      <c r="BC134" s="26"/>
      <c r="BD134" s="26"/>
      <c r="BE134" s="26"/>
    </row>
    <row r="135" spans="1:57" ht="11.4" customHeight="1" x14ac:dyDescent="0.25"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W135" s="26"/>
      <c r="AX135" s="26"/>
      <c r="AY135" s="26"/>
      <c r="AZ135" s="26"/>
      <c r="BB135" s="26"/>
      <c r="BC135" s="26"/>
      <c r="BD135" s="26"/>
      <c r="BE135" s="26"/>
    </row>
  </sheetData>
  <mergeCells count="21">
    <mergeCell ref="AQ6:AT6"/>
    <mergeCell ref="AQ5:AT5"/>
    <mergeCell ref="AL66:AO66"/>
    <mergeCell ref="AQ65:AT65"/>
    <mergeCell ref="AQ66:AT66"/>
    <mergeCell ref="AG5:AJ5"/>
    <mergeCell ref="AG6:AJ6"/>
    <mergeCell ref="AG66:AJ66"/>
    <mergeCell ref="AG65:AJ65"/>
    <mergeCell ref="AL6:AO6"/>
    <mergeCell ref="P5:S5"/>
    <mergeCell ref="D6:G6"/>
    <mergeCell ref="J6:M6"/>
    <mergeCell ref="P6:S6"/>
    <mergeCell ref="V6:Y6"/>
    <mergeCell ref="AB6:AE6"/>
    <mergeCell ref="D66:G66"/>
    <mergeCell ref="J66:M66"/>
    <mergeCell ref="P66:S66"/>
    <mergeCell ref="V66:Y66"/>
    <mergeCell ref="AB66:AE66"/>
  </mergeCells>
  <pageMargins left="0.70866141732283472" right="0.70866141732283472" top="0.74803149606299213" bottom="0.74803149606299213" header="0.31496062992125984" footer="0.31496062992125984"/>
  <pageSetup paperSize="8" scale="45" orientation="landscape" r:id="rId1"/>
  <rowBreaks count="1" manualBreakCount="1">
    <brk id="64" max="63" man="1"/>
  </rowBreaks>
  <ignoredErrors>
    <ignoredError sqref="AB73:AE73" formula="1"/>
    <ignoredError sqref="AB26:AE26 AL26:AO26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34633-1E89-4E37-8EB5-1A4947B49232}">
  <sheetPr>
    <tabColor theme="4" tint="-0.499984740745262"/>
    <pageSetUpPr fitToPage="1"/>
  </sheetPr>
  <dimension ref="A1:BU64"/>
  <sheetViews>
    <sheetView showGridLines="0" workbookViewId="0">
      <pane xSplit="2" ySplit="8" topLeftCell="AV9" activePane="bottomRight" state="frozen"/>
      <selection pane="topRight" activeCell="C1" sqref="C1"/>
      <selection pane="bottomLeft" activeCell="A9" sqref="A9"/>
      <selection pane="bottomRight" activeCell="BK35" sqref="BK35"/>
    </sheetView>
  </sheetViews>
  <sheetFormatPr defaultColWidth="0" defaultRowHeight="14.4" outlineLevelCol="1" x14ac:dyDescent="0.3"/>
  <cols>
    <col min="1" max="1" width="2.5546875" style="22" customWidth="1"/>
    <col min="2" max="2" width="56.109375" style="22" customWidth="1"/>
    <col min="3" max="3" width="0.88671875" style="22" customWidth="1"/>
    <col min="4" max="4" width="9.109375" style="22" hidden="1" customWidth="1" outlineLevel="1"/>
    <col min="5" max="5" width="0.88671875" style="22" hidden="1" customWidth="1" outlineLevel="1"/>
    <col min="6" max="9" width="9.109375" style="22" hidden="1" customWidth="1" outlineLevel="1"/>
    <col min="10" max="10" width="0.88671875" style="22" hidden="1" customWidth="1" outlineLevel="1"/>
    <col min="11" max="14" width="9.109375" style="22" hidden="1" customWidth="1" outlineLevel="1"/>
    <col min="15" max="15" width="0.88671875" style="22" hidden="1" customWidth="1" outlineLevel="1"/>
    <col min="16" max="20" width="9.109375" style="22" hidden="1" customWidth="1" outlineLevel="1"/>
    <col min="21" max="21" width="0.88671875" style="22" hidden="1" customWidth="1" outlineLevel="1"/>
    <col min="22" max="26" width="9.109375" style="22" hidden="1" customWidth="1" outlineLevel="1"/>
    <col min="27" max="27" width="1" style="22" customWidth="1" collapsed="1"/>
    <col min="28" max="31" width="9.109375" style="22" customWidth="1"/>
    <col min="32" max="32" width="0.88671875" style="22" customWidth="1"/>
    <col min="33" max="36" width="9.109375" style="22" customWidth="1"/>
    <col min="37" max="37" width="0.88671875" style="22" customWidth="1"/>
    <col min="38" max="41" width="9.109375" style="22" customWidth="1"/>
    <col min="42" max="42" width="0.88671875" style="22" customWidth="1"/>
    <col min="43" max="45" width="9.109375" style="22" customWidth="1"/>
    <col min="46" max="46" width="9.5546875" style="22" customWidth="1"/>
    <col min="47" max="47" width="0.88671875" style="22" customWidth="1"/>
    <col min="48" max="51" width="10.109375" style="22" customWidth="1"/>
    <col min="52" max="52" width="0.88671875" style="22" customWidth="1"/>
    <col min="53" max="54" width="10.44140625" style="22" customWidth="1"/>
    <col min="55" max="56" width="8.88671875" style="22" customWidth="1"/>
    <col min="57" max="57" width="1.88671875" style="22" customWidth="1"/>
    <col min="58" max="58" width="10.88671875" style="22" bestFit="1" customWidth="1"/>
    <col min="59" max="61" width="10.88671875" style="22" customWidth="1"/>
    <col min="62" max="62" width="2.109375" style="22" customWidth="1"/>
    <col min="63" max="64" width="10.88671875" style="22" customWidth="1"/>
    <col min="65" max="66" width="12" style="22" customWidth="1"/>
    <col min="67" max="67" width="10.88671875" style="22" customWidth="1"/>
    <col min="69" max="69" width="8.88671875" style="22" hidden="1" customWidth="1"/>
    <col min="70" max="73" width="0" style="22" hidden="1" customWidth="1"/>
    <col min="74" max="16384" width="8.88671875" style="22" hidden="1"/>
  </cols>
  <sheetData>
    <row r="1" spans="2:67" x14ac:dyDescent="0.3">
      <c r="B1" s="238"/>
      <c r="C1" s="238"/>
      <c r="D1" s="26"/>
      <c r="E1" s="26"/>
      <c r="F1" s="239"/>
      <c r="G1" s="26"/>
      <c r="H1" s="26"/>
      <c r="I1" s="26"/>
      <c r="J1" s="26"/>
      <c r="K1" s="26"/>
      <c r="L1" s="26"/>
      <c r="N1" s="26"/>
      <c r="O1" s="26"/>
      <c r="P1" s="26"/>
      <c r="Q1" s="26"/>
      <c r="R1" s="26"/>
      <c r="S1" s="239"/>
      <c r="T1" s="239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Z1" s="26"/>
      <c r="BA1" s="26"/>
      <c r="BB1" s="26"/>
    </row>
    <row r="2" spans="2:67" x14ac:dyDescent="0.3">
      <c r="C2" s="238"/>
      <c r="D2" s="26"/>
      <c r="E2" s="26"/>
      <c r="F2" s="239"/>
      <c r="G2" s="26"/>
      <c r="H2" s="26"/>
      <c r="I2" s="26"/>
      <c r="J2" s="26"/>
      <c r="K2" s="26"/>
      <c r="L2" s="26"/>
      <c r="N2" s="26"/>
      <c r="O2" s="26"/>
      <c r="P2" s="26"/>
      <c r="Q2" s="26"/>
      <c r="R2" s="26"/>
      <c r="S2" s="239"/>
      <c r="T2" s="239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Z2" s="26"/>
      <c r="BA2" s="26"/>
      <c r="BB2" s="26"/>
    </row>
    <row r="3" spans="2:67" x14ac:dyDescent="0.3">
      <c r="D3" s="27"/>
      <c r="E3" s="26"/>
      <c r="F3" s="239"/>
      <c r="G3" s="27"/>
      <c r="H3" s="27"/>
      <c r="I3" s="180"/>
      <c r="J3" s="180"/>
      <c r="K3" s="27"/>
      <c r="L3" s="27"/>
      <c r="N3" s="27"/>
      <c r="O3" s="239"/>
      <c r="P3" s="27"/>
      <c r="Q3" s="27"/>
      <c r="R3" s="27"/>
      <c r="S3" s="239"/>
      <c r="T3" s="239"/>
      <c r="U3" s="239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Z3" s="27"/>
      <c r="BA3" s="27"/>
      <c r="BB3" s="27"/>
    </row>
    <row r="4" spans="2:67" x14ac:dyDescent="0.3">
      <c r="B4" s="23" t="s">
        <v>0</v>
      </c>
      <c r="C4" s="238"/>
      <c r="D4" s="26"/>
      <c r="E4" s="26"/>
      <c r="F4" s="239"/>
      <c r="G4" s="26"/>
      <c r="H4" s="26"/>
      <c r="I4" s="26"/>
      <c r="J4" s="26"/>
      <c r="K4" s="26"/>
      <c r="L4" s="26"/>
      <c r="N4" s="26"/>
      <c r="O4" s="26"/>
      <c r="P4" s="26"/>
      <c r="Q4" s="26"/>
      <c r="R4" s="26"/>
      <c r="S4" s="239"/>
      <c r="T4" s="239"/>
      <c r="U4" s="26"/>
      <c r="V4" s="240"/>
      <c r="W4" s="240"/>
      <c r="X4" s="240"/>
      <c r="Y4" s="240"/>
      <c r="Z4" s="240"/>
      <c r="AA4" s="26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  <c r="AS4" s="240"/>
      <c r="AT4" s="240"/>
      <c r="AU4" s="28"/>
      <c r="AV4" s="28"/>
      <c r="AW4" s="26"/>
      <c r="AZ4" s="28"/>
      <c r="BA4" s="28"/>
      <c r="BB4" s="26"/>
    </row>
    <row r="5" spans="2:67" x14ac:dyDescent="0.3">
      <c r="B5" s="29" t="s">
        <v>95</v>
      </c>
      <c r="D5" s="27"/>
      <c r="E5" s="26"/>
      <c r="F5" s="239"/>
      <c r="G5" s="27"/>
      <c r="H5" s="27"/>
      <c r="I5" s="180"/>
      <c r="J5" s="26"/>
      <c r="K5" s="27"/>
      <c r="L5" s="27"/>
      <c r="N5" s="27"/>
      <c r="O5" s="239"/>
      <c r="P5" s="27"/>
      <c r="Q5" s="27"/>
      <c r="R5" s="27"/>
      <c r="S5" s="239"/>
      <c r="T5" s="239"/>
      <c r="U5" s="239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Z5" s="27"/>
      <c r="BA5" s="27"/>
      <c r="BB5" s="27"/>
      <c r="BF5" s="182"/>
      <c r="BG5" s="182"/>
      <c r="BH5" s="182"/>
      <c r="BI5" s="182"/>
      <c r="BK5" s="182"/>
      <c r="BL5" s="182"/>
      <c r="BO5" s="182"/>
    </row>
    <row r="6" spans="2:67" ht="25.95" customHeight="1" x14ac:dyDescent="0.3">
      <c r="B6" s="13"/>
      <c r="C6" s="14"/>
      <c r="D6" s="15" t="s">
        <v>96</v>
      </c>
      <c r="E6" s="26"/>
      <c r="F6" s="15" t="s">
        <v>97</v>
      </c>
      <c r="G6" s="15" t="s">
        <v>98</v>
      </c>
      <c r="H6" s="15" t="s">
        <v>99</v>
      </c>
      <c r="I6" s="15" t="s">
        <v>96</v>
      </c>
      <c r="J6" s="26"/>
      <c r="K6" s="15" t="s">
        <v>97</v>
      </c>
      <c r="L6" s="15" t="s">
        <v>98</v>
      </c>
      <c r="M6" s="15" t="s">
        <v>99</v>
      </c>
      <c r="N6" s="15" t="s">
        <v>96</v>
      </c>
      <c r="O6" s="26"/>
      <c r="P6" s="15" t="s">
        <v>97</v>
      </c>
      <c r="Q6" s="15" t="s">
        <v>98</v>
      </c>
      <c r="R6" s="15" t="s">
        <v>99</v>
      </c>
      <c r="S6" s="15" t="s">
        <v>96</v>
      </c>
      <c r="T6" s="15" t="s">
        <v>96</v>
      </c>
      <c r="U6" s="26"/>
      <c r="V6" s="15" t="s">
        <v>97</v>
      </c>
      <c r="W6" s="15" t="s">
        <v>98</v>
      </c>
      <c r="X6" s="15" t="s">
        <v>99</v>
      </c>
      <c r="Y6" s="15" t="s">
        <v>96</v>
      </c>
      <c r="Z6" s="15" t="s">
        <v>96</v>
      </c>
      <c r="AB6" s="15" t="s">
        <v>97</v>
      </c>
      <c r="AC6" s="15" t="s">
        <v>98</v>
      </c>
      <c r="AD6" s="15" t="s">
        <v>99</v>
      </c>
      <c r="AE6" s="15" t="s">
        <v>96</v>
      </c>
      <c r="AG6" s="15" t="s">
        <v>97</v>
      </c>
      <c r="AH6" s="15" t="s">
        <v>98</v>
      </c>
      <c r="AI6" s="15" t="s">
        <v>99</v>
      </c>
      <c r="AJ6" s="15" t="s">
        <v>96</v>
      </c>
      <c r="AL6" s="15" t="s">
        <v>97</v>
      </c>
      <c r="AM6" s="15" t="s">
        <v>98</v>
      </c>
      <c r="AN6" s="15" t="s">
        <v>99</v>
      </c>
      <c r="AO6" s="15" t="s">
        <v>96</v>
      </c>
      <c r="AQ6" s="15" t="s">
        <v>97</v>
      </c>
      <c r="AR6" s="15" t="s">
        <v>98</v>
      </c>
      <c r="AS6" s="15" t="s">
        <v>99</v>
      </c>
      <c r="AT6" s="15" t="s">
        <v>96</v>
      </c>
      <c r="AV6" s="15" t="s">
        <v>97</v>
      </c>
      <c r="AW6" s="15" t="s">
        <v>98</v>
      </c>
      <c r="AX6" s="15" t="s">
        <v>99</v>
      </c>
      <c r="AY6" s="15" t="s">
        <v>96</v>
      </c>
      <c r="BA6" s="15" t="s">
        <v>97</v>
      </c>
      <c r="BB6" s="15" t="s">
        <v>98</v>
      </c>
      <c r="BC6" s="15" t="s">
        <v>99</v>
      </c>
      <c r="BD6" s="15" t="s">
        <v>96</v>
      </c>
      <c r="BF6" s="15" t="s">
        <v>97</v>
      </c>
      <c r="BG6" s="15" t="s">
        <v>98</v>
      </c>
      <c r="BH6" s="15" t="s">
        <v>99</v>
      </c>
      <c r="BI6" s="15" t="s">
        <v>96</v>
      </c>
      <c r="BK6" s="21" t="s">
        <v>100</v>
      </c>
      <c r="BL6" s="15" t="s">
        <v>98</v>
      </c>
      <c r="BM6" s="15" t="s">
        <v>99</v>
      </c>
      <c r="BN6" s="15" t="s">
        <v>96</v>
      </c>
    </row>
    <row r="7" spans="2:67" ht="19.2" customHeight="1" x14ac:dyDescent="0.3">
      <c r="B7" s="3" t="s">
        <v>5</v>
      </c>
      <c r="C7" s="14"/>
      <c r="D7" s="16">
        <v>2013</v>
      </c>
      <c r="E7" s="26"/>
      <c r="F7" s="16">
        <v>2014</v>
      </c>
      <c r="G7" s="16">
        <v>2014</v>
      </c>
      <c r="H7" s="16">
        <v>2014</v>
      </c>
      <c r="I7" s="16">
        <v>2014</v>
      </c>
      <c r="J7" s="26"/>
      <c r="K7" s="16">
        <v>2015</v>
      </c>
      <c r="L7" s="16">
        <v>2015</v>
      </c>
      <c r="M7" s="16">
        <v>2015</v>
      </c>
      <c r="N7" s="16">
        <v>2015</v>
      </c>
      <c r="O7" s="26"/>
      <c r="P7" s="16">
        <v>2016</v>
      </c>
      <c r="Q7" s="16">
        <v>2016</v>
      </c>
      <c r="R7" s="16">
        <v>2016</v>
      </c>
      <c r="S7" s="16">
        <v>2016</v>
      </c>
      <c r="T7" s="16">
        <v>2016</v>
      </c>
      <c r="U7" s="26"/>
      <c r="V7" s="16">
        <v>2017</v>
      </c>
      <c r="W7" s="16">
        <v>2017</v>
      </c>
      <c r="X7" s="16">
        <v>2017</v>
      </c>
      <c r="Y7" s="16">
        <v>2017</v>
      </c>
      <c r="Z7" s="16">
        <v>2017</v>
      </c>
      <c r="AB7" s="16">
        <v>2018</v>
      </c>
      <c r="AC7" s="16">
        <v>2018</v>
      </c>
      <c r="AD7" s="16">
        <v>2018</v>
      </c>
      <c r="AE7" s="16">
        <v>2018</v>
      </c>
      <c r="AG7" s="16">
        <v>2019</v>
      </c>
      <c r="AH7" s="16">
        <v>2019</v>
      </c>
      <c r="AI7" s="16">
        <v>2019</v>
      </c>
      <c r="AJ7" s="16">
        <v>2019</v>
      </c>
      <c r="AL7" s="16">
        <v>2020</v>
      </c>
      <c r="AM7" s="16">
        <v>2020</v>
      </c>
      <c r="AN7" s="16">
        <v>2020</v>
      </c>
      <c r="AO7" s="16">
        <v>2020</v>
      </c>
      <c r="AQ7" s="16">
        <v>2021</v>
      </c>
      <c r="AR7" s="16">
        <v>2021</v>
      </c>
      <c r="AS7" s="16">
        <v>2021</v>
      </c>
      <c r="AT7" s="16">
        <v>2021</v>
      </c>
      <c r="AV7" s="16">
        <v>2022</v>
      </c>
      <c r="AW7" s="16">
        <v>2022</v>
      </c>
      <c r="AX7" s="16">
        <v>2022</v>
      </c>
      <c r="AY7" s="16">
        <v>2022</v>
      </c>
      <c r="BA7" s="16">
        <v>2023</v>
      </c>
      <c r="BB7" s="16">
        <v>2023</v>
      </c>
      <c r="BC7" s="16">
        <v>2023</v>
      </c>
      <c r="BD7" s="16">
        <v>2023</v>
      </c>
      <c r="BF7" s="16">
        <v>2024</v>
      </c>
      <c r="BG7" s="16">
        <v>2024</v>
      </c>
      <c r="BH7" s="16">
        <v>2024</v>
      </c>
      <c r="BI7" s="241">
        <v>2024</v>
      </c>
      <c r="BK7" s="16">
        <v>2025</v>
      </c>
      <c r="BL7" s="16">
        <v>2025</v>
      </c>
      <c r="BM7" s="241">
        <v>2025</v>
      </c>
      <c r="BN7" s="241">
        <v>2025</v>
      </c>
    </row>
    <row r="8" spans="2:67" ht="13.2" customHeight="1" x14ac:dyDescent="0.3">
      <c r="B8" s="17"/>
      <c r="C8" s="14"/>
      <c r="D8" s="4" t="s">
        <v>26</v>
      </c>
      <c r="E8" s="26"/>
      <c r="F8" s="8"/>
      <c r="G8" s="8"/>
      <c r="H8" s="8"/>
      <c r="I8" s="4" t="s">
        <v>26</v>
      </c>
      <c r="J8" s="26"/>
      <c r="K8" s="8"/>
      <c r="L8" s="4" t="s">
        <v>25</v>
      </c>
      <c r="M8" s="8"/>
      <c r="N8" s="4" t="s">
        <v>26</v>
      </c>
      <c r="O8" s="239"/>
      <c r="P8" s="8"/>
      <c r="Q8" s="8"/>
      <c r="R8" s="8"/>
      <c r="S8" s="4" t="s">
        <v>26</v>
      </c>
      <c r="T8" s="4" t="s">
        <v>101</v>
      </c>
      <c r="U8" s="239"/>
      <c r="V8" s="8"/>
      <c r="W8" s="8"/>
      <c r="X8" s="8"/>
      <c r="Y8" s="4" t="s">
        <v>26</v>
      </c>
      <c r="Z8" s="4" t="s">
        <v>101</v>
      </c>
      <c r="AB8" s="8"/>
      <c r="AC8" s="18" t="s">
        <v>25</v>
      </c>
      <c r="AD8" s="8"/>
      <c r="AE8" s="4" t="s">
        <v>26</v>
      </c>
      <c r="AG8" s="8"/>
      <c r="AH8" s="18" t="s">
        <v>25</v>
      </c>
      <c r="AI8" s="8"/>
      <c r="AJ8" s="4" t="s">
        <v>26</v>
      </c>
      <c r="AL8" s="8"/>
      <c r="AM8" s="18" t="s">
        <v>25</v>
      </c>
      <c r="AN8" s="8"/>
      <c r="AO8" s="4" t="s">
        <v>26</v>
      </c>
      <c r="AQ8" s="8"/>
      <c r="AR8" s="18" t="s">
        <v>25</v>
      </c>
      <c r="AS8" s="8"/>
      <c r="AT8" s="4" t="s">
        <v>26</v>
      </c>
      <c r="AV8" s="8"/>
      <c r="AW8" s="18" t="s">
        <v>25</v>
      </c>
      <c r="AX8" s="18"/>
      <c r="AY8" s="4" t="s">
        <v>26</v>
      </c>
      <c r="BA8" s="4"/>
      <c r="BB8" s="18" t="s">
        <v>25</v>
      </c>
      <c r="BC8" s="177"/>
      <c r="BD8" s="177" t="s">
        <v>26</v>
      </c>
      <c r="BF8" s="8"/>
      <c r="BG8" s="18" t="s">
        <v>25</v>
      </c>
      <c r="BH8" s="18"/>
      <c r="BI8" s="177" t="s">
        <v>26</v>
      </c>
      <c r="BK8" s="4"/>
      <c r="BL8" s="18" t="s">
        <v>25</v>
      </c>
      <c r="BM8" s="177"/>
      <c r="BN8" s="177" t="s">
        <v>26</v>
      </c>
    </row>
    <row r="9" spans="2:67" ht="11.4" customHeight="1" x14ac:dyDescent="0.3">
      <c r="B9" s="242"/>
      <c r="C9" s="242"/>
      <c r="D9" s="243"/>
      <c r="E9" s="26"/>
      <c r="F9" s="243"/>
      <c r="G9" s="243"/>
      <c r="H9" s="243"/>
      <c r="I9" s="243"/>
      <c r="J9" s="26"/>
      <c r="K9" s="243"/>
      <c r="L9" s="243"/>
      <c r="M9" s="243"/>
      <c r="N9" s="243"/>
      <c r="O9" s="239"/>
      <c r="P9" s="243"/>
      <c r="Q9" s="243"/>
      <c r="R9" s="243"/>
      <c r="S9" s="243"/>
      <c r="T9" s="243"/>
      <c r="U9" s="239"/>
      <c r="V9" s="243"/>
      <c r="W9" s="243"/>
      <c r="X9" s="243"/>
      <c r="Y9" s="243"/>
      <c r="Z9" s="243"/>
      <c r="AB9" s="243"/>
      <c r="AC9" s="243"/>
      <c r="AD9" s="243"/>
      <c r="AE9" s="243"/>
      <c r="AG9" s="243"/>
      <c r="AH9" s="243"/>
      <c r="AI9" s="243"/>
      <c r="AJ9" s="243"/>
      <c r="AL9" s="243"/>
      <c r="AM9" s="243"/>
      <c r="AN9" s="243"/>
      <c r="AO9" s="243"/>
      <c r="AQ9" s="243"/>
      <c r="AR9" s="243"/>
      <c r="AS9" s="243"/>
      <c r="AT9" s="243"/>
      <c r="BF9" s="182"/>
      <c r="BG9" s="182"/>
      <c r="BH9" s="182"/>
      <c r="BK9" s="25"/>
      <c r="BL9" s="25"/>
      <c r="BO9" s="25"/>
    </row>
    <row r="10" spans="2:67" ht="11.4" customHeight="1" x14ac:dyDescent="0.3">
      <c r="B10" s="244" t="s">
        <v>102</v>
      </c>
      <c r="C10" s="245"/>
      <c r="D10" s="243"/>
      <c r="E10" s="26"/>
      <c r="F10" s="243"/>
      <c r="G10" s="243"/>
      <c r="H10" s="243"/>
      <c r="I10" s="243"/>
      <c r="J10" s="26"/>
      <c r="K10" s="243"/>
      <c r="L10" s="243"/>
      <c r="M10" s="243"/>
      <c r="N10" s="243"/>
      <c r="O10" s="239"/>
      <c r="P10" s="243"/>
      <c r="Q10" s="243"/>
      <c r="R10" s="243"/>
      <c r="S10" s="243"/>
      <c r="T10" s="243"/>
      <c r="U10" s="239"/>
      <c r="V10" s="243"/>
      <c r="W10" s="243"/>
      <c r="X10" s="243"/>
      <c r="Y10" s="243"/>
      <c r="Z10" s="243"/>
      <c r="AB10" s="243"/>
      <c r="AC10" s="243"/>
      <c r="AD10" s="243"/>
      <c r="AE10" s="243"/>
      <c r="AG10" s="243"/>
      <c r="AH10" s="243"/>
      <c r="AI10" s="243"/>
      <c r="AJ10" s="243"/>
      <c r="AL10" s="243"/>
      <c r="AM10" s="243"/>
      <c r="AN10" s="243"/>
      <c r="AO10" s="243"/>
      <c r="AQ10" s="243"/>
      <c r="AR10" s="243"/>
      <c r="AS10" s="243"/>
      <c r="AT10" s="243"/>
      <c r="BF10" s="182"/>
      <c r="BG10" s="182"/>
      <c r="BH10" s="182"/>
    </row>
    <row r="11" spans="2:67" ht="11.4" customHeight="1" x14ac:dyDescent="0.3">
      <c r="B11" s="164" t="s">
        <v>103</v>
      </c>
      <c r="C11" s="242"/>
      <c r="D11" s="48">
        <v>4343</v>
      </c>
      <c r="E11" s="26"/>
      <c r="F11" s="48">
        <v>47456</v>
      </c>
      <c r="G11" s="48">
        <v>46009</v>
      </c>
      <c r="H11" s="48">
        <v>44340.032699999982</v>
      </c>
      <c r="I11" s="48">
        <v>49281</v>
      </c>
      <c r="J11" s="26"/>
      <c r="K11" s="48">
        <v>48573</v>
      </c>
      <c r="L11" s="48">
        <v>50397</v>
      </c>
      <c r="M11" s="48">
        <v>51867</v>
      </c>
      <c r="N11" s="48">
        <v>51607</v>
      </c>
      <c r="O11" s="239"/>
      <c r="P11" s="48">
        <v>50788</v>
      </c>
      <c r="Q11" s="48">
        <v>52894</v>
      </c>
      <c r="R11" s="48">
        <v>54767</v>
      </c>
      <c r="S11" s="48">
        <v>57899</v>
      </c>
      <c r="T11" s="48">
        <v>57899</v>
      </c>
      <c r="U11" s="239"/>
      <c r="V11" s="48">
        <v>56205</v>
      </c>
      <c r="W11" s="48">
        <v>59282</v>
      </c>
      <c r="X11" s="48">
        <v>60625</v>
      </c>
      <c r="Y11" s="48">
        <v>63013</v>
      </c>
      <c r="Z11" s="48">
        <v>63013</v>
      </c>
      <c r="AB11" s="48">
        <v>60054</v>
      </c>
      <c r="AC11" s="48">
        <v>57762</v>
      </c>
      <c r="AD11" s="48">
        <v>56136</v>
      </c>
      <c r="AE11" s="48">
        <v>58252</v>
      </c>
      <c r="AG11" s="48">
        <f>55635+24950</f>
        <v>80585</v>
      </c>
      <c r="AH11" s="48">
        <f>54063+22966</f>
        <v>77029</v>
      </c>
      <c r="AI11" s="48">
        <v>71104</v>
      </c>
      <c r="AJ11" s="48">
        <v>106477</v>
      </c>
      <c r="AL11" s="48">
        <v>113689</v>
      </c>
      <c r="AM11" s="48">
        <v>118050</v>
      </c>
      <c r="AN11" s="48">
        <v>112079</v>
      </c>
      <c r="AO11" s="48">
        <v>106898</v>
      </c>
      <c r="AQ11" s="48">
        <v>101450</v>
      </c>
      <c r="AR11" s="48">
        <v>99210</v>
      </c>
      <c r="AS11" s="48">
        <v>106498</v>
      </c>
      <c r="AT11" s="48">
        <v>102051</v>
      </c>
      <c r="AV11" s="48">
        <v>100457</v>
      </c>
      <c r="AW11" s="48">
        <v>98045</v>
      </c>
      <c r="AX11" s="246">
        <v>101045</v>
      </c>
      <c r="AY11" s="246">
        <v>109258</v>
      </c>
      <c r="BA11" s="48">
        <v>109101</v>
      </c>
      <c r="BB11" s="48">
        <v>107687</v>
      </c>
      <c r="BC11" s="246">
        <v>108761</v>
      </c>
      <c r="BD11" s="246">
        <v>106956</v>
      </c>
      <c r="BF11" s="48">
        <v>103362</v>
      </c>
      <c r="BG11" s="48">
        <v>97716</v>
      </c>
      <c r="BH11" s="48">
        <v>94596</v>
      </c>
      <c r="BI11" s="48">
        <v>91683</v>
      </c>
      <c r="BK11" s="48">
        <v>101402</v>
      </c>
      <c r="BL11" s="48">
        <v>139915</v>
      </c>
      <c r="BM11" s="48">
        <v>161673.05503020799</v>
      </c>
      <c r="BN11" s="48">
        <v>155169.31095360799</v>
      </c>
      <c r="BO11" s="48"/>
    </row>
    <row r="12" spans="2:67" ht="11.4" customHeight="1" x14ac:dyDescent="0.3">
      <c r="B12" s="164" t="s">
        <v>104</v>
      </c>
      <c r="C12" s="242"/>
      <c r="D12" s="48">
        <v>3606</v>
      </c>
      <c r="E12" s="26"/>
      <c r="F12" s="48">
        <v>95635</v>
      </c>
      <c r="G12" s="48">
        <v>95635</v>
      </c>
      <c r="H12" s="48">
        <v>104983.26000000001</v>
      </c>
      <c r="I12" s="48">
        <v>124833</v>
      </c>
      <c r="J12" s="26"/>
      <c r="K12" s="48">
        <v>124833</v>
      </c>
      <c r="L12" s="48">
        <v>144038</v>
      </c>
      <c r="M12" s="48">
        <v>149184</v>
      </c>
      <c r="N12" s="48">
        <v>217257</v>
      </c>
      <c r="O12" s="247"/>
      <c r="P12" s="48">
        <v>226530</v>
      </c>
      <c r="Q12" s="48">
        <v>243449</v>
      </c>
      <c r="R12" s="48">
        <v>243449</v>
      </c>
      <c r="S12" s="48">
        <v>246472</v>
      </c>
      <c r="T12" s="48">
        <v>246472</v>
      </c>
      <c r="U12" s="247"/>
      <c r="V12" s="48">
        <v>246472</v>
      </c>
      <c r="W12" s="48">
        <v>246472</v>
      </c>
      <c r="X12" s="48">
        <v>246472</v>
      </c>
      <c r="Y12" s="48">
        <v>259594</v>
      </c>
      <c r="Z12" s="48">
        <v>259594</v>
      </c>
      <c r="AB12" s="48">
        <v>259294</v>
      </c>
      <c r="AC12" s="48">
        <v>273955</v>
      </c>
      <c r="AD12" s="48">
        <v>274107</v>
      </c>
      <c r="AE12" s="48">
        <v>352090</v>
      </c>
      <c r="AG12" s="48">
        <v>357701</v>
      </c>
      <c r="AH12" s="48">
        <v>358454</v>
      </c>
      <c r="AI12" s="48">
        <v>358454</v>
      </c>
      <c r="AJ12" s="48">
        <v>364254</v>
      </c>
      <c r="AL12" s="48">
        <v>364254</v>
      </c>
      <c r="AM12" s="48">
        <v>364254</v>
      </c>
      <c r="AN12" s="48">
        <v>364254</v>
      </c>
      <c r="AO12" s="48">
        <v>364254</v>
      </c>
      <c r="AQ12" s="48">
        <v>364254</v>
      </c>
      <c r="AR12" s="48">
        <v>368921</v>
      </c>
      <c r="AS12" s="48">
        <v>368920.34011346276</v>
      </c>
      <c r="AT12" s="48">
        <v>368920</v>
      </c>
      <c r="AV12" s="48">
        <v>366137</v>
      </c>
      <c r="AW12" s="48">
        <v>363269</v>
      </c>
      <c r="AX12" s="246">
        <v>447940</v>
      </c>
      <c r="AY12" s="246">
        <v>701314</v>
      </c>
      <c r="BA12" s="48">
        <v>711445</v>
      </c>
      <c r="BB12" s="48">
        <v>705023</v>
      </c>
      <c r="BC12" s="246">
        <v>703320</v>
      </c>
      <c r="BD12" s="246">
        <v>692252</v>
      </c>
      <c r="BF12" s="48">
        <v>697401</v>
      </c>
      <c r="BG12" s="48">
        <v>700139</v>
      </c>
      <c r="BH12" s="48">
        <v>793740</v>
      </c>
      <c r="BI12" s="48">
        <v>752202</v>
      </c>
      <c r="BK12" s="48">
        <v>749830</v>
      </c>
      <c r="BL12" s="48">
        <v>1314605</v>
      </c>
      <c r="BM12" s="48">
        <v>1332157.4077590499</v>
      </c>
      <c r="BN12" s="48">
        <v>1091915.42830915</v>
      </c>
      <c r="BO12" s="48"/>
    </row>
    <row r="13" spans="2:67" ht="11.4" customHeight="1" x14ac:dyDescent="0.3">
      <c r="B13" s="164" t="s">
        <v>105</v>
      </c>
      <c r="C13" s="242"/>
      <c r="D13" s="48">
        <v>1697</v>
      </c>
      <c r="E13" s="26"/>
      <c r="F13" s="48">
        <v>104175.78750000001</v>
      </c>
      <c r="G13" s="48">
        <v>105128.575</v>
      </c>
      <c r="H13" s="48">
        <v>111855.1875</v>
      </c>
      <c r="I13" s="48">
        <v>123170</v>
      </c>
      <c r="J13" s="26"/>
      <c r="K13" s="48">
        <v>123084</v>
      </c>
      <c r="L13" s="48">
        <v>125581</v>
      </c>
      <c r="M13" s="48">
        <v>127393</v>
      </c>
      <c r="N13" s="48">
        <v>156398</v>
      </c>
      <c r="O13" s="248"/>
      <c r="P13" s="48">
        <v>157215</v>
      </c>
      <c r="Q13" s="48">
        <v>160218</v>
      </c>
      <c r="R13" s="48">
        <v>159125</v>
      </c>
      <c r="S13" s="48">
        <v>157971</v>
      </c>
      <c r="T13" s="48">
        <v>157971</v>
      </c>
      <c r="U13" s="248"/>
      <c r="V13" s="48">
        <v>157124</v>
      </c>
      <c r="W13" s="48">
        <v>156267</v>
      </c>
      <c r="X13" s="48">
        <v>155410</v>
      </c>
      <c r="Y13" s="48">
        <v>157073</v>
      </c>
      <c r="Z13" s="48">
        <v>157073</v>
      </c>
      <c r="AB13" s="48">
        <v>156086</v>
      </c>
      <c r="AC13" s="48">
        <v>155099</v>
      </c>
      <c r="AD13" s="48">
        <v>154110</v>
      </c>
      <c r="AE13" s="48">
        <v>178544</v>
      </c>
      <c r="AG13" s="48">
        <v>177296.53754000002</v>
      </c>
      <c r="AH13" s="48">
        <v>175360</v>
      </c>
      <c r="AI13" s="48">
        <v>173400</v>
      </c>
      <c r="AJ13" s="48">
        <v>172104</v>
      </c>
      <c r="AL13" s="48">
        <v>170022</v>
      </c>
      <c r="AM13" s="48">
        <v>167941</v>
      </c>
      <c r="AN13" s="48">
        <v>165859</v>
      </c>
      <c r="AO13" s="48">
        <v>163289</v>
      </c>
      <c r="AQ13" s="48">
        <v>161801</v>
      </c>
      <c r="AR13" s="48">
        <v>160978</v>
      </c>
      <c r="AS13" s="48">
        <v>159404.76869000003</v>
      </c>
      <c r="AT13" s="48">
        <v>156930</v>
      </c>
      <c r="AV13" s="48">
        <v>155202</v>
      </c>
      <c r="AW13" s="48">
        <v>153474</v>
      </c>
      <c r="AX13" s="246">
        <v>150629</v>
      </c>
      <c r="AY13" s="246">
        <v>210190</v>
      </c>
      <c r="BA13" s="48">
        <v>208317</v>
      </c>
      <c r="BB13" s="48">
        <v>203711</v>
      </c>
      <c r="BC13" s="246">
        <v>200893</v>
      </c>
      <c r="BD13" s="246">
        <v>196053</v>
      </c>
      <c r="BF13" s="48">
        <v>193734</v>
      </c>
      <c r="BG13" s="48">
        <v>190881</v>
      </c>
      <c r="BH13" s="48">
        <v>187018</v>
      </c>
      <c r="BI13" s="48">
        <v>192177</v>
      </c>
      <c r="BK13" s="383">
        <v>188917</v>
      </c>
      <c r="BL13" s="383">
        <v>444136</v>
      </c>
      <c r="BM13" s="48">
        <v>437945.44376140001</v>
      </c>
      <c r="BN13" s="48">
        <v>392301.96637149993</v>
      </c>
      <c r="BO13" s="383"/>
    </row>
    <row r="14" spans="2:67" ht="11.4" customHeight="1" x14ac:dyDescent="0.3">
      <c r="B14" s="164" t="s">
        <v>106</v>
      </c>
      <c r="C14" s="242"/>
      <c r="D14" s="48" t="s">
        <v>107</v>
      </c>
      <c r="E14" s="26"/>
      <c r="F14" s="48">
        <v>151759.66666666666</v>
      </c>
      <c r="G14" s="48">
        <v>150138.66666666666</v>
      </c>
      <c r="H14" s="48">
        <v>148517.66666666666</v>
      </c>
      <c r="I14" s="48">
        <v>146897</v>
      </c>
      <c r="J14" s="26"/>
      <c r="K14" s="48">
        <v>145276</v>
      </c>
      <c r="L14" s="48">
        <v>143655</v>
      </c>
      <c r="M14" s="48">
        <v>142034</v>
      </c>
      <c r="N14" s="48">
        <v>140413</v>
      </c>
      <c r="O14" s="249"/>
      <c r="P14" s="48">
        <v>138792</v>
      </c>
      <c r="Q14" s="48">
        <v>137171</v>
      </c>
      <c r="R14" s="48">
        <v>135550</v>
      </c>
      <c r="S14" s="48">
        <v>133929</v>
      </c>
      <c r="T14" s="48">
        <v>133929</v>
      </c>
      <c r="U14" s="249"/>
      <c r="V14" s="48">
        <v>132308</v>
      </c>
      <c r="W14" s="48">
        <v>130687</v>
      </c>
      <c r="X14" s="48">
        <v>129066</v>
      </c>
      <c r="Y14" s="48">
        <v>127445</v>
      </c>
      <c r="Z14" s="48">
        <v>127445</v>
      </c>
      <c r="AB14" s="48">
        <v>125824</v>
      </c>
      <c r="AC14" s="48">
        <v>124203</v>
      </c>
      <c r="AD14" s="48">
        <v>122582</v>
      </c>
      <c r="AE14" s="48">
        <v>120961</v>
      </c>
      <c r="AG14" s="48">
        <v>119340</v>
      </c>
      <c r="AH14" s="48">
        <v>117719</v>
      </c>
      <c r="AI14" s="48">
        <v>116098</v>
      </c>
      <c r="AJ14" s="48">
        <v>114477</v>
      </c>
      <c r="AL14" s="48">
        <v>112856</v>
      </c>
      <c r="AM14" s="48">
        <v>111235</v>
      </c>
      <c r="AN14" s="48">
        <v>109614</v>
      </c>
      <c r="AO14" s="48">
        <v>107993</v>
      </c>
      <c r="AQ14" s="48">
        <v>106372</v>
      </c>
      <c r="AR14" s="48">
        <v>104751</v>
      </c>
      <c r="AS14" s="48">
        <v>103130</v>
      </c>
      <c r="AT14" s="48">
        <v>101509</v>
      </c>
      <c r="AV14" s="48">
        <v>99888</v>
      </c>
      <c r="AW14" s="48">
        <v>98267</v>
      </c>
      <c r="AX14" s="246">
        <v>96646</v>
      </c>
      <c r="AY14" s="246">
        <v>95025</v>
      </c>
      <c r="BA14" s="48">
        <v>93404</v>
      </c>
      <c r="BB14" s="48">
        <v>91783</v>
      </c>
      <c r="BC14" s="246">
        <v>90162</v>
      </c>
      <c r="BD14" s="246">
        <v>88541</v>
      </c>
      <c r="BF14" s="48">
        <v>86920</v>
      </c>
      <c r="BG14" s="48">
        <v>85299</v>
      </c>
      <c r="BH14" s="48">
        <v>83678</v>
      </c>
      <c r="BI14" s="48">
        <v>82057</v>
      </c>
      <c r="BK14" s="383">
        <v>80436</v>
      </c>
      <c r="BL14" s="383">
        <v>78815</v>
      </c>
      <c r="BM14" s="276">
        <v>77193.667100000006</v>
      </c>
      <c r="BN14" s="48">
        <v>75572.667109999995</v>
      </c>
      <c r="BO14" s="383"/>
    </row>
    <row r="15" spans="2:67" ht="11.4" customHeight="1" x14ac:dyDescent="0.3">
      <c r="B15" s="164" t="s">
        <v>108</v>
      </c>
      <c r="C15" s="242"/>
      <c r="D15" s="48">
        <v>9355</v>
      </c>
      <c r="E15" s="26"/>
      <c r="F15" s="48">
        <f>273000-F14-F13</f>
        <v>17064.545833333337</v>
      </c>
      <c r="G15" s="48">
        <f>277099-G13-G14</f>
        <v>21831.758333333331</v>
      </c>
      <c r="H15" s="48">
        <f>286883.54931-SUM(H13:H14)</f>
        <v>26510.695143333316</v>
      </c>
      <c r="I15" s="48">
        <v>39628</v>
      </c>
      <c r="J15" s="26"/>
      <c r="K15" s="48">
        <v>39544</v>
      </c>
      <c r="L15" s="48">
        <v>55502</v>
      </c>
      <c r="M15" s="48">
        <v>62116</v>
      </c>
      <c r="N15" s="48">
        <v>70839</v>
      </c>
      <c r="O15" s="250"/>
      <c r="P15" s="48">
        <v>86542</v>
      </c>
      <c r="Q15" s="48">
        <v>93185</v>
      </c>
      <c r="R15" s="48">
        <v>93658</v>
      </c>
      <c r="S15" s="48">
        <v>96368</v>
      </c>
      <c r="T15" s="48">
        <v>96368</v>
      </c>
      <c r="U15" s="250"/>
      <c r="V15" s="48">
        <v>95270</v>
      </c>
      <c r="W15" s="48">
        <v>94539</v>
      </c>
      <c r="X15" s="48">
        <v>93319</v>
      </c>
      <c r="Y15" s="48">
        <v>95533</v>
      </c>
      <c r="Z15" s="48">
        <v>95533</v>
      </c>
      <c r="AB15" s="48">
        <v>95185</v>
      </c>
      <c r="AC15" s="48">
        <v>102248</v>
      </c>
      <c r="AD15" s="48">
        <v>102705</v>
      </c>
      <c r="AE15" s="48">
        <v>107159</v>
      </c>
      <c r="AG15" s="48">
        <v>110079.39878930984</v>
      </c>
      <c r="AH15" s="48">
        <v>111019</v>
      </c>
      <c r="AI15" s="48">
        <v>112678</v>
      </c>
      <c r="AJ15" s="48">
        <v>115607</v>
      </c>
      <c r="AL15" s="48">
        <v>118287</v>
      </c>
      <c r="AM15" s="48">
        <v>118505</v>
      </c>
      <c r="AN15" s="48">
        <v>120426</v>
      </c>
      <c r="AO15" s="48">
        <v>123618</v>
      </c>
      <c r="AQ15" s="48">
        <v>124178</v>
      </c>
      <c r="AR15" s="48">
        <v>126991</v>
      </c>
      <c r="AS15" s="48">
        <v>129031.3684559765</v>
      </c>
      <c r="AT15" s="48">
        <v>137411</v>
      </c>
      <c r="AV15" s="48">
        <v>142002</v>
      </c>
      <c r="AW15" s="48">
        <v>148964</v>
      </c>
      <c r="AX15" s="246">
        <v>163739</v>
      </c>
      <c r="AY15" s="246">
        <v>316185</v>
      </c>
      <c r="BA15" s="48">
        <v>320413</v>
      </c>
      <c r="BB15" s="48">
        <v>320229</v>
      </c>
      <c r="BC15" s="246">
        <v>322154</v>
      </c>
      <c r="BD15" s="246">
        <v>325914</v>
      </c>
      <c r="BF15" s="48">
        <v>329676</v>
      </c>
      <c r="BG15" s="48">
        <v>335006</v>
      </c>
      <c r="BH15" s="48">
        <v>344175</v>
      </c>
      <c r="BI15" s="48">
        <v>378184</v>
      </c>
      <c r="BK15" s="383">
        <v>375669</v>
      </c>
      <c r="BL15" s="383">
        <v>760802</v>
      </c>
      <c r="BM15" s="276">
        <v>783298.46425289998</v>
      </c>
      <c r="BN15" s="276">
        <v>739263.77630150004</v>
      </c>
      <c r="BO15" s="383"/>
    </row>
    <row r="16" spans="2:67" ht="11.4" customHeight="1" x14ac:dyDescent="0.3">
      <c r="B16" s="164" t="s">
        <v>109</v>
      </c>
      <c r="C16" s="242"/>
      <c r="D16" s="48"/>
      <c r="E16" s="26"/>
      <c r="F16" s="48"/>
      <c r="G16" s="48"/>
      <c r="H16" s="48"/>
      <c r="I16" s="48"/>
      <c r="J16" s="26"/>
      <c r="K16" s="48"/>
      <c r="L16" s="48"/>
      <c r="M16" s="48"/>
      <c r="N16" s="48"/>
      <c r="O16" s="251"/>
      <c r="P16" s="48"/>
      <c r="Q16" s="48"/>
      <c r="R16" s="48"/>
      <c r="S16" s="48">
        <v>5358</v>
      </c>
      <c r="T16" s="48">
        <v>5358</v>
      </c>
      <c r="U16" s="251"/>
      <c r="V16" s="48">
        <v>5227</v>
      </c>
      <c r="W16" s="48">
        <v>5564</v>
      </c>
      <c r="X16" s="48">
        <v>6361</v>
      </c>
      <c r="Y16" s="48">
        <v>8463</v>
      </c>
      <c r="Z16" s="48">
        <v>8463</v>
      </c>
      <c r="AB16" s="48">
        <v>9930</v>
      </c>
      <c r="AC16" s="48">
        <v>10971</v>
      </c>
      <c r="AD16" s="48">
        <v>7815</v>
      </c>
      <c r="AE16" s="48">
        <v>5385</v>
      </c>
      <c r="AG16" s="48">
        <v>6085</v>
      </c>
      <c r="AH16" s="48">
        <v>6248</v>
      </c>
      <c r="AI16" s="48">
        <v>5605</v>
      </c>
      <c r="AJ16" s="48">
        <v>5805</v>
      </c>
      <c r="AL16" s="48">
        <v>6506</v>
      </c>
      <c r="AM16" s="48">
        <v>6800</v>
      </c>
      <c r="AN16" s="48">
        <v>7204</v>
      </c>
      <c r="AO16" s="48">
        <v>8512</v>
      </c>
      <c r="AQ16" s="48">
        <v>8786</v>
      </c>
      <c r="AR16" s="48">
        <v>10687</v>
      </c>
      <c r="AS16" s="48">
        <v>10889</v>
      </c>
      <c r="AT16" s="48">
        <v>11757</v>
      </c>
      <c r="AV16" s="48">
        <v>12398</v>
      </c>
      <c r="AW16" s="48">
        <v>13196</v>
      </c>
      <c r="AX16" s="246">
        <v>14461</v>
      </c>
      <c r="AY16" s="246">
        <v>15988</v>
      </c>
      <c r="BA16" s="48">
        <v>17288</v>
      </c>
      <c r="BB16" s="48">
        <v>17330</v>
      </c>
      <c r="BC16" s="246">
        <v>20914</v>
      </c>
      <c r="BD16" s="246">
        <v>21189</v>
      </c>
      <c r="BF16" s="48">
        <v>23114</v>
      </c>
      <c r="BG16" s="48">
        <v>22293</v>
      </c>
      <c r="BH16" s="48">
        <v>22638</v>
      </c>
      <c r="BI16" s="48">
        <v>23947</v>
      </c>
      <c r="BK16" s="48">
        <v>24949</v>
      </c>
      <c r="BL16" s="48">
        <v>25598</v>
      </c>
      <c r="BM16" s="48">
        <v>27200.766459999999</v>
      </c>
      <c r="BN16" s="48">
        <v>29087.44946</v>
      </c>
      <c r="BO16" s="48"/>
    </row>
    <row r="17" spans="2:69" ht="11.4" customHeight="1" x14ac:dyDescent="0.3">
      <c r="B17" s="252" t="s">
        <v>110</v>
      </c>
      <c r="D17" s="48"/>
      <c r="E17" s="26"/>
      <c r="F17" s="48"/>
      <c r="G17" s="48"/>
      <c r="H17" s="48"/>
      <c r="I17" s="48"/>
      <c r="J17" s="26"/>
      <c r="K17" s="48"/>
      <c r="L17" s="48"/>
      <c r="M17" s="48"/>
      <c r="N17" s="48"/>
      <c r="O17" s="250"/>
      <c r="P17" s="48"/>
      <c r="Q17" s="48"/>
      <c r="R17" s="48"/>
      <c r="S17" s="48"/>
      <c r="T17" s="48"/>
      <c r="U17" s="250"/>
      <c r="V17" s="48"/>
      <c r="W17" s="48"/>
      <c r="X17" s="48"/>
      <c r="Y17" s="48"/>
      <c r="Z17" s="48"/>
      <c r="AB17" s="48"/>
      <c r="AC17" s="48"/>
      <c r="AD17" s="48"/>
      <c r="AE17" s="48"/>
      <c r="AG17" s="48"/>
      <c r="AH17" s="48">
        <v>4446</v>
      </c>
      <c r="AI17" s="48">
        <v>3803</v>
      </c>
      <c r="AJ17" s="48">
        <v>2923</v>
      </c>
      <c r="AL17" s="48">
        <v>2258</v>
      </c>
      <c r="AM17" s="48">
        <v>606</v>
      </c>
      <c r="AN17" s="48">
        <v>0</v>
      </c>
      <c r="AO17" s="48">
        <v>0</v>
      </c>
      <c r="AQ17" s="48">
        <v>0</v>
      </c>
      <c r="AR17" s="48">
        <v>0</v>
      </c>
      <c r="AS17" s="48">
        <v>0</v>
      </c>
      <c r="AT17" s="48">
        <v>0</v>
      </c>
      <c r="AV17" s="48">
        <v>0</v>
      </c>
      <c r="AW17" s="48">
        <v>19274</v>
      </c>
      <c r="AX17" s="246">
        <v>31602</v>
      </c>
      <c r="AY17" s="246">
        <v>62222</v>
      </c>
      <c r="BA17" s="48">
        <v>63619</v>
      </c>
      <c r="BB17" s="48">
        <v>62925</v>
      </c>
      <c r="BC17" s="246">
        <v>59512</v>
      </c>
      <c r="BD17" s="246">
        <v>72773</v>
      </c>
      <c r="BF17" s="48">
        <v>72364</v>
      </c>
      <c r="BG17" s="48">
        <v>72458</v>
      </c>
      <c r="BH17" s="48">
        <v>73239</v>
      </c>
      <c r="BI17" s="48">
        <v>74362</v>
      </c>
      <c r="BK17" s="48">
        <v>76302</v>
      </c>
      <c r="BL17" s="48">
        <v>85347</v>
      </c>
      <c r="BM17" s="48">
        <v>86366.798299100003</v>
      </c>
      <c r="BN17" s="48">
        <v>87540.455759100005</v>
      </c>
      <c r="BO17" s="48"/>
    </row>
    <row r="18" spans="2:69" ht="11.4" customHeight="1" x14ac:dyDescent="0.3">
      <c r="B18" s="164" t="s">
        <v>111</v>
      </c>
      <c r="C18" s="242"/>
      <c r="D18" s="48"/>
      <c r="E18" s="26"/>
      <c r="F18" s="48"/>
      <c r="G18" s="48"/>
      <c r="H18" s="48"/>
      <c r="I18" s="48"/>
      <c r="J18" s="26"/>
      <c r="K18" s="48"/>
      <c r="L18" s="48"/>
      <c r="M18" s="48"/>
      <c r="N18" s="48"/>
      <c r="O18" s="26"/>
      <c r="P18" s="48"/>
      <c r="Q18" s="48"/>
      <c r="R18" s="48"/>
      <c r="S18" s="48">
        <v>2470</v>
      </c>
      <c r="T18" s="48">
        <v>2470</v>
      </c>
      <c r="U18" s="26"/>
      <c r="V18" s="48">
        <v>2914</v>
      </c>
      <c r="W18" s="48">
        <v>19330</v>
      </c>
      <c r="X18" s="48">
        <v>15831</v>
      </c>
      <c r="Y18" s="48">
        <v>16031</v>
      </c>
      <c r="Z18" s="48">
        <v>16031</v>
      </c>
      <c r="AB18" s="48">
        <v>16104</v>
      </c>
      <c r="AC18" s="48">
        <v>16271</v>
      </c>
      <c r="AD18" s="48">
        <v>16444</v>
      </c>
      <c r="AE18" s="48">
        <v>16612</v>
      </c>
      <c r="AG18" s="48">
        <v>25273</v>
      </c>
      <c r="AH18" s="48">
        <v>25915</v>
      </c>
      <c r="AI18" s="253">
        <v>25915</v>
      </c>
      <c r="AJ18" s="48">
        <v>26727</v>
      </c>
      <c r="AL18" s="48">
        <v>24920</v>
      </c>
      <c r="AM18" s="48">
        <v>16880</v>
      </c>
      <c r="AN18" s="48">
        <v>9932</v>
      </c>
      <c r="AO18" s="48">
        <v>10005</v>
      </c>
      <c r="AQ18" s="48">
        <v>9877</v>
      </c>
      <c r="AR18" s="48">
        <v>18891.733194340617</v>
      </c>
      <c r="AS18" s="48">
        <v>28770.716866050629</v>
      </c>
      <c r="AT18" s="48">
        <v>27010</v>
      </c>
      <c r="AV18" s="48">
        <v>30911</v>
      </c>
      <c r="AW18" s="48">
        <v>27945</v>
      </c>
      <c r="AX18" s="246">
        <v>18495</v>
      </c>
      <c r="AY18" s="246">
        <v>18566</v>
      </c>
      <c r="BA18" s="48">
        <v>18106</v>
      </c>
      <c r="BB18" s="48">
        <v>14124</v>
      </c>
      <c r="BC18" s="246">
        <v>18300</v>
      </c>
      <c r="BD18" s="246">
        <v>18013</v>
      </c>
      <c r="BF18" s="48">
        <v>14609</v>
      </c>
      <c r="BG18" s="48">
        <v>11091</v>
      </c>
      <c r="BH18" s="48">
        <v>11372</v>
      </c>
      <c r="BI18" s="48">
        <v>14169</v>
      </c>
      <c r="BK18" s="48">
        <v>18339</v>
      </c>
      <c r="BL18" s="48">
        <v>23164</v>
      </c>
      <c r="BM18" s="48">
        <v>29123.665358529004</v>
      </c>
      <c r="BN18" s="48">
        <v>28215.310938328999</v>
      </c>
      <c r="BO18" s="48"/>
    </row>
    <row r="19" spans="2:69" ht="11.4" customHeight="1" x14ac:dyDescent="0.3">
      <c r="B19" s="164" t="s">
        <v>112</v>
      </c>
      <c r="C19" s="242"/>
      <c r="D19" s="253"/>
      <c r="E19" s="26"/>
      <c r="F19" s="48"/>
      <c r="G19" s="48"/>
      <c r="H19" s="48"/>
      <c r="I19" s="253"/>
      <c r="J19" s="26"/>
      <c r="K19" s="253"/>
      <c r="L19" s="253"/>
      <c r="M19" s="253"/>
      <c r="N19" s="253"/>
      <c r="O19" s="26"/>
      <c r="P19" s="253"/>
      <c r="Q19" s="253"/>
      <c r="R19" s="253"/>
      <c r="S19" s="253"/>
      <c r="T19" s="253"/>
      <c r="U19" s="26"/>
      <c r="V19" s="253"/>
      <c r="W19" s="253">
        <v>104</v>
      </c>
      <c r="X19" s="253">
        <v>104</v>
      </c>
      <c r="Y19" s="253">
        <v>155</v>
      </c>
      <c r="Z19" s="253">
        <v>155</v>
      </c>
      <c r="AB19" s="253">
        <v>111</v>
      </c>
      <c r="AC19" s="253">
        <v>286</v>
      </c>
      <c r="AD19" s="253">
        <v>341</v>
      </c>
      <c r="AE19" s="253">
        <v>501</v>
      </c>
      <c r="AG19" s="48">
        <v>357.82408000000004</v>
      </c>
      <c r="AH19" s="253">
        <v>158</v>
      </c>
      <c r="AI19" s="253">
        <v>129</v>
      </c>
      <c r="AJ19" s="48">
        <v>208</v>
      </c>
      <c r="AL19" s="48">
        <v>214</v>
      </c>
      <c r="AM19" s="48">
        <v>260</v>
      </c>
      <c r="AN19" s="48">
        <v>267</v>
      </c>
      <c r="AO19" s="48">
        <v>201</v>
      </c>
      <c r="AQ19" s="48">
        <v>747</v>
      </c>
      <c r="AR19" s="48">
        <v>786</v>
      </c>
      <c r="AS19" s="48">
        <v>783</v>
      </c>
      <c r="AT19" s="48">
        <v>747</v>
      </c>
      <c r="AV19" s="48">
        <v>766</v>
      </c>
      <c r="AW19" s="48">
        <v>763</v>
      </c>
      <c r="AX19" s="246">
        <v>929</v>
      </c>
      <c r="AY19" s="246">
        <v>1243</v>
      </c>
      <c r="BA19" s="48">
        <v>1264</v>
      </c>
      <c r="BB19" s="48">
        <v>1298</v>
      </c>
      <c r="BC19" s="246">
        <v>1320</v>
      </c>
      <c r="BD19" s="246">
        <v>427</v>
      </c>
      <c r="BF19" s="48">
        <v>344</v>
      </c>
      <c r="BG19" s="48">
        <v>1759</v>
      </c>
      <c r="BH19" s="48">
        <v>2140</v>
      </c>
      <c r="BI19" s="48">
        <v>2038</v>
      </c>
      <c r="BK19" s="48">
        <v>1771</v>
      </c>
      <c r="BL19" s="48">
        <v>3595</v>
      </c>
      <c r="BM19" s="48">
        <v>3605.41885</v>
      </c>
      <c r="BN19" s="48">
        <v>4733.5736800000004</v>
      </c>
      <c r="BO19" s="48"/>
    </row>
    <row r="20" spans="2:69" ht="11.4" customHeight="1" x14ac:dyDescent="0.3">
      <c r="B20" s="164" t="s">
        <v>113</v>
      </c>
      <c r="C20" s="242"/>
      <c r="D20" s="48">
        <v>47155</v>
      </c>
      <c r="E20" s="26"/>
      <c r="F20" s="48">
        <v>48746</v>
      </c>
      <c r="G20" s="48">
        <v>49512</v>
      </c>
      <c r="H20" s="48">
        <v>53414.422626336156</v>
      </c>
      <c r="I20" s="48">
        <v>1153</v>
      </c>
      <c r="J20" s="26"/>
      <c r="K20" s="48">
        <v>809</v>
      </c>
      <c r="L20" s="48">
        <v>1473</v>
      </c>
      <c r="M20" s="48">
        <v>1495</v>
      </c>
      <c r="N20" s="48">
        <v>1681</v>
      </c>
      <c r="O20" s="251"/>
      <c r="P20" s="48">
        <v>1897</v>
      </c>
      <c r="Q20" s="48">
        <v>1968</v>
      </c>
      <c r="R20" s="48">
        <v>1816</v>
      </c>
      <c r="S20" s="48">
        <v>29275</v>
      </c>
      <c r="T20" s="48">
        <v>29275</v>
      </c>
      <c r="U20" s="251"/>
      <c r="V20" s="48">
        <v>26712</v>
      </c>
      <c r="W20" s="48">
        <v>22964</v>
      </c>
      <c r="X20" s="48">
        <v>26437</v>
      </c>
      <c r="Y20" s="48">
        <v>24922</v>
      </c>
      <c r="Z20" s="48">
        <v>24922</v>
      </c>
      <c r="AB20" s="48">
        <v>23523</v>
      </c>
      <c r="AC20" s="48">
        <v>19112</v>
      </c>
      <c r="AD20" s="48">
        <v>15699</v>
      </c>
      <c r="AE20" s="48">
        <v>15162</v>
      </c>
      <c r="AG20" s="48">
        <v>10923</v>
      </c>
      <c r="AH20" s="48">
        <v>5644</v>
      </c>
      <c r="AI20" s="48">
        <v>1172</v>
      </c>
      <c r="AJ20" s="48">
        <v>555</v>
      </c>
      <c r="AL20" s="48">
        <v>744</v>
      </c>
      <c r="AM20" s="48">
        <v>1610</v>
      </c>
      <c r="AN20" s="48">
        <v>1673</v>
      </c>
      <c r="AO20" s="48">
        <v>2563</v>
      </c>
      <c r="AQ20" s="48">
        <v>1042</v>
      </c>
      <c r="AR20" s="48">
        <v>1206</v>
      </c>
      <c r="AS20" s="48">
        <v>2031</v>
      </c>
      <c r="AT20" s="48">
        <v>1137</v>
      </c>
      <c r="AV20" s="48">
        <v>2741</v>
      </c>
      <c r="AW20" s="48">
        <v>4579</v>
      </c>
      <c r="AX20" s="246">
        <v>2686</v>
      </c>
      <c r="AY20" s="246">
        <v>3618</v>
      </c>
      <c r="BA20" s="48">
        <v>3229</v>
      </c>
      <c r="BB20" s="48">
        <v>4107</v>
      </c>
      <c r="BC20" s="246">
        <v>4979</v>
      </c>
      <c r="BD20" s="246">
        <v>4208</v>
      </c>
      <c r="BE20" s="254"/>
      <c r="BF20" s="48">
        <v>5744</v>
      </c>
      <c r="BG20" s="48">
        <v>4826</v>
      </c>
      <c r="BH20" s="48">
        <v>2504</v>
      </c>
      <c r="BI20" s="48">
        <v>6127</v>
      </c>
      <c r="BK20" s="48">
        <v>8324</v>
      </c>
      <c r="BL20" s="48">
        <v>18951</v>
      </c>
      <c r="BM20" s="48">
        <v>15088.909191469</v>
      </c>
      <c r="BN20" s="48">
        <v>14775.192909969001</v>
      </c>
      <c r="BO20" s="48"/>
      <c r="BQ20" s="254"/>
    </row>
    <row r="21" spans="2:69" ht="11.4" customHeight="1" x14ac:dyDescent="0.3">
      <c r="B21" s="255" t="s">
        <v>114</v>
      </c>
      <c r="C21" s="256"/>
      <c r="D21" s="169">
        <v>66156</v>
      </c>
      <c r="E21" s="128"/>
      <c r="F21" s="169">
        <v>465814</v>
      </c>
      <c r="G21" s="169">
        <f>SUM(G11:G20)</f>
        <v>468255</v>
      </c>
      <c r="H21" s="169">
        <f>SUM(H11:H20)</f>
        <v>489621.26463633607</v>
      </c>
      <c r="I21" s="169">
        <v>484962</v>
      </c>
      <c r="J21" s="128"/>
      <c r="K21" s="169">
        <v>482119</v>
      </c>
      <c r="L21" s="169">
        <v>521085</v>
      </c>
      <c r="M21" s="169">
        <f>SUM(M11:M20)</f>
        <v>534089</v>
      </c>
      <c r="N21" s="169">
        <f>SUM(N11:N20)</f>
        <v>638195</v>
      </c>
      <c r="O21" s="257"/>
      <c r="P21" s="169">
        <f>SUM(P11:P20)</f>
        <v>661764</v>
      </c>
      <c r="Q21" s="169">
        <f>SUM(Q11:Q20)</f>
        <v>688885</v>
      </c>
      <c r="R21" s="169">
        <f>SUM(R11:R20)</f>
        <v>688365</v>
      </c>
      <c r="S21" s="169">
        <f>SUM(S11:S20)</f>
        <v>729742</v>
      </c>
      <c r="T21" s="169">
        <f>SUM(T11:T20)</f>
        <v>729742</v>
      </c>
      <c r="U21" s="257"/>
      <c r="V21" s="169">
        <f>SUM(V11:V20)</f>
        <v>722232</v>
      </c>
      <c r="W21" s="169">
        <f>SUM(W11:W20)</f>
        <v>735209</v>
      </c>
      <c r="X21" s="169">
        <f>SUM(X11:X20)</f>
        <v>733625</v>
      </c>
      <c r="Y21" s="169">
        <f>SUM(Y11:Y20)</f>
        <v>752229</v>
      </c>
      <c r="Z21" s="169">
        <f>SUM(Z11:Z20)</f>
        <v>752229</v>
      </c>
      <c r="AA21" s="101"/>
      <c r="AB21" s="169">
        <f>SUM(AB11:AB20)</f>
        <v>746111</v>
      </c>
      <c r="AC21" s="169">
        <f>SUM(AC11:AC20)</f>
        <v>759907</v>
      </c>
      <c r="AD21" s="169">
        <f>SUM(AD11:AD20)</f>
        <v>749939</v>
      </c>
      <c r="AE21" s="169">
        <f>SUM(AE11:AE20)</f>
        <v>854666</v>
      </c>
      <c r="AF21" s="101"/>
      <c r="AG21" s="169">
        <f>SUM(AG11:AG20)</f>
        <v>887640.76040930988</v>
      </c>
      <c r="AH21" s="169">
        <f>SUM(AH11:AH20)</f>
        <v>881992</v>
      </c>
      <c r="AI21" s="169">
        <f>SUM(AI11:AI20)</f>
        <v>868358</v>
      </c>
      <c r="AJ21" s="169">
        <f>SUM(AJ11:AJ20)</f>
        <v>909137</v>
      </c>
      <c r="AK21" s="101"/>
      <c r="AL21" s="169">
        <f>SUM(AL11:AL20)</f>
        <v>913750</v>
      </c>
      <c r="AM21" s="169">
        <f>SUM(AM11:AM20)</f>
        <v>906141</v>
      </c>
      <c r="AN21" s="169">
        <f>SUM(AN11:AN20)</f>
        <v>891308</v>
      </c>
      <c r="AO21" s="169">
        <f>SUM(AO11:AO20)</f>
        <v>887333</v>
      </c>
      <c r="AP21" s="101"/>
      <c r="AQ21" s="169">
        <f>SUM(AQ11:AQ20)</f>
        <v>878507</v>
      </c>
      <c r="AR21" s="169">
        <f>SUM(AR11:AR20)</f>
        <v>892421.7331943406</v>
      </c>
      <c r="AS21" s="169">
        <f>SUM(AS11:AS20)</f>
        <v>909458.19412548991</v>
      </c>
      <c r="AT21" s="169">
        <f>SUM(AT11:AT20)</f>
        <v>907472</v>
      </c>
      <c r="AV21" s="258">
        <f>SUM(AV11:AV20)</f>
        <v>910502</v>
      </c>
      <c r="AW21" s="258">
        <f>SUM(AW11:AW20)</f>
        <v>927776</v>
      </c>
      <c r="AX21" s="258">
        <f>SUM(AX11:AX20)</f>
        <v>1028172</v>
      </c>
      <c r="AY21" s="258">
        <v>1533609</v>
      </c>
      <c r="BA21" s="258">
        <v>1546186</v>
      </c>
      <c r="BB21" s="169">
        <v>1528217</v>
      </c>
      <c r="BC21" s="258">
        <v>1530315</v>
      </c>
      <c r="BD21" s="258">
        <v>1526326</v>
      </c>
      <c r="BE21" s="254"/>
      <c r="BF21" s="169">
        <f>SUM(BF11:BF20)</f>
        <v>1527268</v>
      </c>
      <c r="BG21" s="169">
        <f>SUM(BG11:BG20)</f>
        <v>1521468</v>
      </c>
      <c r="BH21" s="169">
        <f>SUM(BH11:BH20)</f>
        <v>1615100</v>
      </c>
      <c r="BI21" s="169">
        <f>SUM(BI11:BI20)</f>
        <v>1616946</v>
      </c>
      <c r="BK21" s="169">
        <f>SUM(BK11:BK20)</f>
        <v>1625939</v>
      </c>
      <c r="BL21" s="169">
        <f>SUM(BL11:BL20)</f>
        <v>2894928</v>
      </c>
      <c r="BM21" s="169">
        <f>SUM(BM11:BM20)</f>
        <v>2953653.596062656</v>
      </c>
      <c r="BN21" s="169">
        <f>SUM(BN11:BN20)</f>
        <v>2618575.1317931558</v>
      </c>
      <c r="BO21" s="48"/>
      <c r="BQ21" s="254"/>
    </row>
    <row r="22" spans="2:69" ht="11.4" customHeight="1" x14ac:dyDescent="0.3">
      <c r="B22" s="259" t="s">
        <v>115</v>
      </c>
      <c r="C22" s="245"/>
      <c r="D22" s="260"/>
      <c r="E22" s="26"/>
      <c r="F22" s="260"/>
      <c r="G22" s="260"/>
      <c r="H22" s="260"/>
      <c r="I22" s="260"/>
      <c r="J22" s="26"/>
      <c r="K22" s="260"/>
      <c r="L22" s="260"/>
      <c r="M22" s="260"/>
      <c r="N22" s="260"/>
      <c r="O22" s="239"/>
      <c r="P22" s="260"/>
      <c r="Q22" s="260"/>
      <c r="R22" s="260"/>
      <c r="S22" s="260"/>
      <c r="T22" s="260"/>
      <c r="U22" s="239"/>
      <c r="V22" s="260"/>
      <c r="W22" s="260"/>
      <c r="X22" s="260"/>
      <c r="Y22" s="260"/>
      <c r="Z22" s="260"/>
      <c r="AB22" s="260"/>
      <c r="AC22" s="260"/>
      <c r="AD22" s="260"/>
      <c r="AE22" s="260"/>
      <c r="AG22" s="260"/>
      <c r="AH22" s="260"/>
      <c r="AI22" s="260"/>
      <c r="AJ22" s="260"/>
      <c r="AL22" s="260"/>
      <c r="AM22" s="260"/>
      <c r="AN22" s="260"/>
      <c r="AO22" s="260"/>
      <c r="AQ22" s="260"/>
      <c r="AR22" s="260"/>
      <c r="AS22" s="260"/>
      <c r="AT22" s="260"/>
      <c r="AV22" s="260"/>
      <c r="AW22" s="260"/>
      <c r="AX22" s="261"/>
      <c r="BA22" s="260"/>
      <c r="BC22" s="261"/>
      <c r="BE22" s="254"/>
      <c r="BQ22" s="254"/>
    </row>
    <row r="23" spans="2:69" ht="11.4" customHeight="1" x14ac:dyDescent="0.3">
      <c r="B23" s="262" t="s">
        <v>116</v>
      </c>
      <c r="C23" s="242"/>
      <c r="D23" s="260"/>
      <c r="E23" s="26"/>
      <c r="F23" s="260"/>
      <c r="G23" s="260"/>
      <c r="H23" s="260"/>
      <c r="I23" s="260"/>
      <c r="J23" s="26"/>
      <c r="K23" s="260"/>
      <c r="L23" s="260"/>
      <c r="M23" s="260"/>
      <c r="N23" s="260"/>
      <c r="O23" s="239"/>
      <c r="P23" s="260"/>
      <c r="Q23" s="260"/>
      <c r="R23" s="260"/>
      <c r="S23" s="260"/>
      <c r="T23" s="260"/>
      <c r="U23" s="239"/>
      <c r="V23" s="260"/>
      <c r="W23" s="260"/>
      <c r="X23" s="260"/>
      <c r="Y23" s="260"/>
      <c r="Z23" s="260"/>
      <c r="AB23" s="260"/>
      <c r="AC23" s="260"/>
      <c r="AD23" s="48">
        <v>1456</v>
      </c>
      <c r="AE23" s="48">
        <v>3369</v>
      </c>
      <c r="AG23" s="48">
        <v>3125</v>
      </c>
      <c r="AH23" s="48">
        <v>2751</v>
      </c>
      <c r="AI23" s="48">
        <v>2567</v>
      </c>
      <c r="AJ23" s="48">
        <v>1270</v>
      </c>
      <c r="AL23" s="48">
        <v>1007</v>
      </c>
      <c r="AM23" s="48">
        <v>1036</v>
      </c>
      <c r="AN23" s="48">
        <v>1082</v>
      </c>
      <c r="AO23" s="48">
        <v>540</v>
      </c>
      <c r="AQ23" s="48">
        <v>1044</v>
      </c>
      <c r="AR23" s="48">
        <v>1257</v>
      </c>
      <c r="AS23" s="48">
        <v>1288</v>
      </c>
      <c r="AT23" s="48">
        <v>1198</v>
      </c>
      <c r="AV23" s="48">
        <v>1646</v>
      </c>
      <c r="AW23" s="48">
        <v>1635</v>
      </c>
      <c r="AX23" s="246">
        <v>1243</v>
      </c>
      <c r="AY23" s="246">
        <v>1125</v>
      </c>
      <c r="BA23" s="48">
        <v>849</v>
      </c>
      <c r="BB23" s="48">
        <v>805</v>
      </c>
      <c r="BC23" s="246">
        <v>839</v>
      </c>
      <c r="BD23" s="246">
        <v>1515</v>
      </c>
      <c r="BE23" s="254"/>
      <c r="BF23" s="48">
        <v>1171</v>
      </c>
      <c r="BG23" s="48">
        <v>904</v>
      </c>
      <c r="BH23" s="48">
        <v>904</v>
      </c>
      <c r="BI23" s="48">
        <v>904</v>
      </c>
      <c r="BK23" s="48">
        <v>904</v>
      </c>
      <c r="BL23" s="48">
        <v>800</v>
      </c>
      <c r="BM23" s="48">
        <v>800.05489999999998</v>
      </c>
      <c r="BN23" s="48">
        <v>461.74342000000001</v>
      </c>
      <c r="BO23" s="48"/>
      <c r="BQ23" s="254"/>
    </row>
    <row r="24" spans="2:69" ht="11.4" customHeight="1" x14ac:dyDescent="0.3">
      <c r="B24" s="262" t="s">
        <v>117</v>
      </c>
      <c r="C24" s="242"/>
      <c r="D24" s="260"/>
      <c r="E24" s="26"/>
      <c r="F24" s="260"/>
      <c r="G24" s="260"/>
      <c r="H24" s="260"/>
      <c r="I24" s="260"/>
      <c r="J24" s="26"/>
      <c r="K24" s="260"/>
      <c r="L24" s="260"/>
      <c r="M24" s="260"/>
      <c r="N24" s="260"/>
      <c r="O24" s="239"/>
      <c r="P24" s="260"/>
      <c r="Q24" s="260"/>
      <c r="R24" s="260"/>
      <c r="S24" s="260"/>
      <c r="T24" s="260"/>
      <c r="U24" s="239"/>
      <c r="V24" s="260"/>
      <c r="W24" s="260"/>
      <c r="X24" s="260"/>
      <c r="Y24" s="260"/>
      <c r="Z24" s="260"/>
      <c r="AB24" s="260"/>
      <c r="AC24" s="260"/>
      <c r="AD24" s="48"/>
      <c r="AE24" s="48"/>
      <c r="AG24" s="48"/>
      <c r="AH24" s="48"/>
      <c r="AI24" s="48"/>
      <c r="AJ24" s="48"/>
      <c r="AL24" s="48"/>
      <c r="AM24" s="48"/>
      <c r="AN24" s="48"/>
      <c r="AO24" s="48"/>
      <c r="AQ24" s="48"/>
      <c r="AR24" s="48"/>
      <c r="AS24" s="48"/>
      <c r="AT24" s="48"/>
      <c r="AV24" s="48"/>
      <c r="AW24" s="48"/>
      <c r="AX24" s="246"/>
      <c r="AY24" s="246">
        <v>12307</v>
      </c>
      <c r="BA24" s="48">
        <v>12817</v>
      </c>
      <c r="BB24" s="48">
        <v>13296</v>
      </c>
      <c r="BC24" s="246">
        <v>14475</v>
      </c>
      <c r="BD24" s="246">
        <v>12961</v>
      </c>
      <c r="BE24" s="254"/>
      <c r="BF24" s="48">
        <v>13541</v>
      </c>
      <c r="BG24" s="48">
        <v>7166</v>
      </c>
      <c r="BH24" s="48">
        <v>7075</v>
      </c>
      <c r="BI24" s="48">
        <v>10991</v>
      </c>
      <c r="BK24" s="48">
        <v>10162</v>
      </c>
      <c r="BL24" s="48">
        <v>9288</v>
      </c>
      <c r="BM24" s="48">
        <v>9051.0525806999995</v>
      </c>
      <c r="BN24" s="48">
        <v>3211.4967595999997</v>
      </c>
      <c r="BO24" s="48"/>
      <c r="BQ24" s="254"/>
    </row>
    <row r="25" spans="2:69" ht="11.4" customHeight="1" x14ac:dyDescent="0.3">
      <c r="B25" s="262" t="s">
        <v>118</v>
      </c>
      <c r="C25" s="242"/>
      <c r="D25" s="260"/>
      <c r="E25" s="26"/>
      <c r="F25" s="260"/>
      <c r="G25" s="260"/>
      <c r="H25" s="260"/>
      <c r="I25" s="260"/>
      <c r="J25" s="26"/>
      <c r="K25" s="260"/>
      <c r="L25" s="260"/>
      <c r="M25" s="260"/>
      <c r="N25" s="260"/>
      <c r="O25" s="239"/>
      <c r="P25" s="260"/>
      <c r="Q25" s="260"/>
      <c r="R25" s="260"/>
      <c r="S25" s="260"/>
      <c r="T25" s="260"/>
      <c r="U25" s="239"/>
      <c r="V25" s="260"/>
      <c r="W25" s="260"/>
      <c r="X25" s="260"/>
      <c r="Y25" s="260"/>
      <c r="Z25" s="260"/>
      <c r="AB25" s="260"/>
      <c r="AC25" s="260"/>
      <c r="AD25" s="48"/>
      <c r="AE25" s="48"/>
      <c r="AG25" s="48">
        <v>686</v>
      </c>
      <c r="AH25" s="48">
        <v>608</v>
      </c>
      <c r="AI25" s="48">
        <v>949</v>
      </c>
      <c r="AJ25" s="48">
        <v>1572</v>
      </c>
      <c r="AL25" s="48">
        <v>2886</v>
      </c>
      <c r="AM25" s="48">
        <v>4727</v>
      </c>
      <c r="AN25" s="48">
        <v>6937</v>
      </c>
      <c r="AO25" s="48">
        <v>7401</v>
      </c>
      <c r="AQ25" s="48">
        <v>8113</v>
      </c>
      <c r="AR25" s="48">
        <v>8953</v>
      </c>
      <c r="AS25" s="48">
        <v>11310</v>
      </c>
      <c r="AT25" s="48">
        <v>16114</v>
      </c>
      <c r="AV25" s="48">
        <v>19166</v>
      </c>
      <c r="AW25" s="48">
        <v>24368</v>
      </c>
      <c r="AX25" s="246">
        <v>25154</v>
      </c>
      <c r="AY25" s="246">
        <v>26777</v>
      </c>
      <c r="BA25" s="48">
        <v>25999</v>
      </c>
      <c r="BB25" s="48">
        <v>25772</v>
      </c>
      <c r="BC25" s="246">
        <v>24549</v>
      </c>
      <c r="BD25" s="246">
        <v>26584</v>
      </c>
      <c r="BE25" s="254"/>
      <c r="BF25" s="48">
        <v>27918</v>
      </c>
      <c r="BG25" s="48">
        <v>24636</v>
      </c>
      <c r="BH25" s="48">
        <v>27866</v>
      </c>
      <c r="BI25" s="48">
        <v>32835</v>
      </c>
      <c r="BK25" s="48">
        <v>34114</v>
      </c>
      <c r="BL25" s="48">
        <v>33163</v>
      </c>
      <c r="BM25" s="48">
        <v>33948.364289999998</v>
      </c>
      <c r="BN25" s="48">
        <v>31510.72928</v>
      </c>
      <c r="BO25" s="48"/>
      <c r="BQ25" s="254"/>
    </row>
    <row r="26" spans="2:69" ht="11.4" customHeight="1" x14ac:dyDescent="0.3">
      <c r="B26" s="262" t="s">
        <v>119</v>
      </c>
      <c r="C26" s="242"/>
      <c r="D26" s="48">
        <v>8012</v>
      </c>
      <c r="E26" s="26"/>
      <c r="F26" s="48">
        <v>64775</v>
      </c>
      <c r="G26" s="48">
        <v>73857</v>
      </c>
      <c r="H26" s="48">
        <v>46714</v>
      </c>
      <c r="I26" s="48">
        <v>53710</v>
      </c>
      <c r="J26" s="26"/>
      <c r="K26" s="48">
        <v>54536</v>
      </c>
      <c r="L26" s="48">
        <v>61510</v>
      </c>
      <c r="M26" s="48">
        <v>55243</v>
      </c>
      <c r="N26" s="48">
        <v>62722.717210666655</v>
      </c>
      <c r="O26" s="239"/>
      <c r="P26" s="48">
        <v>71943</v>
      </c>
      <c r="Q26" s="48">
        <v>75381</v>
      </c>
      <c r="R26" s="48">
        <v>66828</v>
      </c>
      <c r="S26" s="48">
        <f>77826-522</f>
        <v>77304</v>
      </c>
      <c r="T26" s="48">
        <v>86969</v>
      </c>
      <c r="U26" s="239"/>
      <c r="V26" s="48">
        <v>76741</v>
      </c>
      <c r="W26" s="48">
        <v>83191</v>
      </c>
      <c r="X26" s="48">
        <v>77355</v>
      </c>
      <c r="Y26" s="48">
        <v>95235</v>
      </c>
      <c r="Z26" s="48">
        <v>114986</v>
      </c>
      <c r="AB26" s="48">
        <v>94639</v>
      </c>
      <c r="AC26" s="48">
        <v>105298</v>
      </c>
      <c r="AD26" s="48">
        <v>82904</v>
      </c>
      <c r="AE26" s="48">
        <v>138748</v>
      </c>
      <c r="AG26" s="48">
        <v>137060</v>
      </c>
      <c r="AH26" s="48">
        <v>146449</v>
      </c>
      <c r="AI26" s="48">
        <v>124498</v>
      </c>
      <c r="AJ26" s="48">
        <v>159161</v>
      </c>
      <c r="AL26" s="48">
        <v>140655</v>
      </c>
      <c r="AM26" s="48">
        <v>109761</v>
      </c>
      <c r="AN26" s="48">
        <v>122113</v>
      </c>
      <c r="AO26" s="48">
        <v>160303</v>
      </c>
      <c r="AQ26" s="48">
        <v>156598</v>
      </c>
      <c r="AR26" s="48">
        <v>164047</v>
      </c>
      <c r="AS26" s="48">
        <v>158102</v>
      </c>
      <c r="AT26" s="48">
        <v>202799</v>
      </c>
      <c r="AV26" s="48">
        <v>196819</v>
      </c>
      <c r="AW26" s="48">
        <v>196532</v>
      </c>
      <c r="AX26" s="246">
        <v>203672</v>
      </c>
      <c r="AY26" s="246">
        <v>251589</v>
      </c>
      <c r="BA26" s="48">
        <v>274978</v>
      </c>
      <c r="BB26" s="48">
        <v>272523</v>
      </c>
      <c r="BC26" s="246">
        <v>251714</v>
      </c>
      <c r="BD26" s="246">
        <v>278282</v>
      </c>
      <c r="BF26" s="48">
        <v>318763</v>
      </c>
      <c r="BG26" s="48">
        <v>293408</v>
      </c>
      <c r="BH26" s="48">
        <v>280808</v>
      </c>
      <c r="BI26" s="48">
        <v>337497</v>
      </c>
      <c r="BK26" s="48">
        <v>404034</v>
      </c>
      <c r="BL26" s="48">
        <v>928084</v>
      </c>
      <c r="BM26" s="48">
        <v>594902.34079141309</v>
      </c>
      <c r="BN26" s="48">
        <v>575972.66767520003</v>
      </c>
      <c r="BO26" s="48"/>
    </row>
    <row r="27" spans="2:69" ht="11.4" customHeight="1" x14ac:dyDescent="0.3">
      <c r="B27" s="262" t="s">
        <v>120</v>
      </c>
      <c r="C27" s="242"/>
      <c r="D27" s="48">
        <v>3670</v>
      </c>
      <c r="E27" s="26"/>
      <c r="F27" s="48">
        <v>21339</v>
      </c>
      <c r="G27" s="48">
        <v>13446</v>
      </c>
      <c r="H27" s="48">
        <v>11655</v>
      </c>
      <c r="I27" s="48">
        <v>31148</v>
      </c>
      <c r="J27" s="26"/>
      <c r="K27" s="48">
        <v>29370</v>
      </c>
      <c r="L27" s="48">
        <v>82515</v>
      </c>
      <c r="M27" s="48">
        <v>82551</v>
      </c>
      <c r="N27" s="48">
        <v>48961</v>
      </c>
      <c r="O27" s="239"/>
      <c r="P27" s="48">
        <v>37657</v>
      </c>
      <c r="Q27" s="48">
        <v>37106</v>
      </c>
      <c r="R27" s="48">
        <v>52706</v>
      </c>
      <c r="S27" s="48">
        <v>45150</v>
      </c>
      <c r="T27" s="48">
        <v>45150</v>
      </c>
      <c r="U27" s="239"/>
      <c r="V27" s="48">
        <v>52402</v>
      </c>
      <c r="W27" s="48">
        <v>48324</v>
      </c>
      <c r="X27" s="48">
        <v>30181</v>
      </c>
      <c r="Y27" s="48">
        <v>46442</v>
      </c>
      <c r="Z27" s="48">
        <v>46442</v>
      </c>
      <c r="AB27" s="48">
        <v>59509</v>
      </c>
      <c r="AC27" s="48">
        <v>74863</v>
      </c>
      <c r="AD27" s="48">
        <v>57500</v>
      </c>
      <c r="AE27" s="48">
        <v>66663</v>
      </c>
      <c r="AG27" s="48">
        <v>57547.051899999999</v>
      </c>
      <c r="AH27" s="48">
        <v>54255</v>
      </c>
      <c r="AI27" s="48">
        <v>77728</v>
      </c>
      <c r="AJ27" s="48">
        <v>73929</v>
      </c>
      <c r="AL27" s="48">
        <v>100024</v>
      </c>
      <c r="AM27" s="48">
        <v>121421</v>
      </c>
      <c r="AN27" s="48">
        <v>151346</v>
      </c>
      <c r="AO27" s="48">
        <v>188255</v>
      </c>
      <c r="AQ27" s="48">
        <v>249047</v>
      </c>
      <c r="AR27" s="48">
        <v>114667</v>
      </c>
      <c r="AS27" s="48">
        <v>111203.52521000001</v>
      </c>
      <c r="AT27" s="48">
        <v>135364</v>
      </c>
      <c r="AV27" s="48">
        <v>182482</v>
      </c>
      <c r="AW27" s="48">
        <v>249102</v>
      </c>
      <c r="AX27" s="246">
        <v>218441</v>
      </c>
      <c r="AY27" s="246">
        <v>185429</v>
      </c>
      <c r="BA27" s="48">
        <v>231384</v>
      </c>
      <c r="BB27" s="48">
        <v>308119</v>
      </c>
      <c r="BC27" s="246">
        <v>245758</v>
      </c>
      <c r="BD27" s="246">
        <v>239456</v>
      </c>
      <c r="BF27" s="48">
        <v>297630</v>
      </c>
      <c r="BG27" s="48">
        <v>369420</v>
      </c>
      <c r="BH27" s="48">
        <v>264098</v>
      </c>
      <c r="BI27" s="48">
        <v>258178</v>
      </c>
      <c r="BK27" s="48">
        <v>395557</v>
      </c>
      <c r="BL27" s="48">
        <v>624118</v>
      </c>
      <c r="BM27" s="48">
        <v>403327.03194999998</v>
      </c>
      <c r="BN27" s="48">
        <v>400543.30366999999</v>
      </c>
      <c r="BO27" s="48"/>
    </row>
    <row r="28" spans="2:69" ht="11.4" customHeight="1" x14ac:dyDescent="0.3">
      <c r="B28" s="262" t="s">
        <v>121</v>
      </c>
      <c r="C28" s="242"/>
      <c r="D28" s="48">
        <v>7377</v>
      </c>
      <c r="E28" s="26"/>
      <c r="F28" s="253" t="s">
        <v>107</v>
      </c>
      <c r="G28" s="253" t="s">
        <v>107</v>
      </c>
      <c r="H28" s="253" t="s">
        <v>107</v>
      </c>
      <c r="I28" s="253" t="s">
        <v>107</v>
      </c>
      <c r="J28" s="26"/>
      <c r="K28" s="253" t="s">
        <v>107</v>
      </c>
      <c r="L28" s="253" t="s">
        <v>107</v>
      </c>
      <c r="M28" s="253" t="s">
        <v>107</v>
      </c>
      <c r="N28" s="253" t="s">
        <v>107</v>
      </c>
      <c r="O28" s="239"/>
      <c r="P28" s="253"/>
      <c r="Q28" s="253"/>
      <c r="R28" s="253"/>
      <c r="S28" s="253"/>
      <c r="T28" s="253"/>
      <c r="U28" s="239"/>
      <c r="V28" s="253"/>
      <c r="W28" s="253"/>
      <c r="X28" s="253"/>
      <c r="Y28" s="253"/>
      <c r="Z28" s="253"/>
      <c r="AB28" s="253"/>
      <c r="AC28" s="253"/>
      <c r="AD28" s="253"/>
      <c r="AE28" s="253"/>
      <c r="AG28" s="253"/>
      <c r="AH28" s="253"/>
      <c r="AI28" s="253"/>
      <c r="AJ28" s="253"/>
      <c r="AL28" s="253"/>
      <c r="AM28" s="48">
        <v>10016</v>
      </c>
      <c r="AN28" s="48">
        <v>17187</v>
      </c>
      <c r="AO28" s="48"/>
      <c r="AQ28" s="253"/>
      <c r="AR28" s="253"/>
      <c r="AS28" s="253"/>
      <c r="AT28" s="253"/>
      <c r="AV28" s="253"/>
      <c r="AW28" s="253"/>
      <c r="AX28" s="246">
        <v>14932</v>
      </c>
      <c r="AY28" s="246"/>
      <c r="BA28" s="253"/>
      <c r="BB28" s="48"/>
      <c r="BC28" s="246"/>
      <c r="BD28" s="246"/>
      <c r="BF28" s="48"/>
      <c r="BG28" s="48"/>
      <c r="BH28" s="48"/>
      <c r="BI28" s="48"/>
      <c r="BK28" s="48"/>
      <c r="BL28" s="48"/>
      <c r="BM28" s="276"/>
      <c r="BN28" s="276">
        <v>211597.57151000001</v>
      </c>
      <c r="BO28" s="48"/>
    </row>
    <row r="29" spans="2:69" ht="11.4" customHeight="1" x14ac:dyDescent="0.3">
      <c r="B29" s="255" t="s">
        <v>122</v>
      </c>
      <c r="C29" s="256"/>
      <c r="D29" s="169">
        <v>19059</v>
      </c>
      <c r="E29" s="128"/>
      <c r="F29" s="169">
        <v>86114</v>
      </c>
      <c r="G29" s="169">
        <f>SUM(G26:G28)</f>
        <v>87303</v>
      </c>
      <c r="H29" s="169">
        <f>SUM(H26:H28)</f>
        <v>58369</v>
      </c>
      <c r="I29" s="169">
        <v>84858</v>
      </c>
      <c r="J29" s="128"/>
      <c r="K29" s="169">
        <v>83906</v>
      </c>
      <c r="L29" s="169">
        <v>144025</v>
      </c>
      <c r="M29" s="169">
        <f>SUM(M26:M28)</f>
        <v>137794</v>
      </c>
      <c r="N29" s="169">
        <f>SUM(N26:N28)</f>
        <v>111683.71721066665</v>
      </c>
      <c r="O29" s="257"/>
      <c r="P29" s="169">
        <f>SUM(P26:P28)</f>
        <v>109600</v>
      </c>
      <c r="Q29" s="169">
        <f>SUM(Q26:Q28)</f>
        <v>112487</v>
      </c>
      <c r="R29" s="169">
        <f>SUM(R26:R28)</f>
        <v>119534</v>
      </c>
      <c r="S29" s="169">
        <f>SUM(S26:S28)</f>
        <v>122454</v>
      </c>
      <c r="T29" s="169">
        <f>SUM(T26:T28)</f>
        <v>132119</v>
      </c>
      <c r="U29" s="257"/>
      <c r="V29" s="169">
        <f>SUM(V26:V28)</f>
        <v>129143</v>
      </c>
      <c r="W29" s="169">
        <f>SUM(W26:W28)</f>
        <v>131515</v>
      </c>
      <c r="X29" s="169">
        <f>SUM(X26:X28)</f>
        <v>107536</v>
      </c>
      <c r="Y29" s="169">
        <f>SUM(Y26:Y28)</f>
        <v>141677</v>
      </c>
      <c r="Z29" s="169">
        <f>SUM(Z26:Z28)</f>
        <v>161428</v>
      </c>
      <c r="AA29" s="101"/>
      <c r="AB29" s="169">
        <f>SUM(AB26:AB28)</f>
        <v>154148</v>
      </c>
      <c r="AC29" s="169">
        <f>SUM(AC26:AC28)</f>
        <v>180161</v>
      </c>
      <c r="AD29" s="169">
        <f>SUM(AD23:AD28)</f>
        <v>141860</v>
      </c>
      <c r="AE29" s="169">
        <f>SUM(AE23:AE28)</f>
        <v>208780</v>
      </c>
      <c r="AF29" s="101"/>
      <c r="AG29" s="169">
        <f>SUM(AG23:AG28)</f>
        <v>198418.05189999999</v>
      </c>
      <c r="AH29" s="169">
        <f>SUM(AH23:AH28)</f>
        <v>204063</v>
      </c>
      <c r="AI29" s="169">
        <f>SUM(AI23:AI28)</f>
        <v>205742</v>
      </c>
      <c r="AJ29" s="169">
        <f>SUM(AJ23:AJ28)</f>
        <v>235932</v>
      </c>
      <c r="AK29" s="101"/>
      <c r="AL29" s="169">
        <f>SUM(AL23:AL28)</f>
        <v>244572</v>
      </c>
      <c r="AM29" s="169">
        <f>SUM(AM23:AM28)</f>
        <v>246961</v>
      </c>
      <c r="AN29" s="169">
        <f>SUM(AN23:AN28)</f>
        <v>298665</v>
      </c>
      <c r="AO29" s="169">
        <f>SUM(AO23:AO28)</f>
        <v>356499</v>
      </c>
      <c r="AP29" s="101"/>
      <c r="AQ29" s="169">
        <f>SUM(AQ23:AQ28)</f>
        <v>414802</v>
      </c>
      <c r="AR29" s="169">
        <f>SUM(AR23:AR28)</f>
        <v>288924</v>
      </c>
      <c r="AS29" s="169">
        <f>SUM(AS23:AS28)</f>
        <v>281903.52520999999</v>
      </c>
      <c r="AT29" s="169">
        <f>SUM(AT23:AT28)</f>
        <v>355475</v>
      </c>
      <c r="AV29" s="169">
        <f>SUM(AV23:AV28)</f>
        <v>400113</v>
      </c>
      <c r="AW29" s="169">
        <f>SUM(AW23:AW28)</f>
        <v>471637</v>
      </c>
      <c r="AX29" s="258">
        <v>463442</v>
      </c>
      <c r="AY29" s="258">
        <v>477227</v>
      </c>
      <c r="BA29" s="169">
        <v>546027</v>
      </c>
      <c r="BB29" s="169">
        <v>620515</v>
      </c>
      <c r="BC29" s="258">
        <v>537335</v>
      </c>
      <c r="BD29" s="258">
        <v>558798</v>
      </c>
      <c r="BF29" s="169">
        <f>SUM(BF23:BF28)</f>
        <v>659023</v>
      </c>
      <c r="BG29" s="169">
        <f>SUM(BG23:BG28)</f>
        <v>695534</v>
      </c>
      <c r="BH29" s="169">
        <f>SUM(BH23:BH28)</f>
        <v>580751</v>
      </c>
      <c r="BI29" s="169">
        <f>SUM(BI23:BI28)</f>
        <v>640405</v>
      </c>
      <c r="BK29" s="169">
        <f>SUM(BK23:BK28)</f>
        <v>844771</v>
      </c>
      <c r="BL29" s="169">
        <f>SUM(BL23:BL28)</f>
        <v>1595453</v>
      </c>
      <c r="BM29" s="169">
        <f>SUM(BM23:BM28)</f>
        <v>1042028.844512113</v>
      </c>
      <c r="BN29" s="169">
        <f>SUM(BN23:BN28)</f>
        <v>1223297.5123147999</v>
      </c>
      <c r="BO29" s="48"/>
    </row>
    <row r="30" spans="2:69" ht="11.4" customHeight="1" x14ac:dyDescent="0.3">
      <c r="B30" s="263" t="s">
        <v>123</v>
      </c>
      <c r="C30" s="256"/>
      <c r="D30" s="126">
        <v>85215</v>
      </c>
      <c r="E30" s="128"/>
      <c r="F30" s="126">
        <v>551928</v>
      </c>
      <c r="G30" s="126">
        <f>G29+G21</f>
        <v>555558</v>
      </c>
      <c r="H30" s="126">
        <f>H29+H21</f>
        <v>547990.26463633613</v>
      </c>
      <c r="I30" s="126">
        <v>569820</v>
      </c>
      <c r="J30" s="128"/>
      <c r="K30" s="126">
        <v>566025</v>
      </c>
      <c r="L30" s="126">
        <v>665110</v>
      </c>
      <c r="M30" s="126">
        <f>M29+M21</f>
        <v>671883</v>
      </c>
      <c r="N30" s="126">
        <f>N29+N21</f>
        <v>749878.71721066663</v>
      </c>
      <c r="O30" s="257"/>
      <c r="P30" s="126">
        <f>P29+P21</f>
        <v>771364</v>
      </c>
      <c r="Q30" s="126">
        <f>Q29+Q21</f>
        <v>801372</v>
      </c>
      <c r="R30" s="126">
        <f>R29+R21</f>
        <v>807899</v>
      </c>
      <c r="S30" s="126">
        <f>S29+S21</f>
        <v>852196</v>
      </c>
      <c r="T30" s="126">
        <f>T29+T21</f>
        <v>861861</v>
      </c>
      <c r="U30" s="257"/>
      <c r="V30" s="126">
        <f>V29+V21</f>
        <v>851375</v>
      </c>
      <c r="W30" s="126">
        <f>W29+W21</f>
        <v>866724</v>
      </c>
      <c r="X30" s="126">
        <f>X29+X21</f>
        <v>841161</v>
      </c>
      <c r="Y30" s="126">
        <f>Y29+Y21</f>
        <v>893906</v>
      </c>
      <c r="Z30" s="126">
        <f>Z29+Z21</f>
        <v>913657</v>
      </c>
      <c r="AA30" s="101"/>
      <c r="AB30" s="126">
        <f>AB29+AB21</f>
        <v>900259</v>
      </c>
      <c r="AC30" s="126">
        <f>AC29+AC21</f>
        <v>940068</v>
      </c>
      <c r="AD30" s="126">
        <f>AD29+AD21</f>
        <v>891799</v>
      </c>
      <c r="AE30" s="126">
        <f>AE29+AE21</f>
        <v>1063446</v>
      </c>
      <c r="AF30" s="101"/>
      <c r="AG30" s="126">
        <f>AG29+AG21</f>
        <v>1086058.8123093098</v>
      </c>
      <c r="AH30" s="126">
        <f>AH29+AH21</f>
        <v>1086055</v>
      </c>
      <c r="AI30" s="126">
        <f>AI29+AI21</f>
        <v>1074100</v>
      </c>
      <c r="AJ30" s="126">
        <f>AJ29+AJ21</f>
        <v>1145069</v>
      </c>
      <c r="AK30" s="101"/>
      <c r="AL30" s="126">
        <f>AL29+AL21</f>
        <v>1158322</v>
      </c>
      <c r="AM30" s="126">
        <f>AM29+AM21</f>
        <v>1153102</v>
      </c>
      <c r="AN30" s="126">
        <f>AN29+AN21</f>
        <v>1189973</v>
      </c>
      <c r="AO30" s="126">
        <f>AO29+AO21</f>
        <v>1243832</v>
      </c>
      <c r="AP30" s="101"/>
      <c r="AQ30" s="126">
        <f>AQ29+AQ21</f>
        <v>1293309</v>
      </c>
      <c r="AR30" s="126">
        <f>AR29+AR21</f>
        <v>1181345.7331943405</v>
      </c>
      <c r="AS30" s="126">
        <f>AS29+AS21</f>
        <v>1191361.7193354899</v>
      </c>
      <c r="AT30" s="126">
        <f>AT29+AT21</f>
        <v>1262947</v>
      </c>
      <c r="AV30" s="126">
        <f>AV29+AV21</f>
        <v>1310615</v>
      </c>
      <c r="AW30" s="126">
        <f>AW29+AW21</f>
        <v>1399413</v>
      </c>
      <c r="AX30" s="126">
        <f>AX29+AX21</f>
        <v>1491614</v>
      </c>
      <c r="AY30" s="126">
        <v>2010836</v>
      </c>
      <c r="BA30" s="126">
        <v>2092213</v>
      </c>
      <c r="BB30" s="126">
        <v>2148732</v>
      </c>
      <c r="BC30" s="126">
        <v>2067650</v>
      </c>
      <c r="BD30" s="126">
        <v>2085124</v>
      </c>
      <c r="BF30" s="126">
        <f>BF29+BF21</f>
        <v>2186291</v>
      </c>
      <c r="BG30" s="126">
        <f>BG29+BG21</f>
        <v>2217002</v>
      </c>
      <c r="BH30" s="126">
        <f>BH29+BH21</f>
        <v>2195851</v>
      </c>
      <c r="BI30" s="126">
        <f>BI29+BI21</f>
        <v>2257351</v>
      </c>
      <c r="BK30" s="126">
        <f>BK29+BK21</f>
        <v>2470710</v>
      </c>
      <c r="BL30" s="126">
        <f>BL29+BL21</f>
        <v>4490381</v>
      </c>
      <c r="BM30" s="126">
        <f>BM29+BM21</f>
        <v>3995682.4405747689</v>
      </c>
      <c r="BN30" s="126">
        <f>BN29+BN21</f>
        <v>3841872.6441079555</v>
      </c>
      <c r="BO30" s="48"/>
    </row>
    <row r="31" spans="2:69" ht="11.4" customHeight="1" x14ac:dyDescent="0.3">
      <c r="B31" s="264"/>
      <c r="C31" s="242"/>
      <c r="D31" s="260"/>
      <c r="E31" s="26"/>
      <c r="F31" s="260"/>
      <c r="G31" s="260"/>
      <c r="H31" s="260"/>
      <c r="I31" s="260"/>
      <c r="J31" s="26"/>
      <c r="K31" s="260"/>
      <c r="L31" s="260"/>
      <c r="M31" s="260"/>
      <c r="N31" s="260"/>
      <c r="O31" s="239"/>
      <c r="P31" s="260"/>
      <c r="Q31" s="260"/>
      <c r="R31" s="260"/>
      <c r="S31" s="260"/>
      <c r="T31" s="260"/>
      <c r="U31" s="239"/>
      <c r="V31" s="260"/>
      <c r="W31" s="260"/>
      <c r="X31" s="260"/>
      <c r="Y31" s="260"/>
      <c r="Z31" s="260"/>
      <c r="AB31" s="260"/>
      <c r="AC31" s="260"/>
      <c r="AD31" s="260"/>
      <c r="AE31" s="260"/>
      <c r="AG31" s="260"/>
      <c r="AH31" s="260"/>
      <c r="AI31" s="260"/>
      <c r="AJ31" s="260"/>
      <c r="AL31" s="260"/>
      <c r="AM31" s="260"/>
      <c r="AN31" s="260"/>
      <c r="AO31" s="260"/>
      <c r="AQ31" s="260"/>
      <c r="AR31" s="260"/>
      <c r="AS31" s="260"/>
      <c r="AT31" s="260"/>
      <c r="AV31" s="260"/>
      <c r="AW31" s="260"/>
      <c r="AX31" s="261"/>
      <c r="BA31" s="260"/>
      <c r="BC31" s="261"/>
    </row>
    <row r="32" spans="2:69" ht="11.4" customHeight="1" x14ac:dyDescent="0.3">
      <c r="B32" s="244" t="s">
        <v>124</v>
      </c>
      <c r="C32" s="245"/>
      <c r="D32" s="260"/>
      <c r="E32" s="26"/>
      <c r="F32" s="260"/>
      <c r="G32" s="260"/>
      <c r="H32" s="260"/>
      <c r="I32" s="260"/>
      <c r="J32" s="26"/>
      <c r="K32" s="260"/>
      <c r="L32" s="260"/>
      <c r="M32" s="260"/>
      <c r="N32" s="260"/>
      <c r="O32" s="265"/>
      <c r="P32" s="260"/>
      <c r="Q32" s="260"/>
      <c r="R32" s="260"/>
      <c r="S32" s="260"/>
      <c r="T32" s="260"/>
      <c r="U32" s="265"/>
      <c r="V32" s="260"/>
      <c r="W32" s="260"/>
      <c r="X32" s="260"/>
      <c r="Y32" s="260"/>
      <c r="Z32" s="260"/>
      <c r="AB32" s="260"/>
      <c r="AC32" s="260"/>
      <c r="AD32" s="260"/>
      <c r="AE32" s="260"/>
      <c r="AG32" s="260"/>
      <c r="AH32" s="260"/>
      <c r="AI32" s="260"/>
      <c r="AJ32" s="260"/>
      <c r="AL32" s="260"/>
      <c r="AM32" s="260"/>
      <c r="AN32" s="260"/>
      <c r="AO32" s="260"/>
      <c r="AQ32" s="260"/>
      <c r="AR32" s="260"/>
      <c r="AS32" s="260"/>
      <c r="AT32" s="260"/>
      <c r="AV32" s="260"/>
      <c r="AW32" s="260"/>
      <c r="AX32" s="261"/>
      <c r="BA32" s="260"/>
      <c r="BC32" s="261"/>
    </row>
    <row r="33" spans="2:67" ht="11.4" customHeight="1" x14ac:dyDescent="0.3">
      <c r="B33" s="266" t="s">
        <v>125</v>
      </c>
      <c r="C33" s="245"/>
      <c r="D33" s="260"/>
      <c r="E33" s="26"/>
      <c r="F33" s="260"/>
      <c r="G33" s="260"/>
      <c r="H33" s="260"/>
      <c r="I33" s="260"/>
      <c r="J33" s="26"/>
      <c r="K33" s="260"/>
      <c r="L33" s="260"/>
      <c r="M33" s="260"/>
      <c r="N33" s="260"/>
      <c r="O33" s="267"/>
      <c r="P33" s="260"/>
      <c r="Q33" s="260"/>
      <c r="R33" s="260"/>
      <c r="S33" s="260"/>
      <c r="T33" s="260"/>
      <c r="U33" s="267"/>
      <c r="V33" s="260"/>
      <c r="W33" s="260"/>
      <c r="X33" s="260"/>
      <c r="Y33" s="260"/>
      <c r="Z33" s="260"/>
      <c r="AB33" s="260"/>
      <c r="AC33" s="260"/>
      <c r="AD33" s="260"/>
      <c r="AE33" s="260"/>
      <c r="AG33" s="260"/>
      <c r="AH33" s="260"/>
      <c r="AI33" s="260"/>
      <c r="AJ33" s="260"/>
      <c r="AL33" s="260"/>
      <c r="AM33" s="260"/>
      <c r="AN33" s="260"/>
      <c r="AO33" s="260"/>
      <c r="AQ33" s="260"/>
      <c r="AR33" s="260"/>
      <c r="AS33" s="260"/>
      <c r="AT33" s="260"/>
      <c r="AV33" s="260"/>
      <c r="AW33" s="260"/>
      <c r="AX33" s="261"/>
      <c r="BA33" s="260"/>
      <c r="BC33" s="261"/>
    </row>
    <row r="34" spans="2:67" ht="11.4" customHeight="1" x14ac:dyDescent="0.3">
      <c r="B34" s="268" t="s">
        <v>126</v>
      </c>
      <c r="C34" s="242"/>
      <c r="D34" s="48">
        <v>378</v>
      </c>
      <c r="E34" s="26"/>
      <c r="F34" s="48">
        <v>378</v>
      </c>
      <c r="G34" s="48">
        <v>1231</v>
      </c>
      <c r="H34" s="48">
        <v>1230.7759999999835</v>
      </c>
      <c r="I34" s="48">
        <v>1231</v>
      </c>
      <c r="J34" s="26"/>
      <c r="K34" s="48">
        <v>1246</v>
      </c>
      <c r="L34" s="48">
        <v>1413</v>
      </c>
      <c r="M34" s="48">
        <v>1413</v>
      </c>
      <c r="N34" s="48">
        <v>1412.9999999999882</v>
      </c>
      <c r="O34" s="250"/>
      <c r="P34" s="48">
        <v>1412.9999999999882</v>
      </c>
      <c r="Q34" s="48">
        <v>1413</v>
      </c>
      <c r="R34" s="48">
        <v>1413</v>
      </c>
      <c r="S34" s="48">
        <v>1434</v>
      </c>
      <c r="T34" s="48">
        <v>1434</v>
      </c>
      <c r="U34" s="250"/>
      <c r="V34" s="48">
        <v>1434</v>
      </c>
      <c r="W34" s="48">
        <v>1441</v>
      </c>
      <c r="X34" s="48">
        <v>1442</v>
      </c>
      <c r="Y34" s="48">
        <v>1443</v>
      </c>
      <c r="Z34" s="48">
        <v>1443</v>
      </c>
      <c r="AB34" s="48">
        <v>1443</v>
      </c>
      <c r="AC34" s="48">
        <v>1445</v>
      </c>
      <c r="AD34" s="48">
        <v>1447</v>
      </c>
      <c r="AE34" s="48">
        <v>1449</v>
      </c>
      <c r="AG34" s="48">
        <v>1450.4500000000116</v>
      </c>
      <c r="AH34" s="48">
        <v>1450</v>
      </c>
      <c r="AI34" s="48">
        <v>1451</v>
      </c>
      <c r="AJ34" s="48">
        <v>1451</v>
      </c>
      <c r="AL34" s="48">
        <v>1453</v>
      </c>
      <c r="AM34" s="48">
        <v>1454</v>
      </c>
      <c r="AN34" s="48">
        <v>1456</v>
      </c>
      <c r="AO34" s="48">
        <v>1457</v>
      </c>
      <c r="AQ34" s="48">
        <v>1459</v>
      </c>
      <c r="AR34" s="48">
        <v>1461</v>
      </c>
      <c r="AS34" s="48">
        <v>1462</v>
      </c>
      <c r="AT34" s="48">
        <v>1462</v>
      </c>
      <c r="AV34" s="48">
        <v>1463</v>
      </c>
      <c r="AW34" s="48">
        <v>1463</v>
      </c>
      <c r="AX34" s="246">
        <v>1464</v>
      </c>
      <c r="AY34" s="246">
        <v>1464</v>
      </c>
      <c r="BA34" s="48">
        <v>1465</v>
      </c>
      <c r="BB34" s="48">
        <v>1465</v>
      </c>
      <c r="BC34" s="246">
        <v>1465</v>
      </c>
      <c r="BD34" s="246">
        <v>1465</v>
      </c>
      <c r="BF34" s="48">
        <v>1465</v>
      </c>
      <c r="BG34" s="48">
        <v>1469</v>
      </c>
      <c r="BH34" s="48">
        <v>1480</v>
      </c>
      <c r="BI34" s="48">
        <v>1481</v>
      </c>
      <c r="BK34" s="48">
        <v>1489</v>
      </c>
      <c r="BL34" s="48">
        <v>1489</v>
      </c>
      <c r="BM34" s="48">
        <v>1488.7648393330001</v>
      </c>
      <c r="BN34" s="48">
        <v>1488.7648529109999</v>
      </c>
      <c r="BO34" s="48"/>
    </row>
    <row r="35" spans="2:67" ht="11.4" customHeight="1" x14ac:dyDescent="0.3">
      <c r="B35" s="268" t="s">
        <v>127</v>
      </c>
      <c r="C35" s="242"/>
      <c r="D35" s="48" t="s">
        <v>107</v>
      </c>
      <c r="E35" s="26"/>
      <c r="F35" s="48">
        <v>207517</v>
      </c>
      <c r="G35" s="48">
        <v>206664</v>
      </c>
      <c r="H35" s="48">
        <v>206664.84021999998</v>
      </c>
      <c r="I35" s="48">
        <v>206664</v>
      </c>
      <c r="J35" s="26"/>
      <c r="K35" s="48">
        <v>208557</v>
      </c>
      <c r="L35" s="48">
        <v>310453</v>
      </c>
      <c r="M35" s="48">
        <v>310453</v>
      </c>
      <c r="N35" s="48">
        <v>310453</v>
      </c>
      <c r="O35" s="239"/>
      <c r="P35" s="48">
        <v>310453</v>
      </c>
      <c r="Q35" s="48">
        <v>310453</v>
      </c>
      <c r="R35" s="48">
        <v>310453</v>
      </c>
      <c r="S35" s="48">
        <v>315830</v>
      </c>
      <c r="T35" s="48">
        <v>315830</v>
      </c>
      <c r="U35" s="239"/>
      <c r="V35" s="48">
        <v>316238.2</v>
      </c>
      <c r="W35" s="48">
        <v>317801</v>
      </c>
      <c r="X35" s="48">
        <v>318359</v>
      </c>
      <c r="Y35" s="48">
        <v>318759</v>
      </c>
      <c r="Z35" s="48">
        <v>318759</v>
      </c>
      <c r="AB35" s="48">
        <v>318759</v>
      </c>
      <c r="AC35" s="48">
        <v>319705</v>
      </c>
      <c r="AD35" s="48">
        <v>320620</v>
      </c>
      <c r="AE35" s="48">
        <v>320895</v>
      </c>
      <c r="AG35" s="48">
        <v>321224</v>
      </c>
      <c r="AH35" s="48">
        <v>321649</v>
      </c>
      <c r="AI35" s="48">
        <v>321969</v>
      </c>
      <c r="AJ35" s="48">
        <v>321969</v>
      </c>
      <c r="AL35" s="48">
        <v>322746</v>
      </c>
      <c r="AM35" s="48">
        <v>323458</v>
      </c>
      <c r="AN35" s="48">
        <v>324172</v>
      </c>
      <c r="AO35" s="48">
        <v>324485</v>
      </c>
      <c r="AQ35" s="48">
        <v>326040</v>
      </c>
      <c r="AR35" s="48">
        <v>326606.09548000002</v>
      </c>
      <c r="AS35" s="48">
        <v>326882.09351999999</v>
      </c>
      <c r="AT35" s="48">
        <v>327085</v>
      </c>
      <c r="AV35" s="48">
        <v>327330</v>
      </c>
      <c r="AW35" s="48">
        <v>327547</v>
      </c>
      <c r="AX35" s="246">
        <v>327763</v>
      </c>
      <c r="AY35" s="246">
        <v>327972</v>
      </c>
      <c r="BA35" s="48">
        <v>328103</v>
      </c>
      <c r="BB35" s="48">
        <v>328217</v>
      </c>
      <c r="BC35" s="246">
        <v>328290</v>
      </c>
      <c r="BD35" s="246">
        <v>328416</v>
      </c>
      <c r="BF35" s="48">
        <v>328610</v>
      </c>
      <c r="BG35" s="48">
        <v>331240</v>
      </c>
      <c r="BH35" s="48">
        <v>337561</v>
      </c>
      <c r="BI35" s="48">
        <v>337621</v>
      </c>
      <c r="BK35" s="48">
        <v>340674</v>
      </c>
      <c r="BL35" s="48">
        <v>340674</v>
      </c>
      <c r="BM35" s="48">
        <v>340673.99919377401</v>
      </c>
      <c r="BN35" s="48">
        <v>340673.99920290097</v>
      </c>
      <c r="BO35" s="48"/>
    </row>
    <row r="36" spans="2:67" ht="11.4" customHeight="1" x14ac:dyDescent="0.3">
      <c r="B36" s="268" t="s">
        <v>128</v>
      </c>
      <c r="C36" s="242"/>
      <c r="D36" s="253" t="s">
        <v>107</v>
      </c>
      <c r="E36" s="26"/>
      <c r="F36" s="253" t="s">
        <v>107</v>
      </c>
      <c r="G36" s="253" t="s">
        <v>107</v>
      </c>
      <c r="H36" s="253" t="s">
        <v>107</v>
      </c>
      <c r="I36" s="253" t="s">
        <v>107</v>
      </c>
      <c r="J36" s="26"/>
      <c r="K36" s="253" t="s">
        <v>107</v>
      </c>
      <c r="L36" s="48">
        <v>297</v>
      </c>
      <c r="M36" s="48">
        <v>-2219</v>
      </c>
      <c r="N36" s="48">
        <v>-1844</v>
      </c>
      <c r="O36" s="239"/>
      <c r="P36" s="48">
        <v>-2525</v>
      </c>
      <c r="Q36" s="48">
        <v>-2278</v>
      </c>
      <c r="R36" s="48">
        <v>-1914</v>
      </c>
      <c r="S36" s="48">
        <v>-839</v>
      </c>
      <c r="T36" s="48">
        <v>-839</v>
      </c>
      <c r="U36" s="239"/>
      <c r="V36" s="48">
        <v>90.4</v>
      </c>
      <c r="W36" s="48">
        <v>280</v>
      </c>
      <c r="X36" s="48">
        <v>-2466</v>
      </c>
      <c r="Y36" s="48">
        <v>-546</v>
      </c>
      <c r="Z36" s="48">
        <v>-546</v>
      </c>
      <c r="AB36" s="48">
        <v>-377</v>
      </c>
      <c r="AC36" s="48">
        <v>-215</v>
      </c>
      <c r="AD36" s="48">
        <v>-71</v>
      </c>
      <c r="AE36" s="48">
        <v>55</v>
      </c>
      <c r="AG36" s="48">
        <v>152</v>
      </c>
      <c r="AH36" s="48">
        <v>202</v>
      </c>
      <c r="AI36" s="48">
        <v>219</v>
      </c>
      <c r="AJ36" s="48">
        <v>147</v>
      </c>
      <c r="AL36" s="48">
        <v>144</v>
      </c>
      <c r="AM36" s="48">
        <v>61</v>
      </c>
      <c r="AN36" s="48">
        <v>62</v>
      </c>
      <c r="AO36" s="48">
        <v>123</v>
      </c>
      <c r="AQ36" s="48">
        <v>123</v>
      </c>
      <c r="AR36" s="48">
        <v>123</v>
      </c>
      <c r="AS36" s="48">
        <v>123</v>
      </c>
      <c r="AT36" s="48">
        <v>-1598</v>
      </c>
      <c r="AV36" s="48">
        <v>-2523</v>
      </c>
      <c r="AW36" s="48">
        <v>-6413</v>
      </c>
      <c r="AX36" s="246">
        <v>-6228</v>
      </c>
      <c r="AY36" s="246">
        <v>-6952</v>
      </c>
      <c r="BA36" s="48">
        <v>-7137</v>
      </c>
      <c r="BB36" s="48">
        <v>-7692</v>
      </c>
      <c r="BC36" s="246">
        <v>-8674</v>
      </c>
      <c r="BD36" s="246">
        <v>-9077</v>
      </c>
      <c r="BF36" s="48">
        <v>-8706</v>
      </c>
      <c r="BG36" s="48">
        <v>-9446</v>
      </c>
      <c r="BH36" s="48">
        <v>-9632</v>
      </c>
      <c r="BI36" s="48">
        <v>-9096</v>
      </c>
      <c r="BK36" s="48">
        <v>-9096</v>
      </c>
      <c r="BL36" s="48">
        <v>-8540</v>
      </c>
      <c r="BM36" s="48">
        <v>-7614.2528955199996</v>
      </c>
      <c r="BN36" s="48">
        <v>-8435.1767744600002</v>
      </c>
      <c r="BO36" s="48"/>
    </row>
    <row r="37" spans="2:67" ht="11.4" customHeight="1" x14ac:dyDescent="0.3">
      <c r="B37" s="268" t="s">
        <v>129</v>
      </c>
      <c r="C37" s="242"/>
      <c r="D37" s="48" t="s">
        <v>107</v>
      </c>
      <c r="E37" s="26"/>
      <c r="F37" s="48" t="s">
        <v>107</v>
      </c>
      <c r="G37" s="253" t="s">
        <v>107</v>
      </c>
      <c r="H37" s="48">
        <v>-31853.291344841648</v>
      </c>
      <c r="I37" s="48">
        <v>-29899</v>
      </c>
      <c r="J37" s="26"/>
      <c r="K37" s="48">
        <v>-29551</v>
      </c>
      <c r="L37" s="48">
        <v>-29203</v>
      </c>
      <c r="M37" s="48">
        <v>-28854</v>
      </c>
      <c r="N37" s="48">
        <v>-28506</v>
      </c>
      <c r="O37" s="267"/>
      <c r="P37" s="48">
        <v>-27960</v>
      </c>
      <c r="Q37" s="48">
        <v>-38716</v>
      </c>
      <c r="R37" s="48">
        <v>-33791</v>
      </c>
      <c r="S37" s="48">
        <v>-38310</v>
      </c>
      <c r="T37" s="48">
        <v>-38310</v>
      </c>
      <c r="U37" s="267"/>
      <c r="V37" s="48">
        <v>-37997</v>
      </c>
      <c r="W37" s="48">
        <v>-37603</v>
      </c>
      <c r="X37" s="48">
        <v>-37282</v>
      </c>
      <c r="Y37" s="48">
        <v>-36984</v>
      </c>
      <c r="Z37" s="48">
        <v>-36984</v>
      </c>
      <c r="AB37" s="48">
        <v>-36657</v>
      </c>
      <c r="AC37" s="48">
        <v>-13425</v>
      </c>
      <c r="AD37" s="48">
        <v>-4069</v>
      </c>
      <c r="AE37" s="48">
        <v>-3774</v>
      </c>
      <c r="AG37" s="48">
        <v>-3193</v>
      </c>
      <c r="AH37" s="48">
        <v>-2602</v>
      </c>
      <c r="AI37" s="48">
        <v>-2012</v>
      </c>
      <c r="AJ37" s="48">
        <v>-1144</v>
      </c>
      <c r="AL37" s="48">
        <v>-613</v>
      </c>
      <c r="AM37" s="48">
        <v>4457</v>
      </c>
      <c r="AN37" s="48">
        <v>5023</v>
      </c>
      <c r="AO37" s="48">
        <v>5467</v>
      </c>
      <c r="AQ37" s="48">
        <v>6180</v>
      </c>
      <c r="AR37" s="48">
        <f>10951-123</f>
        <v>10828</v>
      </c>
      <c r="AS37" s="48">
        <v>14140</v>
      </c>
      <c r="AT37" s="48">
        <v>14770</v>
      </c>
      <c r="AV37" s="48">
        <v>15399</v>
      </c>
      <c r="AW37" s="48">
        <v>16029</v>
      </c>
      <c r="AX37" s="246">
        <v>16658</v>
      </c>
      <c r="AY37" s="246">
        <v>25111</v>
      </c>
      <c r="BA37" s="48">
        <v>42758</v>
      </c>
      <c r="BB37" s="48">
        <v>31050</v>
      </c>
      <c r="BC37" s="246">
        <v>23036</v>
      </c>
      <c r="BD37" s="246">
        <v>3677</v>
      </c>
      <c r="BF37" s="48">
        <v>-2650</v>
      </c>
      <c r="BG37" s="45">
        <v>-1286</v>
      </c>
      <c r="BH37" s="45">
        <v>-7223</v>
      </c>
      <c r="BI37" s="48">
        <v>-13669</v>
      </c>
      <c r="BK37" s="48">
        <v>-17712</v>
      </c>
      <c r="BL37" s="48">
        <v>632</v>
      </c>
      <c r="BM37" s="48">
        <v>18346.040609132</v>
      </c>
      <c r="BN37" s="48">
        <v>-8435.1767744600002</v>
      </c>
      <c r="BO37" s="48"/>
    </row>
    <row r="38" spans="2:67" ht="11.4" customHeight="1" x14ac:dyDescent="0.3">
      <c r="B38" s="268" t="s">
        <v>130</v>
      </c>
      <c r="C38" s="242"/>
      <c r="D38" s="48">
        <v>69716</v>
      </c>
      <c r="E38" s="26"/>
      <c r="F38" s="48">
        <v>49399</v>
      </c>
      <c r="G38" s="48">
        <v>52990</v>
      </c>
      <c r="H38" s="48">
        <f>52261.8345627+580</f>
        <v>52841.834562700002</v>
      </c>
      <c r="I38" s="48">
        <v>56055</v>
      </c>
      <c r="J38" s="26"/>
      <c r="K38" s="48">
        <v>55264</v>
      </c>
      <c r="L38" s="48">
        <v>65182</v>
      </c>
      <c r="M38" s="48">
        <v>61465</v>
      </c>
      <c r="N38" s="48">
        <v>60387</v>
      </c>
      <c r="O38" s="250"/>
      <c r="P38" s="48">
        <v>68291</v>
      </c>
      <c r="Q38" s="48">
        <v>81728</v>
      </c>
      <c r="R38" s="48">
        <v>90788</v>
      </c>
      <c r="S38" s="48">
        <v>114143</v>
      </c>
      <c r="T38" s="48">
        <v>114143</v>
      </c>
      <c r="U38" s="250"/>
      <c r="V38" s="48">
        <v>115697</v>
      </c>
      <c r="W38" s="48">
        <v>96818</v>
      </c>
      <c r="X38" s="48">
        <v>109525</v>
      </c>
      <c r="Y38" s="48">
        <v>117777</v>
      </c>
      <c r="Z38" s="48">
        <v>117777</v>
      </c>
      <c r="AB38" s="48">
        <v>127852</v>
      </c>
      <c r="AC38" s="48">
        <v>96103</v>
      </c>
      <c r="AD38" s="48">
        <v>111947</v>
      </c>
      <c r="AE38" s="48">
        <v>138455</v>
      </c>
      <c r="AG38" s="48">
        <v>152543</v>
      </c>
      <c r="AH38" s="48">
        <v>131551</v>
      </c>
      <c r="AI38" s="48">
        <v>151962</v>
      </c>
      <c r="AJ38" s="48">
        <v>178458</v>
      </c>
      <c r="AL38" s="48">
        <v>185332</v>
      </c>
      <c r="AM38" s="48">
        <v>190259</v>
      </c>
      <c r="AN38" s="48">
        <v>215361</v>
      </c>
      <c r="AO38" s="48">
        <v>255126</v>
      </c>
      <c r="AQ38" s="48">
        <v>281599</v>
      </c>
      <c r="AR38" s="48">
        <v>274170</v>
      </c>
      <c r="AS38" s="48">
        <v>325322</v>
      </c>
      <c r="AT38" s="48">
        <v>387025</v>
      </c>
      <c r="AV38" s="48">
        <v>430430</v>
      </c>
      <c r="AW38" s="48">
        <v>441135</v>
      </c>
      <c r="AX38" s="246">
        <v>490063</v>
      </c>
      <c r="AY38" s="246">
        <v>522436</v>
      </c>
      <c r="BA38" s="48">
        <v>536829</v>
      </c>
      <c r="BB38" s="48">
        <v>495481</v>
      </c>
      <c r="BC38" s="246">
        <v>516233</v>
      </c>
      <c r="BD38" s="246">
        <v>556244</v>
      </c>
      <c r="BF38" s="48">
        <v>572915</v>
      </c>
      <c r="BG38" s="48">
        <v>529755</v>
      </c>
      <c r="BH38" s="48">
        <v>607948</v>
      </c>
      <c r="BI38" s="48">
        <v>652892</v>
      </c>
      <c r="BK38" s="48">
        <v>662902</v>
      </c>
      <c r="BL38" s="48">
        <v>564477</v>
      </c>
      <c r="BM38" s="48">
        <v>662155.42944267904</v>
      </c>
      <c r="BN38" s="48">
        <v>531423.27924611303</v>
      </c>
      <c r="BO38" s="48"/>
    </row>
    <row r="39" spans="2:67" s="101" customFormat="1" ht="11.4" customHeight="1" x14ac:dyDescent="0.3">
      <c r="B39" s="269" t="s">
        <v>131</v>
      </c>
      <c r="C39" s="256"/>
      <c r="D39" s="169">
        <v>70094</v>
      </c>
      <c r="E39" s="128"/>
      <c r="F39" s="169">
        <v>257294</v>
      </c>
      <c r="G39" s="169">
        <f>SUM(G34:G38)</f>
        <v>260885</v>
      </c>
      <c r="H39" s="169">
        <f>SUM(H34:H38)</f>
        <v>228884.15943785832</v>
      </c>
      <c r="I39" s="169">
        <v>234051</v>
      </c>
      <c r="J39" s="128"/>
      <c r="K39" s="169">
        <v>235516</v>
      </c>
      <c r="L39" s="169">
        <v>348142</v>
      </c>
      <c r="M39" s="169">
        <f>SUM(M34:M38)</f>
        <v>342258</v>
      </c>
      <c r="N39" s="169">
        <f>SUM(N34:N38)</f>
        <v>341903</v>
      </c>
      <c r="O39" s="257"/>
      <c r="P39" s="169">
        <f>SUM(P34:P38)</f>
        <v>349672</v>
      </c>
      <c r="Q39" s="169">
        <f>SUM(Q34:Q38)</f>
        <v>352600</v>
      </c>
      <c r="R39" s="169">
        <f>SUM(R34:R38)</f>
        <v>366949</v>
      </c>
      <c r="S39" s="169">
        <f>SUM(S34:S38)</f>
        <v>392258</v>
      </c>
      <c r="T39" s="169">
        <f>SUM(T34:T38)</f>
        <v>392258</v>
      </c>
      <c r="U39" s="257"/>
      <c r="V39" s="169">
        <f>SUM(V34:V38)</f>
        <v>395462.60000000003</v>
      </c>
      <c r="W39" s="169">
        <f>SUM(W34:W38)</f>
        <v>378737</v>
      </c>
      <c r="X39" s="169">
        <f>SUM(X34:X38)</f>
        <v>389578</v>
      </c>
      <c r="Y39" s="169">
        <f>SUM(Y34:Y38)</f>
        <v>400449</v>
      </c>
      <c r="Z39" s="169">
        <f>SUM(Z34:Z38)</f>
        <v>400449</v>
      </c>
      <c r="AB39" s="169">
        <f>SUM(AB34:AB38)</f>
        <v>411020</v>
      </c>
      <c r="AC39" s="169">
        <f>SUM(AC34:AC38)</f>
        <v>403613</v>
      </c>
      <c r="AD39" s="169">
        <f>SUM(AD34:AD38)</f>
        <v>429874</v>
      </c>
      <c r="AE39" s="169">
        <f>SUM(AE34:AE38)</f>
        <v>457080</v>
      </c>
      <c r="AG39" s="169">
        <f>SUM(AG34:AG38)</f>
        <v>472176.45</v>
      </c>
      <c r="AH39" s="169">
        <f>SUM(AH34:AH38)</f>
        <v>452250</v>
      </c>
      <c r="AI39" s="169">
        <f>SUM(AI34:AI38)</f>
        <v>473589</v>
      </c>
      <c r="AJ39" s="169">
        <f>SUM(AJ34:AJ38)</f>
        <v>500881</v>
      </c>
      <c r="AL39" s="169">
        <f>SUM(AL34:AL38)</f>
        <v>509062</v>
      </c>
      <c r="AM39" s="169">
        <f>SUM(AM34:AM38)</f>
        <v>519689</v>
      </c>
      <c r="AN39" s="169">
        <f>SUM(AN34:AN38)</f>
        <v>546074</v>
      </c>
      <c r="AO39" s="169">
        <f>SUM(AO34:AO38)</f>
        <v>586658</v>
      </c>
      <c r="AQ39" s="169">
        <f>SUM(AQ34:AQ38)</f>
        <v>615401</v>
      </c>
      <c r="AR39" s="169">
        <f>SUM(AR34:AR38)</f>
        <v>613188.09548000002</v>
      </c>
      <c r="AS39" s="169">
        <f>SUM(AS34:AS38)</f>
        <v>667929.09351999999</v>
      </c>
      <c r="AT39" s="169">
        <f>SUM(AT34:AT38)</f>
        <v>728744</v>
      </c>
      <c r="AV39" s="169">
        <f>SUM(AV34:AV38)</f>
        <v>772099</v>
      </c>
      <c r="AW39" s="169">
        <f>SUM(AW34:AW38)</f>
        <v>779761</v>
      </c>
      <c r="AX39" s="169">
        <f>SUM(AX34:AX38)</f>
        <v>829720</v>
      </c>
      <c r="AY39" s="169">
        <v>870031</v>
      </c>
      <c r="BA39" s="169">
        <v>902018</v>
      </c>
      <c r="BB39" s="169">
        <v>848521</v>
      </c>
      <c r="BC39" s="169">
        <v>860350</v>
      </c>
      <c r="BD39" s="169">
        <v>880725</v>
      </c>
      <c r="BF39" s="169">
        <f>SUM(BF34:BF38)</f>
        <v>891634</v>
      </c>
      <c r="BG39" s="169">
        <f>SUM(BG34:BG38)</f>
        <v>851732</v>
      </c>
      <c r="BH39" s="169">
        <f>SUM(BH34:BH38)</f>
        <v>930134</v>
      </c>
      <c r="BI39" s="169">
        <f>SUM(BI34:BI38)</f>
        <v>969229</v>
      </c>
      <c r="BJ39" s="22"/>
      <c r="BK39" s="169">
        <f>SUM(BK34:BK38)</f>
        <v>978257</v>
      </c>
      <c r="BL39" s="169">
        <f>SUM(BL34:BL38)</f>
        <v>898732</v>
      </c>
      <c r="BM39" s="169">
        <f>SUM(BM34:BM38)</f>
        <v>1015049.9811893981</v>
      </c>
      <c r="BN39" s="169">
        <v>872273.964804349</v>
      </c>
      <c r="BO39" s="48"/>
    </row>
    <row r="40" spans="2:67" ht="11.4" customHeight="1" x14ac:dyDescent="0.3">
      <c r="B40" s="270" t="s">
        <v>66</v>
      </c>
      <c r="C40" s="271"/>
      <c r="D40" s="272">
        <v>3028</v>
      </c>
      <c r="E40" s="26"/>
      <c r="F40" s="272">
        <v>3034</v>
      </c>
      <c r="G40" s="272">
        <v>3092</v>
      </c>
      <c r="H40" s="272">
        <v>11437.288193299999</v>
      </c>
      <c r="I40" s="272">
        <v>11544</v>
      </c>
      <c r="J40" s="26"/>
      <c r="K40" s="272">
        <v>11839</v>
      </c>
      <c r="L40" s="272">
        <v>11358</v>
      </c>
      <c r="M40" s="272">
        <v>11810</v>
      </c>
      <c r="N40" s="272">
        <v>15676</v>
      </c>
      <c r="O40" s="239"/>
      <c r="P40" s="272">
        <v>15957</v>
      </c>
      <c r="Q40" s="272">
        <v>16031</v>
      </c>
      <c r="R40" s="272">
        <v>16702</v>
      </c>
      <c r="S40" s="272">
        <v>16467</v>
      </c>
      <c r="T40" s="272">
        <v>16467</v>
      </c>
      <c r="U40" s="239"/>
      <c r="V40" s="272">
        <v>17895</v>
      </c>
      <c r="W40" s="272">
        <v>16280</v>
      </c>
      <c r="X40" s="272">
        <v>17156</v>
      </c>
      <c r="Y40" s="272">
        <v>19479</v>
      </c>
      <c r="Z40" s="272">
        <v>19479</v>
      </c>
      <c r="AB40" s="272">
        <v>5957</v>
      </c>
      <c r="AC40" s="272">
        <v>6520</v>
      </c>
      <c r="AD40" s="272">
        <v>3327</v>
      </c>
      <c r="AE40" s="272">
        <v>10680</v>
      </c>
      <c r="AG40" s="272">
        <v>10959.59103378597</v>
      </c>
      <c r="AH40" s="272">
        <v>10817</v>
      </c>
      <c r="AI40" s="272">
        <v>11843</v>
      </c>
      <c r="AJ40" s="272">
        <v>12246</v>
      </c>
      <c r="AL40" s="272">
        <v>12621</v>
      </c>
      <c r="AM40" s="272">
        <v>11031</v>
      </c>
      <c r="AN40" s="272">
        <v>12484</v>
      </c>
      <c r="AO40" s="272">
        <v>11036</v>
      </c>
      <c r="AQ40" s="272">
        <v>11851</v>
      </c>
      <c r="AR40" s="272">
        <v>12519</v>
      </c>
      <c r="AS40" s="272">
        <v>13335</v>
      </c>
      <c r="AT40" s="272">
        <v>14568</v>
      </c>
      <c r="AU40" s="26"/>
      <c r="AV40" s="272">
        <v>16265</v>
      </c>
      <c r="AW40" s="272">
        <v>18019</v>
      </c>
      <c r="AX40" s="273">
        <v>33152</v>
      </c>
      <c r="AY40" s="273">
        <v>52838</v>
      </c>
      <c r="AZ40" s="26"/>
      <c r="BA40" s="272">
        <v>54754</v>
      </c>
      <c r="BB40" s="272">
        <v>56450</v>
      </c>
      <c r="BC40" s="273">
        <v>32757</v>
      </c>
      <c r="BD40" s="273">
        <v>35101</v>
      </c>
      <c r="BF40" s="272">
        <v>37457</v>
      </c>
      <c r="BG40" s="272">
        <v>39790</v>
      </c>
      <c r="BH40" s="272">
        <v>42233</v>
      </c>
      <c r="BI40" s="272">
        <v>43216</v>
      </c>
      <c r="BK40" s="272">
        <v>45623</v>
      </c>
      <c r="BL40" s="272">
        <v>47441</v>
      </c>
      <c r="BM40" s="272">
        <v>51622.22171546</v>
      </c>
      <c r="BN40" s="272">
        <v>55260.874128208998</v>
      </c>
      <c r="BO40" s="48"/>
    </row>
    <row r="41" spans="2:67" s="101" customFormat="1" ht="11.4" customHeight="1" x14ac:dyDescent="0.3">
      <c r="B41" s="274" t="s">
        <v>132</v>
      </c>
      <c r="C41" s="271"/>
      <c r="D41" s="126">
        <v>73122</v>
      </c>
      <c r="E41" s="128"/>
      <c r="F41" s="126">
        <v>260328</v>
      </c>
      <c r="G41" s="126">
        <f>SUM(G39:G40)</f>
        <v>263977</v>
      </c>
      <c r="H41" s="126">
        <f>SUM(H39:H40)</f>
        <v>240321.44763115831</v>
      </c>
      <c r="I41" s="126">
        <v>245595</v>
      </c>
      <c r="J41" s="128"/>
      <c r="K41" s="126">
        <v>247355</v>
      </c>
      <c r="L41" s="126">
        <v>359500</v>
      </c>
      <c r="M41" s="126">
        <f>SUM(M39:M40)</f>
        <v>354068</v>
      </c>
      <c r="N41" s="126">
        <f>SUM(N39:N40)</f>
        <v>357579</v>
      </c>
      <c r="O41" s="275"/>
      <c r="P41" s="126">
        <f>SUM(P39:P40)</f>
        <v>365629</v>
      </c>
      <c r="Q41" s="126">
        <f>SUM(Q39:Q40)</f>
        <v>368631</v>
      </c>
      <c r="R41" s="126">
        <f>SUM(R39:R40)</f>
        <v>383651</v>
      </c>
      <c r="S41" s="126">
        <f>SUM(S39:S40)</f>
        <v>408725</v>
      </c>
      <c r="T41" s="126">
        <f>SUM(T39:T40)</f>
        <v>408725</v>
      </c>
      <c r="U41" s="275"/>
      <c r="V41" s="126">
        <f>SUM(V39:V40)</f>
        <v>413357.60000000003</v>
      </c>
      <c r="W41" s="126">
        <f>SUM(W39:W40)</f>
        <v>395017</v>
      </c>
      <c r="X41" s="126">
        <f>SUM(X39:X40)</f>
        <v>406734</v>
      </c>
      <c r="Y41" s="126">
        <f>SUM(Y39:Y40)</f>
        <v>419928</v>
      </c>
      <c r="Z41" s="126">
        <f>SUM(Z39:Z40)</f>
        <v>419928</v>
      </c>
      <c r="AB41" s="126">
        <f>SUM(AB39:AB40)</f>
        <v>416977</v>
      </c>
      <c r="AC41" s="126">
        <f>SUM(AC39:AC40)</f>
        <v>410133</v>
      </c>
      <c r="AD41" s="126">
        <f>SUM(AD39:AD40)</f>
        <v>433201</v>
      </c>
      <c r="AE41" s="126">
        <f>SUM(AE39:AE40)</f>
        <v>467760</v>
      </c>
      <c r="AG41" s="126">
        <f>SUM(AG39:AG40)</f>
        <v>483136.04103378596</v>
      </c>
      <c r="AH41" s="126">
        <f>SUM(AH39:AH40)</f>
        <v>463067</v>
      </c>
      <c r="AI41" s="126">
        <f>SUM(AI39:AI40)</f>
        <v>485432</v>
      </c>
      <c r="AJ41" s="126">
        <f>SUM(AJ39:AJ40)</f>
        <v>513127</v>
      </c>
      <c r="AL41" s="126">
        <f>SUM(AL39:AL40)</f>
        <v>521683</v>
      </c>
      <c r="AM41" s="126">
        <f>SUM(AM39:AM40)</f>
        <v>530720</v>
      </c>
      <c r="AN41" s="126">
        <f>SUM(AN39:AN40)</f>
        <v>558558</v>
      </c>
      <c r="AO41" s="126">
        <f>SUM(AO39:AO40)</f>
        <v>597694</v>
      </c>
      <c r="AQ41" s="126">
        <f>SUM(AQ39:AQ40)</f>
        <v>627252</v>
      </c>
      <c r="AR41" s="126">
        <f>SUM(AR39:AR40)</f>
        <v>625707.09548000002</v>
      </c>
      <c r="AS41" s="126">
        <f>SUM(AS39:AS40)</f>
        <v>681264.09351999999</v>
      </c>
      <c r="AT41" s="126">
        <f>SUM(AT39:AT40)</f>
        <v>743312</v>
      </c>
      <c r="AV41" s="126">
        <f>SUM(AV39:AV40)</f>
        <v>788364</v>
      </c>
      <c r="AW41" s="126">
        <f>SUM(AW39:AW40)</f>
        <v>797780</v>
      </c>
      <c r="AX41" s="126">
        <f>SUM(AX39:AX40)</f>
        <v>862872</v>
      </c>
      <c r="AY41" s="126">
        <v>922869</v>
      </c>
      <c r="BA41" s="126">
        <v>956772</v>
      </c>
      <c r="BB41" s="126">
        <v>904971</v>
      </c>
      <c r="BC41" s="126">
        <v>893107</v>
      </c>
      <c r="BD41" s="126">
        <v>915826</v>
      </c>
      <c r="BF41" s="126">
        <f>SUM(BF39:BF40)</f>
        <v>929091</v>
      </c>
      <c r="BG41" s="126">
        <f>SUM(BG39:BG40)</f>
        <v>891522</v>
      </c>
      <c r="BH41" s="126">
        <f>SUM(BH39:BH40)</f>
        <v>972367</v>
      </c>
      <c r="BI41" s="126">
        <f>SUM(BI39:BI40)</f>
        <v>1012445</v>
      </c>
      <c r="BJ41" s="22"/>
      <c r="BK41" s="126">
        <f>SUM(BK39:BK40)</f>
        <v>1023880</v>
      </c>
      <c r="BL41" s="126">
        <f>SUM(BL39:BL40)</f>
        <v>946173</v>
      </c>
      <c r="BM41" s="126">
        <f>SUM(BM39:BM40)</f>
        <v>1066672.2029048582</v>
      </c>
      <c r="BN41" s="126">
        <v>927534.83893255796</v>
      </c>
      <c r="BO41" s="48"/>
    </row>
    <row r="42" spans="2:67" ht="11.4" customHeight="1" x14ac:dyDescent="0.3">
      <c r="B42" s="244" t="s">
        <v>133</v>
      </c>
      <c r="C42" s="245"/>
      <c r="D42" s="260"/>
      <c r="E42" s="26"/>
      <c r="F42" s="260"/>
      <c r="G42" s="260"/>
      <c r="H42" s="260"/>
      <c r="I42" s="260"/>
      <c r="J42" s="26"/>
      <c r="K42" s="260"/>
      <c r="L42" s="260"/>
      <c r="M42" s="260"/>
      <c r="N42" s="260"/>
      <c r="O42" s="239"/>
      <c r="P42" s="260"/>
      <c r="Q42" s="260"/>
      <c r="R42" s="260"/>
      <c r="S42" s="260"/>
      <c r="T42" s="260"/>
      <c r="U42" s="239"/>
      <c r="V42" s="260"/>
      <c r="W42" s="260"/>
      <c r="X42" s="260"/>
      <c r="Y42" s="260"/>
      <c r="Z42" s="260"/>
      <c r="AB42" s="260"/>
      <c r="AC42" s="260"/>
      <c r="AD42" s="260"/>
      <c r="AE42" s="260"/>
      <c r="AG42" s="260"/>
      <c r="AH42" s="260"/>
      <c r="AI42" s="260"/>
      <c r="AJ42" s="260"/>
      <c r="AL42" s="260"/>
      <c r="AM42" s="260"/>
      <c r="AN42" s="260"/>
      <c r="AO42" s="260"/>
      <c r="AQ42" s="260"/>
      <c r="AR42" s="260"/>
      <c r="AS42" s="260"/>
      <c r="AT42" s="260"/>
      <c r="AV42" s="260"/>
      <c r="AW42" s="260"/>
      <c r="AX42" s="261"/>
      <c r="AY42" s="261"/>
      <c r="BA42" s="260"/>
      <c r="BB42" s="260"/>
      <c r="BC42" s="261"/>
      <c r="BD42" s="261"/>
      <c r="BF42" s="260"/>
      <c r="BG42" s="260"/>
      <c r="BH42" s="260"/>
      <c r="BI42" s="260"/>
      <c r="BK42" s="260"/>
      <c r="BL42" s="260"/>
      <c r="BM42" s="260"/>
      <c r="BN42" s="260"/>
      <c r="BO42" s="24"/>
    </row>
    <row r="43" spans="2:67" ht="11.4" customHeight="1" x14ac:dyDescent="0.3">
      <c r="B43" s="164" t="s">
        <v>134</v>
      </c>
      <c r="C43" s="242"/>
      <c r="D43" s="48">
        <v>318</v>
      </c>
      <c r="E43" s="26"/>
      <c r="F43" s="48">
        <v>154898</v>
      </c>
      <c r="G43" s="48">
        <v>157265</v>
      </c>
      <c r="H43" s="48">
        <v>150397.8791209175</v>
      </c>
      <c r="I43" s="48">
        <v>200635</v>
      </c>
      <c r="J43" s="26"/>
      <c r="K43" s="48">
        <v>187463</v>
      </c>
      <c r="L43" s="48">
        <v>157216</v>
      </c>
      <c r="M43" s="48">
        <v>150887</v>
      </c>
      <c r="N43" s="48">
        <v>192682</v>
      </c>
      <c r="O43" s="247"/>
      <c r="P43" s="48">
        <f>185924-P44</f>
        <v>185680</v>
      </c>
      <c r="Q43" s="48">
        <f>191586-Q44</f>
        <v>190860</v>
      </c>
      <c r="R43" s="48">
        <f>185180-R44</f>
        <v>184496</v>
      </c>
      <c r="S43" s="48">
        <f>174572-S44</f>
        <v>174018</v>
      </c>
      <c r="T43" s="48">
        <f>174572-T44</f>
        <v>174018</v>
      </c>
      <c r="U43" s="247"/>
      <c r="V43" s="48">
        <f>164097-V44</f>
        <v>163580</v>
      </c>
      <c r="W43" s="48">
        <f>180007-W44</f>
        <v>179361</v>
      </c>
      <c r="X43" s="48">
        <f>177115-X44</f>
        <v>174853</v>
      </c>
      <c r="Y43" s="48">
        <f>203507-Y44</f>
        <v>201336</v>
      </c>
      <c r="Z43" s="48">
        <f>203507-Z44</f>
        <v>201336</v>
      </c>
      <c r="AB43" s="48">
        <f>285698-AB44</f>
        <v>283766</v>
      </c>
      <c r="AC43" s="48">
        <f>281319-AC44</f>
        <v>279595</v>
      </c>
      <c r="AD43" s="48">
        <f>285294-AD44</f>
        <v>283407</v>
      </c>
      <c r="AE43" s="48">
        <v>335098</v>
      </c>
      <c r="AG43" s="48">
        <f>332481-1824</f>
        <v>330657</v>
      </c>
      <c r="AH43" s="48">
        <v>325627</v>
      </c>
      <c r="AI43" s="48">
        <v>320776</v>
      </c>
      <c r="AJ43" s="48">
        <v>311208</v>
      </c>
      <c r="AL43" s="48">
        <v>304134</v>
      </c>
      <c r="AM43" s="48">
        <v>332319</v>
      </c>
      <c r="AN43" s="48">
        <v>327319</v>
      </c>
      <c r="AO43" s="48">
        <v>320762</v>
      </c>
      <c r="AQ43" s="276">
        <v>317607</v>
      </c>
      <c r="AR43" s="276">
        <v>217152</v>
      </c>
      <c r="AS43" s="276">
        <v>212221</v>
      </c>
      <c r="AT43" s="276">
        <v>202321</v>
      </c>
      <c r="AV43" s="276">
        <v>193107</v>
      </c>
      <c r="AW43" s="276">
        <v>183113</v>
      </c>
      <c r="AX43" s="277">
        <v>178215</v>
      </c>
      <c r="AY43" s="277">
        <v>521119</v>
      </c>
      <c r="BA43" s="276">
        <v>552547</v>
      </c>
      <c r="BB43" s="48">
        <v>526177</v>
      </c>
      <c r="BC43" s="277">
        <v>557802</v>
      </c>
      <c r="BD43" s="277">
        <v>534160</v>
      </c>
      <c r="BF43" s="276">
        <v>620156</v>
      </c>
      <c r="BG43" s="276">
        <v>608641</v>
      </c>
      <c r="BH43" s="276">
        <v>597225</v>
      </c>
      <c r="BI43" s="276">
        <v>637015</v>
      </c>
      <c r="BK43" s="276">
        <v>724056</v>
      </c>
      <c r="BL43" s="276">
        <v>1740072</v>
      </c>
      <c r="BM43" s="276">
        <v>1713203.0142528999</v>
      </c>
      <c r="BN43" s="276">
        <v>1712988.7424930001</v>
      </c>
      <c r="BO43" s="276"/>
    </row>
    <row r="44" spans="2:67" ht="11.4" customHeight="1" x14ac:dyDescent="0.3">
      <c r="B44" s="164" t="s">
        <v>135</v>
      </c>
      <c r="C44" s="242"/>
      <c r="D44" s="48"/>
      <c r="E44" s="26"/>
      <c r="F44" s="48"/>
      <c r="G44" s="48"/>
      <c r="H44" s="48"/>
      <c r="I44" s="48"/>
      <c r="J44" s="26"/>
      <c r="K44" s="48"/>
      <c r="L44" s="48"/>
      <c r="M44" s="48"/>
      <c r="N44" s="48"/>
      <c r="O44" s="247"/>
      <c r="P44" s="48">
        <v>244</v>
      </c>
      <c r="Q44" s="48">
        <v>726</v>
      </c>
      <c r="R44" s="48">
        <v>684</v>
      </c>
      <c r="S44" s="48">
        <v>554</v>
      </c>
      <c r="T44" s="48">
        <v>554</v>
      </c>
      <c r="U44" s="247"/>
      <c r="V44" s="48">
        <v>517</v>
      </c>
      <c r="W44" s="48">
        <v>646</v>
      </c>
      <c r="X44" s="48">
        <v>2262</v>
      </c>
      <c r="Y44" s="48">
        <v>2171</v>
      </c>
      <c r="Z44" s="48">
        <v>2171</v>
      </c>
      <c r="AB44" s="48">
        <v>1932</v>
      </c>
      <c r="AC44" s="48">
        <v>1724</v>
      </c>
      <c r="AD44" s="48">
        <v>1887</v>
      </c>
      <c r="AE44" s="48">
        <v>2122</v>
      </c>
      <c r="AG44" s="48">
        <f>19457+1824</f>
        <v>21281</v>
      </c>
      <c r="AH44" s="48">
        <v>20053</v>
      </c>
      <c r="AI44" s="48">
        <v>18183</v>
      </c>
      <c r="AJ44" s="48">
        <v>46845</v>
      </c>
      <c r="AL44" s="48">
        <v>54728</v>
      </c>
      <c r="AM44" s="48">
        <v>62664</v>
      </c>
      <c r="AN44" s="48">
        <v>59901</v>
      </c>
      <c r="AO44" s="48">
        <v>58705</v>
      </c>
      <c r="AQ44" s="48">
        <v>56769</v>
      </c>
      <c r="AR44" s="48">
        <v>52122</v>
      </c>
      <c r="AS44" s="48">
        <v>50565</v>
      </c>
      <c r="AT44" s="48">
        <v>46099</v>
      </c>
      <c r="AV44" s="48">
        <v>44766</v>
      </c>
      <c r="AW44" s="48">
        <v>43816</v>
      </c>
      <c r="AX44" s="246">
        <v>48498</v>
      </c>
      <c r="AY44" s="246">
        <v>48060</v>
      </c>
      <c r="BA44" s="48">
        <v>45363</v>
      </c>
      <c r="BB44" s="48">
        <v>40542</v>
      </c>
      <c r="BC44" s="246">
        <v>38488</v>
      </c>
      <c r="BD44" s="246">
        <v>35384</v>
      </c>
      <c r="BF44" s="48">
        <v>33276</v>
      </c>
      <c r="BG44" s="48">
        <v>28055</v>
      </c>
      <c r="BH44" s="48">
        <v>24445</v>
      </c>
      <c r="BI44" s="48">
        <v>17830</v>
      </c>
      <c r="BK44" s="276">
        <v>28281</v>
      </c>
      <c r="BL44" s="276">
        <v>48895</v>
      </c>
      <c r="BM44" s="48">
        <v>74385.432819979003</v>
      </c>
      <c r="BN44" s="48">
        <v>65242.289549978996</v>
      </c>
      <c r="BO44" s="276"/>
    </row>
    <row r="45" spans="2:67" ht="11.4" customHeight="1" x14ac:dyDescent="0.3">
      <c r="B45" s="164" t="s">
        <v>136</v>
      </c>
      <c r="C45" s="242"/>
      <c r="D45" s="253" t="s">
        <v>107</v>
      </c>
      <c r="E45" s="26"/>
      <c r="F45" s="253" t="s">
        <v>107</v>
      </c>
      <c r="G45" s="253" t="s">
        <v>107</v>
      </c>
      <c r="H45" s="48">
        <v>39573.2913448416</v>
      </c>
      <c r="I45" s="48">
        <v>39166</v>
      </c>
      <c r="J45" s="26"/>
      <c r="K45" s="48">
        <v>35930</v>
      </c>
      <c r="L45" s="48">
        <v>49141</v>
      </c>
      <c r="M45" s="48">
        <v>60034</v>
      </c>
      <c r="N45" s="48">
        <f>75666+1194</f>
        <v>76860</v>
      </c>
      <c r="O45" s="239"/>
      <c r="P45" s="48">
        <f>86328+1187</f>
        <v>87515</v>
      </c>
      <c r="Q45" s="48">
        <f>99837+1109</f>
        <v>100946</v>
      </c>
      <c r="R45" s="48">
        <f>100825+991</f>
        <v>101816</v>
      </c>
      <c r="S45" s="48">
        <f>143688+879</f>
        <v>144567</v>
      </c>
      <c r="T45" s="48">
        <f>143688+879</f>
        <v>144567</v>
      </c>
      <c r="U45" s="239"/>
      <c r="V45" s="48">
        <f>143466+765</f>
        <v>144231</v>
      </c>
      <c r="W45" s="48">
        <f>145119+652</f>
        <v>145771</v>
      </c>
      <c r="X45" s="48">
        <f>89806+386</f>
        <v>90192</v>
      </c>
      <c r="Y45" s="48">
        <v>92906</v>
      </c>
      <c r="Z45" s="48">
        <v>92906</v>
      </c>
      <c r="AB45" s="48">
        <v>29686</v>
      </c>
      <c r="AC45" s="48">
        <v>36296</v>
      </c>
      <c r="AD45" s="48">
        <v>29369</v>
      </c>
      <c r="AE45" s="48">
        <v>49626</v>
      </c>
      <c r="AG45" s="48">
        <v>46442</v>
      </c>
      <c r="AH45" s="48">
        <v>41762</v>
      </c>
      <c r="AI45" s="48">
        <v>42203</v>
      </c>
      <c r="AJ45" s="48">
        <v>44376</v>
      </c>
      <c r="AL45" s="48">
        <v>41130</v>
      </c>
      <c r="AM45" s="48">
        <v>33007</v>
      </c>
      <c r="AN45" s="48">
        <v>27440</v>
      </c>
      <c r="AO45" s="48">
        <v>24022</v>
      </c>
      <c r="AQ45" s="48">
        <v>19682</v>
      </c>
      <c r="AR45" s="48">
        <v>11968</v>
      </c>
      <c r="AS45" s="48">
        <v>12070</v>
      </c>
      <c r="AT45" s="48">
        <v>12473</v>
      </c>
      <c r="AV45" s="48">
        <v>5760</v>
      </c>
      <c r="AW45" s="48">
        <v>5787</v>
      </c>
      <c r="AX45" s="246">
        <v>5834</v>
      </c>
      <c r="AY45" s="246">
        <v>6092</v>
      </c>
      <c r="BA45" s="48">
        <v>1929</v>
      </c>
      <c r="BB45" s="48">
        <v>1841</v>
      </c>
      <c r="BC45" s="246">
        <v>1845</v>
      </c>
      <c r="BD45" s="246">
        <v>4157</v>
      </c>
      <c r="BF45" s="48">
        <v>3051</v>
      </c>
      <c r="BG45" s="48">
        <v>8600</v>
      </c>
      <c r="BH45" s="48">
        <v>12601</v>
      </c>
      <c r="BI45" s="48">
        <v>11924</v>
      </c>
      <c r="BK45" s="276">
        <v>10868</v>
      </c>
      <c r="BL45" s="276">
        <v>14691</v>
      </c>
      <c r="BM45" s="48">
        <v>36941.865579999998</v>
      </c>
      <c r="BN45" s="48">
        <v>28882.812379999999</v>
      </c>
      <c r="BO45" s="276"/>
    </row>
    <row r="46" spans="2:67" ht="11.4" customHeight="1" x14ac:dyDescent="0.3">
      <c r="B46" s="164" t="s">
        <v>137</v>
      </c>
      <c r="C46" s="242"/>
      <c r="D46" s="253" t="s">
        <v>107</v>
      </c>
      <c r="E46" s="26"/>
      <c r="F46" s="253" t="s">
        <v>107</v>
      </c>
      <c r="G46" s="253" t="s">
        <v>107</v>
      </c>
      <c r="H46" s="253" t="s">
        <v>107</v>
      </c>
      <c r="I46" s="253" t="s">
        <v>107</v>
      </c>
      <c r="J46" s="26"/>
      <c r="K46" s="253" t="s">
        <v>107</v>
      </c>
      <c r="L46" s="253" t="s">
        <v>107</v>
      </c>
      <c r="M46" s="253" t="s">
        <v>107</v>
      </c>
      <c r="N46" s="48"/>
      <c r="O46" s="239"/>
      <c r="P46" s="48"/>
      <c r="Q46" s="48"/>
      <c r="R46" s="48"/>
      <c r="S46" s="48"/>
      <c r="T46" s="48"/>
      <c r="U46" s="239"/>
      <c r="V46" s="48"/>
      <c r="W46" s="48"/>
      <c r="X46" s="48"/>
      <c r="Y46" s="48"/>
      <c r="Z46" s="48"/>
      <c r="AB46" s="48"/>
      <c r="AC46" s="48"/>
      <c r="AD46" s="48"/>
      <c r="AE46" s="48"/>
      <c r="AG46" s="48"/>
      <c r="AH46" s="48"/>
      <c r="AI46" s="48"/>
      <c r="AJ46" s="48"/>
      <c r="AL46" s="48"/>
      <c r="AM46" s="48"/>
      <c r="AN46" s="48"/>
      <c r="AO46" s="48"/>
      <c r="AQ46" s="48"/>
      <c r="AR46" s="48"/>
      <c r="AS46" s="48"/>
      <c r="AT46" s="48"/>
      <c r="AV46" s="48"/>
      <c r="AW46" s="48"/>
      <c r="AX46" s="246">
        <v>732</v>
      </c>
      <c r="AY46" s="246">
        <v>998</v>
      </c>
      <c r="BA46" s="48">
        <v>998</v>
      </c>
      <c r="BB46" s="48">
        <v>998</v>
      </c>
      <c r="BC46" s="246">
        <v>998</v>
      </c>
      <c r="BD46" s="246">
        <v>1445</v>
      </c>
      <c r="BF46" s="48">
        <v>1445</v>
      </c>
      <c r="BG46" s="48">
        <v>1445</v>
      </c>
      <c r="BH46" s="48">
        <v>1445</v>
      </c>
      <c r="BI46" s="48">
        <v>896</v>
      </c>
      <c r="BK46" s="276">
        <v>896</v>
      </c>
      <c r="BL46" s="276">
        <v>981</v>
      </c>
      <c r="BM46" s="48">
        <v>980.72595999999999</v>
      </c>
      <c r="BN46" s="48">
        <v>1022.91117</v>
      </c>
      <c r="BO46" s="276"/>
    </row>
    <row r="47" spans="2:67" ht="11.4" customHeight="1" x14ac:dyDescent="0.3">
      <c r="B47" s="164" t="s">
        <v>138</v>
      </c>
      <c r="C47" s="242"/>
      <c r="D47" s="48">
        <v>1009</v>
      </c>
      <c r="E47" s="26"/>
      <c r="F47" s="48">
        <v>46727</v>
      </c>
      <c r="G47" s="48">
        <v>45197</v>
      </c>
      <c r="H47" s="48">
        <v>54772.793336352748</v>
      </c>
      <c r="I47" s="48">
        <v>7410</v>
      </c>
      <c r="J47" s="26"/>
      <c r="K47" s="48">
        <v>7038</v>
      </c>
      <c r="L47" s="48">
        <v>12616</v>
      </c>
      <c r="M47" s="48">
        <v>15444</v>
      </c>
      <c r="N47" s="48">
        <v>23884</v>
      </c>
      <c r="O47" s="239"/>
      <c r="P47" s="48">
        <v>26813</v>
      </c>
      <c r="Q47" s="48">
        <v>32257</v>
      </c>
      <c r="R47" s="48">
        <v>33267</v>
      </c>
      <c r="S47" s="48">
        <v>10993</v>
      </c>
      <c r="T47" s="48">
        <v>10993</v>
      </c>
      <c r="U47" s="239"/>
      <c r="V47" s="48">
        <v>8369</v>
      </c>
      <c r="W47" s="48">
        <v>7359</v>
      </c>
      <c r="X47" s="48">
        <v>9812</v>
      </c>
      <c r="Y47" s="48">
        <v>10879</v>
      </c>
      <c r="Z47" s="48">
        <v>10879</v>
      </c>
      <c r="AB47" s="48">
        <v>11273</v>
      </c>
      <c r="AC47" s="48">
        <v>12108</v>
      </c>
      <c r="AD47" s="48">
        <v>10989</v>
      </c>
      <c r="AE47" s="48">
        <v>17719</v>
      </c>
      <c r="AG47" s="48">
        <v>17762.862941808708</v>
      </c>
      <c r="AH47" s="48">
        <v>16682</v>
      </c>
      <c r="AI47" s="48">
        <v>16338</v>
      </c>
      <c r="AJ47" s="48">
        <v>23676</v>
      </c>
      <c r="AL47" s="48">
        <v>25426</v>
      </c>
      <c r="AM47" s="48">
        <v>27949</v>
      </c>
      <c r="AN47" s="48">
        <v>32372</v>
      </c>
      <c r="AO47" s="48">
        <v>31469</v>
      </c>
      <c r="AQ47" s="48">
        <v>35284</v>
      </c>
      <c r="AR47" s="48">
        <f>38480+299</f>
        <v>38779</v>
      </c>
      <c r="AS47" s="48">
        <v>39725</v>
      </c>
      <c r="AT47" s="48">
        <v>40155</v>
      </c>
      <c r="AV47" s="48">
        <v>38149</v>
      </c>
      <c r="AW47" s="48">
        <v>42098</v>
      </c>
      <c r="AX47" s="246">
        <v>40853</v>
      </c>
      <c r="AY47" s="246">
        <v>65634</v>
      </c>
      <c r="BA47" s="48">
        <v>64573</v>
      </c>
      <c r="BB47" s="48">
        <v>60412</v>
      </c>
      <c r="BC47" s="246">
        <v>58501</v>
      </c>
      <c r="BD47" s="246">
        <v>58998</v>
      </c>
      <c r="BF47" s="48">
        <v>60449</v>
      </c>
      <c r="BG47" s="48">
        <v>55271</v>
      </c>
      <c r="BH47" s="48">
        <v>48036</v>
      </c>
      <c r="BI47" s="48">
        <v>61897</v>
      </c>
      <c r="BK47" s="276">
        <v>67578</v>
      </c>
      <c r="BL47" s="276">
        <v>256544</v>
      </c>
      <c r="BM47" s="48">
        <v>241890.34836894699</v>
      </c>
      <c r="BN47" s="48">
        <v>224361.34714474701</v>
      </c>
      <c r="BO47" s="276"/>
    </row>
    <row r="48" spans="2:67" s="101" customFormat="1" ht="11.4" customHeight="1" x14ac:dyDescent="0.3">
      <c r="B48" s="255" t="s">
        <v>139</v>
      </c>
      <c r="C48" s="256"/>
      <c r="D48" s="169">
        <v>1327</v>
      </c>
      <c r="E48" s="128"/>
      <c r="F48" s="169">
        <v>201625</v>
      </c>
      <c r="G48" s="169">
        <f>SUM(G43:G47)</f>
        <v>202462</v>
      </c>
      <c r="H48" s="169">
        <f>SUM(H43:H47)</f>
        <v>244743.96380211183</v>
      </c>
      <c r="I48" s="169">
        <v>247211</v>
      </c>
      <c r="J48" s="128"/>
      <c r="K48" s="169">
        <v>230431</v>
      </c>
      <c r="L48" s="169">
        <v>218973</v>
      </c>
      <c r="M48" s="169">
        <f>SUM(M43:M47)</f>
        <v>226365</v>
      </c>
      <c r="N48" s="169">
        <f>SUM(N43:N47)</f>
        <v>293426</v>
      </c>
      <c r="O48" s="257"/>
      <c r="P48" s="169">
        <f>SUM(P43:P47)</f>
        <v>300252</v>
      </c>
      <c r="Q48" s="169">
        <f>SUM(Q43:Q47)</f>
        <v>324789</v>
      </c>
      <c r="R48" s="169">
        <f>SUM(R43:R47)</f>
        <v>320263</v>
      </c>
      <c r="S48" s="169">
        <f>SUM(S43:S47)</f>
        <v>330132</v>
      </c>
      <c r="T48" s="169">
        <f>SUM(T43:T47)</f>
        <v>330132</v>
      </c>
      <c r="U48" s="257"/>
      <c r="V48" s="169">
        <f>SUM(V43:V47)</f>
        <v>316697</v>
      </c>
      <c r="W48" s="169">
        <f>SUM(W43:W47)</f>
        <v>333137</v>
      </c>
      <c r="X48" s="169">
        <f>SUM(X43:X47)</f>
        <v>277119</v>
      </c>
      <c r="Y48" s="169">
        <f>SUM(Y43:Y47)</f>
        <v>307292</v>
      </c>
      <c r="Z48" s="169">
        <f>SUM(Z43:Z47)</f>
        <v>307292</v>
      </c>
      <c r="AB48" s="169">
        <f>SUM(AB43:AB47)</f>
        <v>326657</v>
      </c>
      <c r="AC48" s="169">
        <f>SUM(AC43:AC47)</f>
        <v>329723</v>
      </c>
      <c r="AD48" s="169">
        <f>SUM(AD43:AD47)</f>
        <v>325652</v>
      </c>
      <c r="AE48" s="169">
        <f>SUM(AE43:AE47)</f>
        <v>404565</v>
      </c>
      <c r="AG48" s="169">
        <f>SUM(AG43:AG47)</f>
        <v>416142.86294180871</v>
      </c>
      <c r="AH48" s="169">
        <f>SUM(AH43:AH47)</f>
        <v>404124</v>
      </c>
      <c r="AI48" s="169">
        <f>SUM(AI43:AI47)</f>
        <v>397500</v>
      </c>
      <c r="AJ48" s="169">
        <f>SUM(AJ43:AJ47)</f>
        <v>426105</v>
      </c>
      <c r="AL48" s="169">
        <f>SUM(AL43:AL47)</f>
        <v>425418</v>
      </c>
      <c r="AM48" s="169">
        <f>SUM(AM43:AM47)</f>
        <v>455939</v>
      </c>
      <c r="AN48" s="169">
        <f>SUM(AN43:AN47)</f>
        <v>447032</v>
      </c>
      <c r="AO48" s="169">
        <f>SUM(AO43:AO47)</f>
        <v>434958</v>
      </c>
      <c r="AQ48" s="169">
        <f>SUM(AQ43:AQ47)</f>
        <v>429342</v>
      </c>
      <c r="AR48" s="169">
        <f>SUM(AR43:AR47)</f>
        <v>320021</v>
      </c>
      <c r="AS48" s="169">
        <f>SUM(AS43:AS47)</f>
        <v>314581</v>
      </c>
      <c r="AT48" s="169">
        <f>SUM(AT43:AT47)</f>
        <v>301048</v>
      </c>
      <c r="AV48" s="169">
        <f>SUM(AV43:AV47)</f>
        <v>281782</v>
      </c>
      <c r="AW48" s="169">
        <f>SUM(AW43:AW47)</f>
        <v>274814</v>
      </c>
      <c r="AX48" s="169">
        <f>SUM(AX43:AX47)</f>
        <v>274132</v>
      </c>
      <c r="AY48" s="169">
        <v>641903</v>
      </c>
      <c r="BA48" s="169">
        <v>665410</v>
      </c>
      <c r="BB48" s="169">
        <v>629970</v>
      </c>
      <c r="BC48" s="169">
        <v>657634</v>
      </c>
      <c r="BD48" s="169">
        <v>634144</v>
      </c>
      <c r="BF48" s="169">
        <f>SUM(BF43:BF47)</f>
        <v>718377</v>
      </c>
      <c r="BG48" s="169">
        <f>SUM(BG43:BG47)</f>
        <v>702012</v>
      </c>
      <c r="BH48" s="169">
        <f>SUM(BH43:BH47)</f>
        <v>683752</v>
      </c>
      <c r="BI48" s="169">
        <f>SUM(BI43:BI47)</f>
        <v>729562</v>
      </c>
      <c r="BJ48" s="22"/>
      <c r="BK48" s="169">
        <f>SUM(BK43:BK47)</f>
        <v>831679</v>
      </c>
      <c r="BL48" s="169">
        <f>SUM(BL43:BL47)</f>
        <v>2061183</v>
      </c>
      <c r="BM48" s="169">
        <f>SUM(BM43:BM47)</f>
        <v>2067401.3869818258</v>
      </c>
      <c r="BN48" s="169">
        <f>SUM(BN43:BN47)</f>
        <v>2032498.1027377259</v>
      </c>
      <c r="BO48" s="276"/>
    </row>
    <row r="49" spans="2:67" ht="11.4" customHeight="1" x14ac:dyDescent="0.3">
      <c r="B49" s="244" t="s">
        <v>140</v>
      </c>
      <c r="C49" s="245"/>
      <c r="D49" s="260"/>
      <c r="E49" s="26"/>
      <c r="F49" s="260"/>
      <c r="G49" s="260"/>
      <c r="H49" s="260"/>
      <c r="I49" s="260"/>
      <c r="J49" s="26"/>
      <c r="K49" s="260"/>
      <c r="L49" s="260"/>
      <c r="M49" s="260"/>
      <c r="N49" s="260"/>
      <c r="O49" s="239"/>
      <c r="P49" s="260"/>
      <c r="Q49" s="260"/>
      <c r="R49" s="260"/>
      <c r="S49" s="260"/>
      <c r="T49" s="260"/>
      <c r="U49" s="239"/>
      <c r="V49" s="260"/>
      <c r="W49" s="260"/>
      <c r="X49" s="260"/>
      <c r="Y49" s="260"/>
      <c r="Z49" s="260"/>
      <c r="AB49" s="260"/>
      <c r="AC49" s="260"/>
      <c r="AD49" s="260"/>
      <c r="AE49" s="260"/>
      <c r="AG49" s="260"/>
      <c r="AH49" s="260"/>
      <c r="AI49" s="260"/>
      <c r="AJ49" s="260"/>
      <c r="AL49" s="260"/>
      <c r="AM49" s="260"/>
      <c r="AN49" s="260"/>
      <c r="AO49" s="260"/>
      <c r="AQ49" s="260"/>
      <c r="AR49" s="260"/>
      <c r="AS49" s="260"/>
      <c r="AT49" s="260"/>
      <c r="AV49" s="260"/>
      <c r="AW49" s="260"/>
      <c r="AX49" s="261"/>
      <c r="AY49" s="261"/>
      <c r="BA49" s="260"/>
      <c r="BB49" s="260"/>
      <c r="BC49" s="261"/>
      <c r="BD49" s="261"/>
      <c r="BF49" s="260"/>
      <c r="BG49" s="260"/>
      <c r="BH49" s="260"/>
      <c r="BI49" s="260"/>
      <c r="BK49" s="260"/>
      <c r="BL49" s="260"/>
      <c r="BM49" s="260"/>
      <c r="BN49" s="260"/>
      <c r="BO49" s="260"/>
    </row>
    <row r="50" spans="2:67" ht="11.4" customHeight="1" x14ac:dyDescent="0.3">
      <c r="B50" s="164" t="s">
        <v>141</v>
      </c>
      <c r="C50" s="242"/>
      <c r="D50" s="48">
        <v>98</v>
      </c>
      <c r="E50" s="26"/>
      <c r="F50" s="48">
        <v>18853</v>
      </c>
      <c r="G50" s="48">
        <v>19747</v>
      </c>
      <c r="H50" s="48">
        <v>25940</v>
      </c>
      <c r="I50" s="48">
        <v>19777</v>
      </c>
      <c r="J50" s="26"/>
      <c r="K50" s="48">
        <v>24333</v>
      </c>
      <c r="L50" s="48">
        <v>34087</v>
      </c>
      <c r="M50" s="48">
        <v>33955</v>
      </c>
      <c r="N50" s="48">
        <v>38399</v>
      </c>
      <c r="O50" s="239"/>
      <c r="P50" s="48">
        <f>37226-P51</f>
        <v>36930</v>
      </c>
      <c r="Q50" s="48">
        <f>36791-Q51</f>
        <v>36476</v>
      </c>
      <c r="R50" s="48">
        <f>36199-R51</f>
        <v>35940</v>
      </c>
      <c r="S50" s="48">
        <f>39202-S51</f>
        <v>38927</v>
      </c>
      <c r="T50" s="48">
        <f>39202-T51</f>
        <v>38927</v>
      </c>
      <c r="U50" s="239"/>
      <c r="V50" s="48">
        <f>43032-V51</f>
        <v>42817</v>
      </c>
      <c r="W50" s="48">
        <f>33666-W51</f>
        <v>33392</v>
      </c>
      <c r="X50" s="48">
        <f>34152-X51</f>
        <v>33391</v>
      </c>
      <c r="Y50" s="48">
        <f>13341-Y51</f>
        <v>12518</v>
      </c>
      <c r="Z50" s="48">
        <f>13341-Z51</f>
        <v>12518</v>
      </c>
      <c r="AB50" s="48">
        <f>20790-AB51</f>
        <v>19858</v>
      </c>
      <c r="AC50" s="48">
        <f>24856-AC51</f>
        <v>24008</v>
      </c>
      <c r="AD50" s="48">
        <f>29425-AD51</f>
        <v>28529</v>
      </c>
      <c r="AE50" s="48">
        <v>30607</v>
      </c>
      <c r="AG50" s="48">
        <f>31696-1176</f>
        <v>30520</v>
      </c>
      <c r="AH50" s="48">
        <v>30538</v>
      </c>
      <c r="AI50" s="48">
        <v>30182</v>
      </c>
      <c r="AJ50" s="48">
        <v>35547</v>
      </c>
      <c r="AL50" s="48">
        <v>42535</v>
      </c>
      <c r="AM50" s="48">
        <v>22746</v>
      </c>
      <c r="AN50" s="48">
        <v>27877</v>
      </c>
      <c r="AO50" s="48">
        <v>34604</v>
      </c>
      <c r="AQ50" s="276">
        <v>49911</v>
      </c>
      <c r="AR50" s="276">
        <v>39838</v>
      </c>
      <c r="AS50" s="276">
        <v>25162</v>
      </c>
      <c r="AT50" s="276">
        <v>33791</v>
      </c>
      <c r="AV50" s="276">
        <v>38773</v>
      </c>
      <c r="AW50" s="276">
        <v>54628</v>
      </c>
      <c r="AX50" s="277">
        <v>50457</v>
      </c>
      <c r="AY50" s="277">
        <v>149856</v>
      </c>
      <c r="BA50" s="276">
        <v>113431</v>
      </c>
      <c r="BB50" s="48">
        <v>134467</v>
      </c>
      <c r="BC50" s="277">
        <v>170433</v>
      </c>
      <c r="BD50" s="277">
        <v>188168</v>
      </c>
      <c r="BF50" s="276">
        <v>117737</v>
      </c>
      <c r="BG50" s="276">
        <v>115502</v>
      </c>
      <c r="BH50" s="276">
        <v>112724</v>
      </c>
      <c r="BI50" s="276">
        <v>60415</v>
      </c>
      <c r="BK50" s="276">
        <v>63083</v>
      </c>
      <c r="BL50" s="276">
        <v>66029</v>
      </c>
      <c r="BM50" s="276">
        <v>71110.701722600003</v>
      </c>
      <c r="BN50" s="276">
        <v>71721.662189299997</v>
      </c>
      <c r="BO50" s="276"/>
    </row>
    <row r="51" spans="2:67" ht="11.4" customHeight="1" x14ac:dyDescent="0.3">
      <c r="B51" s="164" t="s">
        <v>135</v>
      </c>
      <c r="C51" s="242"/>
      <c r="D51" s="48"/>
      <c r="E51" s="26"/>
      <c r="F51" s="48"/>
      <c r="G51" s="48"/>
      <c r="H51" s="48"/>
      <c r="I51" s="48"/>
      <c r="J51" s="26"/>
      <c r="K51" s="48"/>
      <c r="L51" s="48"/>
      <c r="M51" s="48"/>
      <c r="N51" s="48"/>
      <c r="O51" s="247"/>
      <c r="P51" s="48">
        <v>296</v>
      </c>
      <c r="Q51" s="48">
        <v>315</v>
      </c>
      <c r="R51" s="48">
        <v>259</v>
      </c>
      <c r="S51" s="48">
        <v>275</v>
      </c>
      <c r="T51" s="48">
        <v>275</v>
      </c>
      <c r="U51" s="247"/>
      <c r="V51" s="48">
        <v>215</v>
      </c>
      <c r="W51" s="48">
        <v>274</v>
      </c>
      <c r="X51" s="48">
        <v>761</v>
      </c>
      <c r="Y51" s="48">
        <v>823</v>
      </c>
      <c r="Z51" s="48">
        <v>823</v>
      </c>
      <c r="AB51" s="48">
        <v>932</v>
      </c>
      <c r="AC51" s="48">
        <v>848</v>
      </c>
      <c r="AD51" s="48">
        <v>896</v>
      </c>
      <c r="AE51" s="48">
        <v>1332</v>
      </c>
      <c r="AG51" s="48">
        <f>8552+1177</f>
        <v>9729</v>
      </c>
      <c r="AH51" s="48">
        <v>9627</v>
      </c>
      <c r="AI51" s="48">
        <v>9178</v>
      </c>
      <c r="AJ51" s="48">
        <v>14709.2</v>
      </c>
      <c r="AL51" s="48">
        <v>14467</v>
      </c>
      <c r="AM51" s="48">
        <v>14268</v>
      </c>
      <c r="AN51" s="48">
        <v>14012</v>
      </c>
      <c r="AO51" s="48">
        <v>14613</v>
      </c>
      <c r="AQ51" s="48">
        <v>13901</v>
      </c>
      <c r="AR51" s="48">
        <v>13710</v>
      </c>
      <c r="AS51" s="48">
        <v>13719</v>
      </c>
      <c r="AT51" s="48">
        <v>14861</v>
      </c>
      <c r="AV51" s="48">
        <v>13527</v>
      </c>
      <c r="AW51" s="48">
        <v>14459</v>
      </c>
      <c r="AX51" s="246">
        <v>16049</v>
      </c>
      <c r="AY51" s="246">
        <v>17653</v>
      </c>
      <c r="BA51" s="48">
        <v>19177</v>
      </c>
      <c r="BB51" s="48">
        <v>20106</v>
      </c>
      <c r="BC51" s="246">
        <v>24561</v>
      </c>
      <c r="BD51" s="246">
        <v>23569</v>
      </c>
      <c r="BF51" s="48">
        <v>23485</v>
      </c>
      <c r="BG51" s="48">
        <v>24544</v>
      </c>
      <c r="BH51" s="48">
        <v>24315</v>
      </c>
      <c r="BI51" s="48">
        <v>25506</v>
      </c>
      <c r="BK51" s="276">
        <v>23169</v>
      </c>
      <c r="BL51" s="276">
        <v>32205</v>
      </c>
      <c r="BM51" s="48">
        <v>30670.678416572002</v>
      </c>
      <c r="BN51" s="48">
        <v>32978.519910071998</v>
      </c>
      <c r="BO51" s="276"/>
    </row>
    <row r="52" spans="2:67" ht="11.4" customHeight="1" x14ac:dyDescent="0.3">
      <c r="B52" s="164" t="s">
        <v>142</v>
      </c>
      <c r="C52" s="242"/>
      <c r="D52" s="48">
        <v>9931</v>
      </c>
      <c r="E52" s="26"/>
      <c r="F52" s="48">
        <v>67140</v>
      </c>
      <c r="G52" s="48">
        <v>65469</v>
      </c>
      <c r="H52" s="48">
        <v>34608</v>
      </c>
      <c r="I52" s="48">
        <v>52649</v>
      </c>
      <c r="J52" s="26"/>
      <c r="K52" s="48">
        <v>59366</v>
      </c>
      <c r="L52" s="48">
        <v>48033</v>
      </c>
      <c r="M52" s="48">
        <v>52925</v>
      </c>
      <c r="N52" s="48">
        <v>54668</v>
      </c>
      <c r="O52" s="239"/>
      <c r="P52" s="48">
        <v>62899</v>
      </c>
      <c r="Q52" s="48">
        <v>65885</v>
      </c>
      <c r="R52" s="48">
        <v>62855</v>
      </c>
      <c r="S52" s="48">
        <v>68845</v>
      </c>
      <c r="T52" s="48">
        <v>78510</v>
      </c>
      <c r="U52" s="239"/>
      <c r="V52" s="48">
        <v>72333</v>
      </c>
      <c r="W52" s="48">
        <v>98964</v>
      </c>
      <c r="X52" s="48">
        <v>114919</v>
      </c>
      <c r="Y52" s="48">
        <v>142303</v>
      </c>
      <c r="Z52" s="48">
        <v>162054</v>
      </c>
      <c r="AB52" s="48">
        <v>123984</v>
      </c>
      <c r="AC52" s="48">
        <v>168841</v>
      </c>
      <c r="AD52" s="48">
        <v>95323</v>
      </c>
      <c r="AE52" s="48">
        <v>151415</v>
      </c>
      <c r="AG52" s="48">
        <v>139276</v>
      </c>
      <c r="AH52" s="48">
        <v>170953</v>
      </c>
      <c r="AI52" s="48">
        <v>144842</v>
      </c>
      <c r="AJ52" s="48">
        <v>148188.4</v>
      </c>
      <c r="AL52" s="48">
        <v>147502</v>
      </c>
      <c r="AM52" s="48">
        <v>121298</v>
      </c>
      <c r="AN52" s="48">
        <v>135337</v>
      </c>
      <c r="AO52" s="48">
        <v>154589</v>
      </c>
      <c r="AQ52" s="48">
        <v>164720</v>
      </c>
      <c r="AR52" s="48">
        <v>170412</v>
      </c>
      <c r="AS52" s="48">
        <v>145206</v>
      </c>
      <c r="AT52" s="48">
        <v>159351.5</v>
      </c>
      <c r="AV52" s="48">
        <v>176148</v>
      </c>
      <c r="AW52" s="48">
        <v>245746</v>
      </c>
      <c r="AX52" s="246">
        <v>274272</v>
      </c>
      <c r="AY52" s="246">
        <v>265620</v>
      </c>
      <c r="BA52" s="48">
        <v>325216</v>
      </c>
      <c r="BB52" s="48">
        <v>445386</v>
      </c>
      <c r="BC52" s="246">
        <v>308887</v>
      </c>
      <c r="BD52" s="246">
        <v>313084</v>
      </c>
      <c r="BF52" s="48">
        <v>385682</v>
      </c>
      <c r="BG52" s="48">
        <v>468260</v>
      </c>
      <c r="BH52" s="48">
        <v>384801</v>
      </c>
      <c r="BI52" s="48">
        <v>415887</v>
      </c>
      <c r="BK52" s="276">
        <v>514371</v>
      </c>
      <c r="BL52" s="276">
        <v>1346226</v>
      </c>
      <c r="BM52" s="48">
        <v>719903.06919477601</v>
      </c>
      <c r="BN52" s="48">
        <v>694243.91413619998</v>
      </c>
      <c r="BO52" s="276"/>
    </row>
    <row r="53" spans="2:67" ht="11.4" customHeight="1" x14ac:dyDescent="0.3">
      <c r="B53" s="164" t="s">
        <v>143</v>
      </c>
      <c r="C53" s="242"/>
      <c r="D53" s="48">
        <v>131</v>
      </c>
      <c r="E53" s="26"/>
      <c r="F53" s="48">
        <v>2472</v>
      </c>
      <c r="G53" s="48">
        <v>2487</v>
      </c>
      <c r="H53" s="48">
        <v>2226.7026599999999</v>
      </c>
      <c r="I53" s="48">
        <v>2096</v>
      </c>
      <c r="J53" s="26"/>
      <c r="K53" s="48">
        <v>2467</v>
      </c>
      <c r="L53" s="48">
        <v>2627</v>
      </c>
      <c r="M53" s="48">
        <v>2372</v>
      </c>
      <c r="N53" s="48">
        <v>2891</v>
      </c>
      <c r="O53" s="239"/>
      <c r="P53" s="48">
        <v>3540</v>
      </c>
      <c r="Q53" s="48">
        <v>3782</v>
      </c>
      <c r="R53" s="48">
        <v>3160</v>
      </c>
      <c r="S53" s="48">
        <v>3276</v>
      </c>
      <c r="T53" s="48">
        <v>3276</v>
      </c>
      <c r="U53" s="239"/>
      <c r="V53" s="48">
        <v>3800</v>
      </c>
      <c r="W53" s="48">
        <v>3940</v>
      </c>
      <c r="X53" s="48">
        <v>3326</v>
      </c>
      <c r="Y53" s="48">
        <v>3244</v>
      </c>
      <c r="Z53" s="48">
        <v>3244</v>
      </c>
      <c r="AB53" s="48">
        <v>4034</v>
      </c>
      <c r="AC53" s="48">
        <v>4034</v>
      </c>
      <c r="AD53" s="48">
        <v>3618</v>
      </c>
      <c r="AE53" s="48">
        <v>3828</v>
      </c>
      <c r="AG53" s="48">
        <v>4709</v>
      </c>
      <c r="AH53" s="48">
        <v>5165</v>
      </c>
      <c r="AI53" s="48">
        <v>4080</v>
      </c>
      <c r="AJ53" s="48">
        <v>4356</v>
      </c>
      <c r="AL53" s="48">
        <v>5438</v>
      </c>
      <c r="AM53" s="48">
        <v>6139</v>
      </c>
      <c r="AN53" s="48">
        <v>5701</v>
      </c>
      <c r="AO53" s="48">
        <v>5430</v>
      </c>
      <c r="AQ53" s="48">
        <v>6789</v>
      </c>
      <c r="AR53" s="48">
        <v>7323</v>
      </c>
      <c r="AS53" s="48">
        <v>6617.5138400000005</v>
      </c>
      <c r="AT53" s="48">
        <v>6677</v>
      </c>
      <c r="AV53" s="48">
        <v>7859</v>
      </c>
      <c r="AW53" s="48">
        <v>8360</v>
      </c>
      <c r="AX53" s="246">
        <v>6829</v>
      </c>
      <c r="AY53" s="246">
        <v>6822</v>
      </c>
      <c r="BA53" s="48">
        <v>8004</v>
      </c>
      <c r="BB53" s="48">
        <v>8184</v>
      </c>
      <c r="BC53" s="246">
        <v>7228</v>
      </c>
      <c r="BD53" s="246">
        <v>7503</v>
      </c>
      <c r="BF53" s="48">
        <v>8872</v>
      </c>
      <c r="BG53" s="48">
        <v>8505</v>
      </c>
      <c r="BH53" s="48">
        <v>7216</v>
      </c>
      <c r="BI53" s="48">
        <v>6335</v>
      </c>
      <c r="BK53" s="276">
        <v>7954</v>
      </c>
      <c r="BL53" s="276">
        <v>10332</v>
      </c>
      <c r="BM53" s="48">
        <v>9334.7307899999996</v>
      </c>
      <c r="BN53" s="48">
        <v>8511.7974799999993</v>
      </c>
      <c r="BO53" s="276"/>
    </row>
    <row r="54" spans="2:67" ht="11.4" customHeight="1" x14ac:dyDescent="0.3">
      <c r="B54" s="164" t="s">
        <v>144</v>
      </c>
      <c r="C54" s="242"/>
      <c r="D54" s="48">
        <v>577</v>
      </c>
      <c r="E54" s="26"/>
      <c r="F54" s="48">
        <v>1153</v>
      </c>
      <c r="G54" s="48">
        <v>509</v>
      </c>
      <c r="H54" s="48">
        <v>581.67100000000005</v>
      </c>
      <c r="I54" s="48">
        <v>2115</v>
      </c>
      <c r="J54" s="26"/>
      <c r="K54" s="48">
        <v>1722</v>
      </c>
      <c r="L54" s="48">
        <v>1477</v>
      </c>
      <c r="M54" s="48">
        <v>1457</v>
      </c>
      <c r="N54" s="48">
        <v>1661</v>
      </c>
      <c r="O54" s="239"/>
      <c r="P54" s="48">
        <v>1520</v>
      </c>
      <c r="Q54" s="48">
        <v>1324</v>
      </c>
      <c r="R54" s="48">
        <v>1193</v>
      </c>
      <c r="S54" s="48">
        <v>1511</v>
      </c>
      <c r="T54" s="48">
        <v>1511</v>
      </c>
      <c r="U54" s="239"/>
      <c r="V54" s="48">
        <v>1802</v>
      </c>
      <c r="W54" s="48">
        <v>1654</v>
      </c>
      <c r="X54" s="48">
        <v>1943</v>
      </c>
      <c r="Y54" s="48">
        <v>1845</v>
      </c>
      <c r="Z54" s="48">
        <v>1845</v>
      </c>
      <c r="AB54" s="48">
        <v>1855</v>
      </c>
      <c r="AC54" s="48">
        <v>1905</v>
      </c>
      <c r="AD54" s="48">
        <v>1645</v>
      </c>
      <c r="AE54" s="48">
        <v>1988</v>
      </c>
      <c r="AG54" s="48">
        <v>1887.9999999999998</v>
      </c>
      <c r="AH54" s="48">
        <v>1420</v>
      </c>
      <c r="AI54" s="48">
        <v>1255</v>
      </c>
      <c r="AJ54" s="48">
        <v>1105</v>
      </c>
      <c r="AL54" s="48">
        <v>1140</v>
      </c>
      <c r="AM54" s="48">
        <v>1160</v>
      </c>
      <c r="AN54" s="48">
        <v>980</v>
      </c>
      <c r="AO54" s="48">
        <v>1065</v>
      </c>
      <c r="AQ54" s="48">
        <v>902</v>
      </c>
      <c r="AR54" s="48">
        <v>858</v>
      </c>
      <c r="AS54" s="48">
        <v>883</v>
      </c>
      <c r="AT54" s="48">
        <v>783</v>
      </c>
      <c r="AV54" s="48">
        <v>783</v>
      </c>
      <c r="AW54" s="48">
        <v>703</v>
      </c>
      <c r="AX54" s="246">
        <v>653</v>
      </c>
      <c r="AY54" s="246">
        <v>882</v>
      </c>
      <c r="BA54" s="48">
        <v>1043</v>
      </c>
      <c r="BB54" s="48">
        <v>987</v>
      </c>
      <c r="BC54" s="246">
        <v>1155</v>
      </c>
      <c r="BD54" s="246">
        <v>1173</v>
      </c>
      <c r="BF54" s="48">
        <v>2447</v>
      </c>
      <c r="BG54" s="48">
        <v>1414</v>
      </c>
      <c r="BH54" s="48">
        <v>1746</v>
      </c>
      <c r="BI54" s="48">
        <v>3028</v>
      </c>
      <c r="BK54" s="276">
        <v>3166</v>
      </c>
      <c r="BL54" s="276">
        <v>3711</v>
      </c>
      <c r="BM54" s="48">
        <v>3367.3371000000002</v>
      </c>
      <c r="BN54" s="48">
        <v>4207.3593600000004</v>
      </c>
      <c r="BO54" s="276"/>
    </row>
    <row r="55" spans="2:67" ht="11.4" customHeight="1" x14ac:dyDescent="0.3">
      <c r="B55" s="164" t="s">
        <v>145</v>
      </c>
      <c r="C55" s="242"/>
      <c r="D55" s="48">
        <v>29</v>
      </c>
      <c r="E55" s="26"/>
      <c r="F55" s="48">
        <v>357</v>
      </c>
      <c r="G55" s="48">
        <v>2126</v>
      </c>
      <c r="H55" s="48">
        <v>70.343999999999994</v>
      </c>
      <c r="I55" s="48">
        <v>377</v>
      </c>
      <c r="J55" s="26"/>
      <c r="K55" s="48">
        <v>351</v>
      </c>
      <c r="L55" s="48">
        <v>413</v>
      </c>
      <c r="M55" s="48">
        <v>741</v>
      </c>
      <c r="N55" s="48">
        <v>1255</v>
      </c>
      <c r="O55" s="239"/>
      <c r="P55" s="48">
        <v>298</v>
      </c>
      <c r="Q55" s="48">
        <v>170</v>
      </c>
      <c r="R55" s="48">
        <v>578</v>
      </c>
      <c r="S55" s="48">
        <v>505</v>
      </c>
      <c r="T55" s="48">
        <v>505</v>
      </c>
      <c r="U55" s="239"/>
      <c r="V55" s="48">
        <v>517</v>
      </c>
      <c r="W55" s="48">
        <v>346</v>
      </c>
      <c r="X55" s="48">
        <v>2968</v>
      </c>
      <c r="Y55" s="48">
        <v>5953</v>
      </c>
      <c r="Z55" s="48">
        <v>5953</v>
      </c>
      <c r="AB55" s="48">
        <v>5962</v>
      </c>
      <c r="AC55" s="48">
        <v>576</v>
      </c>
      <c r="AD55" s="48">
        <v>2935</v>
      </c>
      <c r="AE55" s="48">
        <v>1951</v>
      </c>
      <c r="AG55" s="48">
        <v>658</v>
      </c>
      <c r="AH55" s="48">
        <v>1161</v>
      </c>
      <c r="AI55" s="48">
        <v>1631</v>
      </c>
      <c r="AJ55" s="48">
        <v>1931</v>
      </c>
      <c r="AL55" s="48">
        <v>139</v>
      </c>
      <c r="AM55" s="48">
        <v>832</v>
      </c>
      <c r="AN55" s="48">
        <v>476</v>
      </c>
      <c r="AO55" s="48">
        <v>879</v>
      </c>
      <c r="AQ55" s="48">
        <v>492</v>
      </c>
      <c r="AR55" s="48">
        <v>3476.8060999999998</v>
      </c>
      <c r="AS55" s="48">
        <v>3929</v>
      </c>
      <c r="AT55" s="48">
        <v>3123</v>
      </c>
      <c r="AV55" s="48">
        <v>3379</v>
      </c>
      <c r="AW55" s="48">
        <v>2923</v>
      </c>
      <c r="AX55" s="246">
        <v>5095</v>
      </c>
      <c r="AY55" s="246">
        <v>5231</v>
      </c>
      <c r="BA55" s="48">
        <v>3160</v>
      </c>
      <c r="BB55" s="48">
        <v>4661</v>
      </c>
      <c r="BC55" s="246">
        <v>4645</v>
      </c>
      <c r="BD55" s="246">
        <v>1657</v>
      </c>
      <c r="BF55" s="48">
        <v>600</v>
      </c>
      <c r="BG55" s="48">
        <v>5243</v>
      </c>
      <c r="BH55" s="48">
        <v>8930</v>
      </c>
      <c r="BI55" s="48">
        <v>4173</v>
      </c>
      <c r="BK55" s="276">
        <v>3408</v>
      </c>
      <c r="BL55" s="276">
        <v>24522</v>
      </c>
      <c r="BM55" s="48">
        <v>27222.333664336998</v>
      </c>
      <c r="BN55" s="48">
        <v>34830.46905</v>
      </c>
      <c r="BO55" s="276"/>
    </row>
    <row r="56" spans="2:67" ht="11.4" customHeight="1" x14ac:dyDescent="0.3">
      <c r="B56" s="278" t="s">
        <v>146</v>
      </c>
      <c r="C56" s="242"/>
      <c r="D56" s="48"/>
      <c r="E56" s="26"/>
      <c r="F56" s="48"/>
      <c r="G56" s="48"/>
      <c r="H56" s="48"/>
      <c r="I56" s="48"/>
      <c r="J56" s="26"/>
      <c r="K56" s="48"/>
      <c r="L56" s="48"/>
      <c r="M56" s="48"/>
      <c r="N56" s="48"/>
      <c r="O56" s="239"/>
      <c r="P56" s="48"/>
      <c r="Q56" s="48"/>
      <c r="R56" s="48"/>
      <c r="S56" s="48"/>
      <c r="T56" s="48"/>
      <c r="U56" s="239"/>
      <c r="V56" s="48"/>
      <c r="W56" s="48"/>
      <c r="X56" s="48"/>
      <c r="Y56" s="48"/>
      <c r="Z56" s="48"/>
      <c r="AB56" s="48"/>
      <c r="AC56" s="48"/>
      <c r="AD56" s="48"/>
      <c r="AE56" s="48"/>
      <c r="AG56" s="48"/>
      <c r="AH56" s="48"/>
      <c r="AI56" s="48"/>
      <c r="AJ56" s="48"/>
      <c r="AL56" s="48"/>
      <c r="AM56" s="48"/>
      <c r="AN56" s="48"/>
      <c r="AO56" s="48"/>
      <c r="AQ56" s="48"/>
      <c r="AR56" s="48"/>
      <c r="AS56" s="48"/>
      <c r="AT56" s="48"/>
      <c r="AV56" s="48"/>
      <c r="AW56" s="48"/>
      <c r="AX56" s="246">
        <v>1255</v>
      </c>
      <c r="AY56" s="246"/>
      <c r="BA56" s="48"/>
      <c r="BB56" s="48"/>
      <c r="BC56" s="246"/>
      <c r="BD56" s="246"/>
      <c r="BF56" s="48"/>
      <c r="BG56" s="48"/>
      <c r="BH56" s="48"/>
      <c r="BI56" s="48"/>
      <c r="BK56" s="48"/>
      <c r="BL56" s="48"/>
      <c r="BM56" s="48"/>
      <c r="BN56" s="48">
        <v>35346.257010000001</v>
      </c>
      <c r="BO56" s="48"/>
    </row>
    <row r="57" spans="2:67" s="101" customFormat="1" ht="11.4" customHeight="1" x14ac:dyDescent="0.3">
      <c r="B57" s="255" t="s">
        <v>147</v>
      </c>
      <c r="C57" s="256"/>
      <c r="D57" s="169">
        <v>10766</v>
      </c>
      <c r="E57" s="128"/>
      <c r="F57" s="169">
        <v>89975</v>
      </c>
      <c r="G57" s="169">
        <f>SUM(G50:G55)</f>
        <v>90338</v>
      </c>
      <c r="H57" s="169">
        <f>SUM(H50:H55)</f>
        <v>63426.717660000002</v>
      </c>
      <c r="I57" s="169">
        <v>77014</v>
      </c>
      <c r="J57" s="128"/>
      <c r="K57" s="169">
        <v>88239</v>
      </c>
      <c r="L57" s="169">
        <v>86637</v>
      </c>
      <c r="M57" s="169">
        <f>SUM(M50:M55)</f>
        <v>91450</v>
      </c>
      <c r="N57" s="169">
        <f>SUM(N50:N55)</f>
        <v>98874</v>
      </c>
      <c r="O57" s="257"/>
      <c r="P57" s="169">
        <f>SUM(P50:P55)</f>
        <v>105483</v>
      </c>
      <c r="Q57" s="169">
        <f>SUM(Q50:Q55)</f>
        <v>107952</v>
      </c>
      <c r="R57" s="169">
        <f>SUM(R50:R55)</f>
        <v>103985</v>
      </c>
      <c r="S57" s="169">
        <f>SUM(S50:S55)</f>
        <v>113339</v>
      </c>
      <c r="T57" s="169">
        <f>SUM(T50:T55)</f>
        <v>123004</v>
      </c>
      <c r="U57" s="257"/>
      <c r="V57" s="169">
        <f>SUM(V50:V55)</f>
        <v>121484</v>
      </c>
      <c r="W57" s="169">
        <f>SUM(W50:W55)</f>
        <v>138570</v>
      </c>
      <c r="X57" s="169">
        <f>SUM(X50:X55)</f>
        <v>157308</v>
      </c>
      <c r="Y57" s="169">
        <f>SUM(Y50:Y55)</f>
        <v>166686</v>
      </c>
      <c r="Z57" s="169">
        <f>SUM(Z50:Z55)</f>
        <v>186437</v>
      </c>
      <c r="AB57" s="169">
        <f>SUM(AB50:AB55)</f>
        <v>156625</v>
      </c>
      <c r="AC57" s="169">
        <f>SUM(AC50:AC55)</f>
        <v>200212</v>
      </c>
      <c r="AD57" s="169">
        <f>SUM(AD50:AD55)</f>
        <v>132946</v>
      </c>
      <c r="AE57" s="169">
        <f>SUM(AE50:AE55)</f>
        <v>191121</v>
      </c>
      <c r="AG57" s="169">
        <f>SUM(AG50:AG55)</f>
        <v>186780</v>
      </c>
      <c r="AH57" s="169">
        <f>SUM(AH50:AH55)</f>
        <v>218864</v>
      </c>
      <c r="AI57" s="169">
        <f>SUM(AI50:AI55)</f>
        <v>191168</v>
      </c>
      <c r="AJ57" s="169">
        <f>SUM(AJ50:AJ55)</f>
        <v>205836.59999999998</v>
      </c>
      <c r="AL57" s="169">
        <f>SUM(AL50:AL55)</f>
        <v>211221</v>
      </c>
      <c r="AM57" s="169">
        <f>SUM(AM50:AM55)</f>
        <v>166443</v>
      </c>
      <c r="AN57" s="169">
        <f>SUM(AN50:AN55)</f>
        <v>184383</v>
      </c>
      <c r="AO57" s="169">
        <f>SUM(AO50:AO55)</f>
        <v>211180</v>
      </c>
      <c r="AQ57" s="169">
        <f>SUM(AQ50:AQ55)</f>
        <v>236715</v>
      </c>
      <c r="AR57" s="169">
        <f>SUM(AR50:AR55)</f>
        <v>235617.80609999999</v>
      </c>
      <c r="AS57" s="169">
        <f>SUM(AS50:AS55)</f>
        <v>195516.51384</v>
      </c>
      <c r="AT57" s="169">
        <f>SUM(AT50:AT55)</f>
        <v>218586.5</v>
      </c>
      <c r="AV57" s="169">
        <f>SUM(AV50:AV55)</f>
        <v>240469</v>
      </c>
      <c r="AW57" s="169">
        <f>SUM(AW50:AW55)</f>
        <v>326819</v>
      </c>
      <c r="AX57" s="169">
        <f>SUM(AX50:AX56)</f>
        <v>354610</v>
      </c>
      <c r="AY57" s="169">
        <v>446064</v>
      </c>
      <c r="BA57" s="169">
        <v>470031</v>
      </c>
      <c r="BB57" s="169">
        <v>613791</v>
      </c>
      <c r="BC57" s="169">
        <v>516909</v>
      </c>
      <c r="BD57" s="169">
        <v>535154</v>
      </c>
      <c r="BF57" s="169">
        <f>SUM(BF50:BF56)</f>
        <v>538823</v>
      </c>
      <c r="BG57" s="169">
        <f>SUM(BG50:BG56)</f>
        <v>623468</v>
      </c>
      <c r="BH57" s="169">
        <f>SUM(BH50:BH56)</f>
        <v>539732</v>
      </c>
      <c r="BI57" s="169">
        <f>SUM(BI50:BI56)</f>
        <v>515344</v>
      </c>
      <c r="BJ57" s="22"/>
      <c r="BK57" s="169">
        <f>SUM(BK50:BK56)</f>
        <v>615151</v>
      </c>
      <c r="BL57" s="169">
        <f>SUM(BL50:BL56)</f>
        <v>1483025</v>
      </c>
      <c r="BM57" s="169">
        <f>SUM(BM50:BM56)</f>
        <v>861608.85088828485</v>
      </c>
      <c r="BN57" s="169">
        <f>SUM(BN50:BN56)</f>
        <v>881839.97913557198</v>
      </c>
      <c r="BO57" s="48"/>
    </row>
    <row r="58" spans="2:67" s="101" customFormat="1" ht="11.4" customHeight="1" x14ac:dyDescent="0.3">
      <c r="B58" s="263" t="s">
        <v>148</v>
      </c>
      <c r="C58" s="22"/>
      <c r="D58" s="126">
        <v>85215</v>
      </c>
      <c r="E58" s="128"/>
      <c r="F58" s="126">
        <v>551928</v>
      </c>
      <c r="G58" s="126">
        <f>G57+G48+G41</f>
        <v>556777</v>
      </c>
      <c r="H58" s="126">
        <f>H57+H48+H41</f>
        <v>548492.12909327017</v>
      </c>
      <c r="I58" s="126">
        <v>569820</v>
      </c>
      <c r="J58" s="128"/>
      <c r="K58" s="126">
        <v>566025</v>
      </c>
      <c r="L58" s="126">
        <v>665110</v>
      </c>
      <c r="M58" s="126">
        <f>M41+M48+M57</f>
        <v>671883</v>
      </c>
      <c r="N58" s="126">
        <f>N41+N48+N57</f>
        <v>749879</v>
      </c>
      <c r="O58" s="275"/>
      <c r="P58" s="126">
        <f>P41+P48+P57</f>
        <v>771364</v>
      </c>
      <c r="Q58" s="126">
        <f>Q41+Q48+Q57</f>
        <v>801372</v>
      </c>
      <c r="R58" s="126">
        <f>R41+R48+R57</f>
        <v>807899</v>
      </c>
      <c r="S58" s="126">
        <f>S41+S48+S57</f>
        <v>852196</v>
      </c>
      <c r="T58" s="126">
        <f>T41+T48+T57</f>
        <v>861861</v>
      </c>
      <c r="U58" s="275"/>
      <c r="V58" s="126">
        <f>V41+V48+V57</f>
        <v>851538.60000000009</v>
      </c>
      <c r="W58" s="126">
        <f>W41+W48+W57</f>
        <v>866724</v>
      </c>
      <c r="X58" s="126">
        <f>X41+X48+X57</f>
        <v>841161</v>
      </c>
      <c r="Y58" s="126">
        <f>Y41+Y48+Y57</f>
        <v>893906</v>
      </c>
      <c r="Z58" s="126">
        <f>Z41+Z48+Z57</f>
        <v>913657</v>
      </c>
      <c r="AB58" s="126">
        <f>AB41+AB48+AB57</f>
        <v>900259</v>
      </c>
      <c r="AC58" s="126">
        <f>AC41+AC48+AC57</f>
        <v>940068</v>
      </c>
      <c r="AD58" s="126">
        <f>AD41+AD48+AD57</f>
        <v>891799</v>
      </c>
      <c r="AE58" s="126">
        <f>AE41+AE48+AE57</f>
        <v>1063446</v>
      </c>
      <c r="AG58" s="126">
        <f>AG41+AG48+AG57</f>
        <v>1086058.9039755948</v>
      </c>
      <c r="AH58" s="126">
        <f>AH41+AH48+AH57</f>
        <v>1086055</v>
      </c>
      <c r="AI58" s="126">
        <f>AI41+AI48+AI57</f>
        <v>1074100</v>
      </c>
      <c r="AJ58" s="126">
        <f>AJ41+AJ48+AJ57</f>
        <v>1145068.6000000001</v>
      </c>
      <c r="AL58" s="126">
        <f>AL41+AL48+AL57</f>
        <v>1158322</v>
      </c>
      <c r="AM58" s="126">
        <f>AM41+AM48+AM57</f>
        <v>1153102</v>
      </c>
      <c r="AN58" s="126">
        <f>AN41+AN48+AN57</f>
        <v>1189973</v>
      </c>
      <c r="AO58" s="126">
        <f>AO41+AO48+AO57</f>
        <v>1243832</v>
      </c>
      <c r="AQ58" s="126">
        <f>AQ41+AQ48+AQ57</f>
        <v>1293309</v>
      </c>
      <c r="AR58" s="126">
        <f>AR41+AR48+AR57</f>
        <v>1181345.9015800001</v>
      </c>
      <c r="AS58" s="126">
        <f>AS41+AS48+AS57</f>
        <v>1191361.60736</v>
      </c>
      <c r="AT58" s="126">
        <f>AT41+AT48+AT57</f>
        <v>1262946.5</v>
      </c>
      <c r="AV58" s="126">
        <f>AV41+AV48+AV57</f>
        <v>1310615</v>
      </c>
      <c r="AW58" s="126">
        <f>AW41+AW48+AW57</f>
        <v>1399413</v>
      </c>
      <c r="AX58" s="126">
        <f>AX41+AX48+AX57</f>
        <v>1491614</v>
      </c>
      <c r="AY58" s="126">
        <v>2010836</v>
      </c>
      <c r="BA58" s="126">
        <v>2092213</v>
      </c>
      <c r="BB58" s="126">
        <v>2148732</v>
      </c>
      <c r="BC58" s="126">
        <v>2067650</v>
      </c>
      <c r="BD58" s="126">
        <v>2085124</v>
      </c>
      <c r="BF58" s="126">
        <f>BF41+BF48+BF57</f>
        <v>2186291</v>
      </c>
      <c r="BG58" s="126">
        <f>BG41+BG48+BG57</f>
        <v>2217002</v>
      </c>
      <c r="BH58" s="126">
        <f>BH41+BH48+BH57</f>
        <v>2195851</v>
      </c>
      <c r="BI58" s="126">
        <f>BI41+BI48+BI57</f>
        <v>2257351</v>
      </c>
      <c r="BJ58" s="22"/>
      <c r="BK58" s="126">
        <f>BK41+BK48+BK57</f>
        <v>2470710</v>
      </c>
      <c r="BL58" s="126">
        <f>BL41+BL48+BL57</f>
        <v>4490381</v>
      </c>
      <c r="BM58" s="126">
        <f>BM41+BM48+BM57</f>
        <v>3995682.4407749688</v>
      </c>
      <c r="BN58" s="126">
        <f>BN41+BN48+BN57</f>
        <v>3841872.9208058557</v>
      </c>
      <c r="BO58" s="48"/>
    </row>
    <row r="59" spans="2:67" x14ac:dyDescent="0.3"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39"/>
      <c r="P59" s="26"/>
      <c r="Q59" s="26"/>
      <c r="R59" s="26"/>
      <c r="S59" s="26"/>
      <c r="T59" s="26"/>
      <c r="U59" s="239"/>
      <c r="V59" s="26"/>
      <c r="W59" s="26"/>
      <c r="X59" s="26"/>
      <c r="Y59" s="26"/>
      <c r="Z59" s="26"/>
      <c r="AB59" s="26"/>
      <c r="AC59" s="26"/>
      <c r="AD59" s="26"/>
      <c r="AE59" s="26"/>
      <c r="AG59" s="26"/>
      <c r="AH59" s="26"/>
      <c r="AI59" s="26"/>
      <c r="AJ59" s="26"/>
      <c r="AL59" s="26"/>
      <c r="AM59" s="26"/>
      <c r="AN59" s="26"/>
      <c r="AO59" s="26"/>
      <c r="AQ59" s="26"/>
      <c r="AR59" s="26"/>
      <c r="AS59" s="26"/>
      <c r="AT59" s="26"/>
      <c r="BF59" s="182"/>
      <c r="BG59" s="182"/>
      <c r="BH59" s="182"/>
      <c r="BI59" s="182"/>
      <c r="BK59" s="182"/>
      <c r="BL59" s="182"/>
      <c r="BO59" s="182"/>
    </row>
    <row r="60" spans="2:67" x14ac:dyDescent="0.3">
      <c r="BI60" s="26"/>
      <c r="BK60" s="409"/>
      <c r="BL60" s="409"/>
      <c r="BM60" s="409"/>
      <c r="BN60" s="409"/>
      <c r="BO60" s="26"/>
    </row>
    <row r="61" spans="2:67" x14ac:dyDescent="0.3">
      <c r="BI61" s="26"/>
      <c r="BK61" s="409"/>
      <c r="BL61" s="409"/>
      <c r="BM61" s="409"/>
      <c r="BN61" s="409"/>
      <c r="BO61" s="26"/>
    </row>
    <row r="62" spans="2:67" x14ac:dyDescent="0.3">
      <c r="BI62" s="26"/>
      <c r="BK62" s="409"/>
      <c r="BL62" s="409"/>
      <c r="BM62" s="409"/>
      <c r="BN62" s="409"/>
      <c r="BO62" s="26"/>
    </row>
    <row r="63" spans="2:67" x14ac:dyDescent="0.3">
      <c r="BK63" s="410"/>
      <c r="BL63" s="409"/>
      <c r="BM63" s="410"/>
      <c r="BN63" s="410"/>
      <c r="BO63" s="26"/>
    </row>
    <row r="64" spans="2:67" x14ac:dyDescent="0.3">
      <c r="BK64" s="410"/>
      <c r="BL64" s="410"/>
      <c r="BM64" s="410"/>
      <c r="BN64" s="411"/>
    </row>
  </sheetData>
  <pageMargins left="0.70866141732283472" right="0.70866141732283472" top="0.74803149606299213" bottom="0.74803149606299213" header="0.31496062992125984" footer="0.31496062992125984"/>
  <pageSetup paperSize="9" scale="5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FC371-C50B-4BC4-A56F-5274D634A8EF}">
  <sheetPr>
    <tabColor theme="4" tint="-0.499984740745262"/>
    <pageSetUpPr fitToPage="1"/>
  </sheetPr>
  <dimension ref="A1:BM121"/>
  <sheetViews>
    <sheetView showGridLines="0" zoomScale="85" zoomScaleNormal="85" workbookViewId="0">
      <pane xSplit="3" ySplit="8" topLeftCell="AL9" activePane="bottomRight" state="frozen"/>
      <selection pane="topRight" activeCell="D1" sqref="D1"/>
      <selection pane="bottomLeft" activeCell="A9" sqref="A9"/>
      <selection pane="bottomRight" activeCell="B3" sqref="B3"/>
    </sheetView>
  </sheetViews>
  <sheetFormatPr defaultColWidth="0" defaultRowHeight="12" outlineLevelCol="1" x14ac:dyDescent="0.25"/>
  <cols>
    <col min="1" max="1" width="2.5546875" style="22" customWidth="1"/>
    <col min="2" max="2" width="56.109375" style="22" customWidth="1"/>
    <col min="3" max="3" width="0.88671875" style="22" customWidth="1"/>
    <col min="4" max="4" width="9.109375" style="22" customWidth="1" outlineLevel="1"/>
    <col min="5" max="5" width="0.88671875" style="22" customWidth="1" outlineLevel="1"/>
    <col min="6" max="9" width="9.109375" style="22" customWidth="1" outlineLevel="1"/>
    <col min="10" max="10" width="0.88671875" style="22" customWidth="1" outlineLevel="1"/>
    <col min="11" max="14" width="9.109375" style="22" customWidth="1" outlineLevel="1"/>
    <col min="15" max="15" width="0.88671875" style="22" customWidth="1" outlineLevel="1"/>
    <col min="16" max="19" width="9.109375" style="22" customWidth="1" outlineLevel="1"/>
    <col min="20" max="20" width="0.88671875" style="22" customWidth="1" outlineLevel="1"/>
    <col min="21" max="24" width="9.109375" style="22" customWidth="1" outlineLevel="1"/>
    <col min="25" max="25" width="2.5546875" style="22" customWidth="1"/>
    <col min="26" max="29" width="9.109375" style="22" customWidth="1"/>
    <col min="30" max="30" width="0.88671875" style="22" customWidth="1"/>
    <col min="31" max="34" width="9.109375" style="22" customWidth="1"/>
    <col min="35" max="35" width="0.88671875" style="22" customWidth="1"/>
    <col min="36" max="39" width="9.109375" style="22" customWidth="1"/>
    <col min="40" max="40" width="0.88671875" style="22" customWidth="1"/>
    <col min="41" max="44" width="9.109375" style="22" customWidth="1"/>
    <col min="45" max="45" width="1.5546875" style="22" customWidth="1"/>
    <col min="46" max="49" width="8.88671875" style="22" customWidth="1"/>
    <col min="50" max="50" width="1.5546875" style="22" customWidth="1"/>
    <col min="51" max="54" width="8.88671875" style="22" customWidth="1"/>
    <col min="55" max="55" width="2.6640625" style="22" customWidth="1"/>
    <col min="56" max="57" width="7.44140625" style="22" bestFit="1" customWidth="1"/>
    <col min="58" max="59" width="8" style="22" bestFit="1" customWidth="1"/>
    <col min="60" max="60" width="3.109375" style="22" customWidth="1"/>
    <col min="61" max="61" width="8" style="22" bestFit="1" customWidth="1"/>
    <col min="62" max="64" width="9.33203125" style="22" customWidth="1"/>
    <col min="65" max="65" width="7.88671875" style="22" bestFit="1" customWidth="1"/>
    <col min="66" max="16384" width="8.88671875" style="22" hidden="1"/>
  </cols>
  <sheetData>
    <row r="1" spans="2:65" x14ac:dyDescent="0.25">
      <c r="B1" s="238"/>
      <c r="C1" s="238"/>
      <c r="D1" s="26"/>
      <c r="E1" s="26"/>
      <c r="F1" s="239"/>
      <c r="G1" s="26"/>
      <c r="H1" s="26"/>
      <c r="I1" s="26"/>
      <c r="J1" s="26"/>
      <c r="K1" s="26"/>
      <c r="L1" s="26"/>
      <c r="N1" s="26"/>
      <c r="O1" s="26"/>
      <c r="P1" s="26"/>
      <c r="Q1" s="26"/>
      <c r="R1" s="26"/>
      <c r="S1" s="239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X1" s="26"/>
      <c r="AY1" s="26"/>
      <c r="AZ1" s="26"/>
    </row>
    <row r="2" spans="2:65" x14ac:dyDescent="0.25">
      <c r="D2" s="26"/>
      <c r="E2" s="26"/>
      <c r="F2" s="239"/>
      <c r="G2" s="26"/>
      <c r="H2" s="26"/>
      <c r="I2" s="26"/>
      <c r="J2" s="26"/>
      <c r="K2" s="26"/>
      <c r="L2" s="26"/>
      <c r="N2" s="26"/>
      <c r="O2" s="26"/>
      <c r="P2" s="26"/>
      <c r="Q2" s="26"/>
      <c r="R2" s="26"/>
      <c r="S2" s="239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X2" s="26"/>
      <c r="AY2" s="26"/>
      <c r="AZ2" s="26"/>
    </row>
    <row r="3" spans="2:65" x14ac:dyDescent="0.25">
      <c r="D3" s="27"/>
      <c r="F3" s="239"/>
      <c r="G3" s="27"/>
      <c r="H3" s="27"/>
      <c r="I3" s="180"/>
      <c r="K3" s="27"/>
      <c r="L3" s="27"/>
      <c r="N3" s="27"/>
      <c r="O3" s="239"/>
      <c r="P3" s="27"/>
      <c r="Q3" s="27"/>
      <c r="R3" s="27"/>
      <c r="S3" s="239"/>
      <c r="T3" s="239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W3" s="26"/>
      <c r="AX3" s="27"/>
      <c r="AY3" s="27"/>
      <c r="AZ3" s="27"/>
      <c r="BB3" s="26"/>
    </row>
    <row r="4" spans="2:65" x14ac:dyDescent="0.25">
      <c r="B4" s="23" t="s">
        <v>0</v>
      </c>
      <c r="D4" s="26"/>
      <c r="F4" s="239"/>
      <c r="G4" s="26"/>
      <c r="H4" s="26"/>
      <c r="I4" s="26"/>
      <c r="K4" s="26"/>
      <c r="L4" s="26"/>
      <c r="N4" s="26"/>
      <c r="O4" s="26"/>
      <c r="P4" s="26"/>
      <c r="Q4" s="26"/>
      <c r="R4" s="26"/>
      <c r="S4" s="239"/>
      <c r="T4" s="26"/>
      <c r="U4" s="240"/>
      <c r="V4" s="240"/>
      <c r="W4" s="240"/>
      <c r="X4" s="240"/>
      <c r="Y4" s="26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  <c r="AS4" s="28"/>
      <c r="AT4" s="28"/>
      <c r="AU4" s="26"/>
      <c r="AX4" s="28"/>
      <c r="AY4" s="28"/>
      <c r="AZ4" s="26"/>
    </row>
    <row r="5" spans="2:65" ht="14.4" x14ac:dyDescent="0.3">
      <c r="B5" s="29" t="s">
        <v>149</v>
      </c>
      <c r="D5" s="27"/>
      <c r="F5" s="239"/>
      <c r="G5" s="27"/>
      <c r="H5" s="27"/>
      <c r="I5" s="180"/>
      <c r="K5" s="27"/>
      <c r="L5" s="27"/>
      <c r="N5" s="27"/>
      <c r="O5" s="239"/>
      <c r="P5" s="27"/>
      <c r="Q5" s="27"/>
      <c r="R5" s="27"/>
      <c r="S5" s="239"/>
      <c r="T5" s="239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6">
        <f>AW4-AW3</f>
        <v>0</v>
      </c>
      <c r="AX5" s="27"/>
      <c r="AY5" s="27"/>
      <c r="AZ5" s="27"/>
      <c r="BA5" s="27"/>
      <c r="BB5" s="26"/>
    </row>
    <row r="6" spans="2:65" ht="9" customHeight="1" x14ac:dyDescent="0.25">
      <c r="B6" s="13"/>
      <c r="D6" s="2"/>
      <c r="E6" s="280"/>
      <c r="F6" s="2"/>
      <c r="G6" s="2"/>
      <c r="H6" s="2"/>
      <c r="I6" s="2"/>
      <c r="J6" s="280"/>
      <c r="K6" s="2"/>
      <c r="L6" s="2"/>
      <c r="M6" s="2"/>
      <c r="N6" s="2"/>
      <c r="O6" s="281"/>
      <c r="P6" s="2"/>
      <c r="Q6" s="2"/>
      <c r="R6" s="2"/>
      <c r="S6" s="2"/>
      <c r="T6" s="281"/>
      <c r="U6" s="2"/>
      <c r="V6" s="2"/>
      <c r="W6" s="2"/>
      <c r="X6" s="2"/>
      <c r="Y6" s="280"/>
      <c r="Z6" s="435" t="s">
        <v>150</v>
      </c>
      <c r="AA6" s="435"/>
      <c r="AB6" s="435"/>
      <c r="AC6" s="435"/>
      <c r="AD6" s="280"/>
      <c r="AE6" s="435" t="s">
        <v>151</v>
      </c>
      <c r="AF6" s="435"/>
      <c r="AG6" s="435"/>
      <c r="AH6" s="435"/>
      <c r="AI6" s="280"/>
      <c r="AJ6" s="435" t="s">
        <v>151</v>
      </c>
      <c r="AK6" s="435"/>
      <c r="AL6" s="435"/>
      <c r="AM6" s="435"/>
      <c r="AN6" s="280"/>
      <c r="AO6" s="435" t="s">
        <v>151</v>
      </c>
      <c r="AP6" s="435"/>
      <c r="AQ6" s="435"/>
      <c r="AR6" s="435"/>
      <c r="AT6" s="435" t="s">
        <v>151</v>
      </c>
      <c r="AU6" s="435"/>
      <c r="AV6" s="435"/>
      <c r="AW6" s="435"/>
      <c r="AY6" s="435" t="s">
        <v>151</v>
      </c>
      <c r="AZ6" s="435"/>
      <c r="BA6" s="435"/>
      <c r="BB6" s="435"/>
      <c r="BD6" s="435" t="s">
        <v>152</v>
      </c>
      <c r="BE6" s="435"/>
      <c r="BF6" s="435"/>
      <c r="BG6" s="435"/>
      <c r="BI6" s="435" t="s">
        <v>151</v>
      </c>
      <c r="BJ6" s="435"/>
      <c r="BK6" s="435"/>
      <c r="BL6" s="435"/>
    </row>
    <row r="7" spans="2:65" ht="21.6" customHeight="1" x14ac:dyDescent="0.25">
      <c r="B7" s="3" t="s">
        <v>5</v>
      </c>
      <c r="D7" s="16">
        <v>2013</v>
      </c>
      <c r="F7" s="7" t="s">
        <v>153</v>
      </c>
      <c r="G7" s="7" t="s">
        <v>154</v>
      </c>
      <c r="H7" s="7" t="s">
        <v>155</v>
      </c>
      <c r="I7" s="16">
        <v>2014</v>
      </c>
      <c r="K7" s="7" t="s">
        <v>156</v>
      </c>
      <c r="L7" s="7" t="s">
        <v>157</v>
      </c>
      <c r="M7" s="7" t="s">
        <v>158</v>
      </c>
      <c r="N7" s="19">
        <v>2015</v>
      </c>
      <c r="O7" s="26"/>
      <c r="P7" s="7" t="s">
        <v>159</v>
      </c>
      <c r="Q7" s="7" t="s">
        <v>160</v>
      </c>
      <c r="R7" s="7" t="s">
        <v>161</v>
      </c>
      <c r="S7" s="19">
        <v>2016</v>
      </c>
      <c r="T7" s="26"/>
      <c r="U7" s="7" t="s">
        <v>162</v>
      </c>
      <c r="V7" s="7" t="s">
        <v>163</v>
      </c>
      <c r="W7" s="7" t="s">
        <v>164</v>
      </c>
      <c r="X7" s="19">
        <v>2017</v>
      </c>
      <c r="Z7" s="20" t="s">
        <v>165</v>
      </c>
      <c r="AA7" s="20" t="s">
        <v>166</v>
      </c>
      <c r="AB7" s="20" t="s">
        <v>167</v>
      </c>
      <c r="AC7" s="16">
        <v>2018</v>
      </c>
      <c r="AE7" s="20" t="s">
        <v>168</v>
      </c>
      <c r="AF7" s="20" t="s">
        <v>169</v>
      </c>
      <c r="AG7" s="20" t="s">
        <v>170</v>
      </c>
      <c r="AH7" s="12">
        <v>2019</v>
      </c>
      <c r="AJ7" s="20" t="s">
        <v>171</v>
      </c>
      <c r="AK7" s="20" t="s">
        <v>172</v>
      </c>
      <c r="AL7" s="20" t="s">
        <v>173</v>
      </c>
      <c r="AM7" s="12">
        <v>2020</v>
      </c>
      <c r="AO7" s="20" t="s">
        <v>6</v>
      </c>
      <c r="AP7" s="20" t="s">
        <v>88</v>
      </c>
      <c r="AQ7" s="20" t="s">
        <v>8</v>
      </c>
      <c r="AR7" s="12">
        <v>2021</v>
      </c>
      <c r="AT7" s="20" t="s">
        <v>10</v>
      </c>
      <c r="AU7" s="20" t="s">
        <v>89</v>
      </c>
      <c r="AV7" s="20" t="s">
        <v>12</v>
      </c>
      <c r="AW7" s="20">
        <v>2022</v>
      </c>
      <c r="AY7" s="20" t="s">
        <v>14</v>
      </c>
      <c r="AZ7" s="20" t="s">
        <v>90</v>
      </c>
      <c r="BA7" s="20" t="s">
        <v>16</v>
      </c>
      <c r="BB7" s="20">
        <v>2023</v>
      </c>
      <c r="BD7" s="20" t="s">
        <v>18</v>
      </c>
      <c r="BE7" s="20" t="s">
        <v>91</v>
      </c>
      <c r="BF7" s="20" t="s">
        <v>20</v>
      </c>
      <c r="BG7" s="282">
        <v>2024</v>
      </c>
      <c r="BI7" s="7" t="s">
        <v>22</v>
      </c>
      <c r="BJ7" s="4" t="s">
        <v>92</v>
      </c>
      <c r="BK7" s="4" t="s">
        <v>24</v>
      </c>
      <c r="BL7" s="282">
        <v>2025</v>
      </c>
    </row>
    <row r="8" spans="2:65" ht="13.95" customHeight="1" x14ac:dyDescent="0.25">
      <c r="B8" s="17"/>
      <c r="D8" s="4" t="s">
        <v>26</v>
      </c>
      <c r="F8" s="4"/>
      <c r="G8" s="4" t="s">
        <v>25</v>
      </c>
      <c r="H8" s="4"/>
      <c r="I8" s="4" t="s">
        <v>26</v>
      </c>
      <c r="K8" s="4"/>
      <c r="L8" s="4" t="s">
        <v>25</v>
      </c>
      <c r="M8" s="4"/>
      <c r="N8" s="4" t="s">
        <v>26</v>
      </c>
      <c r="O8" s="239"/>
      <c r="P8" s="4"/>
      <c r="Q8" s="4" t="s">
        <v>25</v>
      </c>
      <c r="R8" s="4"/>
      <c r="S8" s="4" t="s">
        <v>26</v>
      </c>
      <c r="T8" s="239"/>
      <c r="U8" s="4"/>
      <c r="V8" s="4" t="s">
        <v>25</v>
      </c>
      <c r="W8" s="4"/>
      <c r="X8" s="4" t="s">
        <v>26</v>
      </c>
      <c r="Z8" s="17"/>
      <c r="AA8" s="18" t="s">
        <v>25</v>
      </c>
      <c r="AB8" s="17"/>
      <c r="AC8" s="4" t="s">
        <v>26</v>
      </c>
      <c r="AE8" s="4"/>
      <c r="AF8" s="4" t="s">
        <v>25</v>
      </c>
      <c r="AG8" s="4"/>
      <c r="AH8" s="4" t="s">
        <v>26</v>
      </c>
      <c r="AJ8" s="4"/>
      <c r="AK8" s="4" t="s">
        <v>25</v>
      </c>
      <c r="AL8" s="4"/>
      <c r="AM8" s="4" t="s">
        <v>26</v>
      </c>
      <c r="AO8" s="4"/>
      <c r="AP8" s="4" t="s">
        <v>25</v>
      </c>
      <c r="AQ8" s="4"/>
      <c r="AR8" s="4" t="s">
        <v>26</v>
      </c>
      <c r="AT8" s="4"/>
      <c r="AU8" s="4" t="s">
        <v>25</v>
      </c>
      <c r="AV8" s="4"/>
      <c r="AW8" s="4" t="s">
        <v>26</v>
      </c>
      <c r="AY8" s="4"/>
      <c r="AZ8" s="4" t="s">
        <v>25</v>
      </c>
      <c r="BA8" s="4"/>
      <c r="BB8" s="4" t="s">
        <v>26</v>
      </c>
      <c r="BD8" s="4"/>
      <c r="BE8" s="4" t="s">
        <v>25</v>
      </c>
      <c r="BF8" s="4"/>
      <c r="BG8" s="177" t="s">
        <v>26</v>
      </c>
      <c r="BI8" s="4"/>
      <c r="BJ8" s="4" t="s">
        <v>25</v>
      </c>
      <c r="BK8" s="177"/>
      <c r="BL8" s="177"/>
    </row>
    <row r="9" spans="2:65" ht="11.4" customHeight="1" x14ac:dyDescent="0.3">
      <c r="O9" s="239"/>
      <c r="T9" s="239"/>
      <c r="BD9" s="182"/>
    </row>
    <row r="10" spans="2:65" ht="11.4" customHeight="1" x14ac:dyDescent="0.3">
      <c r="B10" s="283" t="s">
        <v>174</v>
      </c>
      <c r="D10" s="243"/>
      <c r="F10" s="243"/>
      <c r="G10" s="243"/>
      <c r="H10" s="243"/>
      <c r="I10" s="243"/>
      <c r="K10" s="243"/>
      <c r="L10" s="243"/>
      <c r="M10" s="243"/>
      <c r="N10" s="243"/>
      <c r="O10" s="239"/>
      <c r="P10" s="243"/>
      <c r="Q10" s="243"/>
      <c r="R10" s="243"/>
      <c r="S10" s="243"/>
      <c r="T10" s="239"/>
      <c r="U10" s="243"/>
      <c r="V10" s="243"/>
      <c r="W10" s="243"/>
      <c r="X10" s="243"/>
      <c r="Z10" s="243"/>
      <c r="AA10" s="243"/>
      <c r="AB10" s="243"/>
      <c r="AC10" s="243"/>
      <c r="AE10" s="243"/>
      <c r="AF10" s="243"/>
      <c r="AG10" s="243"/>
      <c r="AH10" s="243"/>
      <c r="AJ10" s="243"/>
      <c r="AK10" s="243"/>
      <c r="AL10" s="243"/>
      <c r="AM10" s="243"/>
      <c r="AO10" s="243"/>
      <c r="AP10" s="243"/>
      <c r="AQ10" s="243"/>
      <c r="AR10" s="243"/>
      <c r="BD10" s="182"/>
    </row>
    <row r="11" spans="2:65" s="101" customFormat="1" ht="11.4" customHeight="1" x14ac:dyDescent="0.3">
      <c r="B11" s="255" t="s">
        <v>62</v>
      </c>
      <c r="D11" s="284">
        <v>1817</v>
      </c>
      <c r="F11" s="284">
        <v>-3497</v>
      </c>
      <c r="G11" s="284">
        <v>-39</v>
      </c>
      <c r="H11" s="284">
        <v>1215</v>
      </c>
      <c r="I11" s="284">
        <v>6655</v>
      </c>
      <c r="K11" s="284">
        <v>44</v>
      </c>
      <c r="L11" s="284">
        <v>13450</v>
      </c>
      <c r="M11" s="284">
        <v>12526</v>
      </c>
      <c r="N11" s="284">
        <v>15400</v>
      </c>
      <c r="O11" s="257"/>
      <c r="P11" s="284">
        <v>10560</v>
      </c>
      <c r="Q11" s="284">
        <v>27496</v>
      </c>
      <c r="R11" s="284">
        <v>40254</v>
      </c>
      <c r="S11" s="284">
        <v>15400</v>
      </c>
      <c r="T11" s="257"/>
      <c r="U11" s="284">
        <v>4241</v>
      </c>
      <c r="V11" s="284">
        <v>21906</v>
      </c>
      <c r="W11" s="284">
        <v>39507</v>
      </c>
      <c r="X11" s="284">
        <v>54289</v>
      </c>
      <c r="Z11" s="284">
        <v>12491</v>
      </c>
      <c r="AA11" s="284">
        <v>37507</v>
      </c>
      <c r="AB11" s="284">
        <v>65111</v>
      </c>
      <c r="AC11" s="284">
        <v>93438</v>
      </c>
      <c r="AE11" s="284">
        <v>19811</v>
      </c>
      <c r="AF11" s="284">
        <v>35196</v>
      </c>
      <c r="AG11" s="284">
        <v>62866</v>
      </c>
      <c r="AH11" s="284">
        <v>98853</v>
      </c>
      <c r="AJ11" s="284">
        <v>9875</v>
      </c>
      <c r="AK11" s="284">
        <v>20663</v>
      </c>
      <c r="AL11" s="284">
        <v>52746</v>
      </c>
      <c r="AM11" s="284">
        <v>91399</v>
      </c>
      <c r="AO11" s="284">
        <v>35097</v>
      </c>
      <c r="AP11" s="284">
        <v>88571</v>
      </c>
      <c r="AQ11" s="284">
        <v>152795</v>
      </c>
      <c r="AR11" s="284">
        <v>231760</v>
      </c>
      <c r="AS11" s="128"/>
      <c r="AT11" s="284">
        <v>54316</v>
      </c>
      <c r="AU11" s="284">
        <v>116132</v>
      </c>
      <c r="AV11" s="285">
        <v>180565</v>
      </c>
      <c r="AW11" s="285">
        <v>231421</v>
      </c>
      <c r="AX11" s="128"/>
      <c r="AY11" s="284">
        <v>26118</v>
      </c>
      <c r="AZ11" s="284">
        <v>72461</v>
      </c>
      <c r="BA11" s="285">
        <v>162432</v>
      </c>
      <c r="BB11" s="285">
        <v>218705</v>
      </c>
      <c r="BD11" s="284">
        <v>27260</v>
      </c>
      <c r="BE11" s="284">
        <v>57724</v>
      </c>
      <c r="BF11" s="284">
        <v>156490</v>
      </c>
      <c r="BG11" s="284">
        <v>220332</v>
      </c>
      <c r="BH11" s="22"/>
      <c r="BI11" s="284">
        <v>23201</v>
      </c>
      <c r="BJ11" s="284">
        <v>20088</v>
      </c>
      <c r="BK11" s="284">
        <v>149749.35256810018</v>
      </c>
      <c r="BL11" s="284">
        <v>29687</v>
      </c>
      <c r="BM11" s="128"/>
    </row>
    <row r="12" spans="2:65" ht="11.4" customHeight="1" x14ac:dyDescent="0.3">
      <c r="B12" s="264"/>
      <c r="D12" s="253"/>
      <c r="F12" s="253"/>
      <c r="G12" s="253"/>
      <c r="H12" s="253"/>
      <c r="I12" s="253"/>
      <c r="K12" s="253"/>
      <c r="L12" s="253"/>
      <c r="M12" s="253"/>
      <c r="N12" s="253"/>
      <c r="O12" s="247"/>
      <c r="P12" s="253"/>
      <c r="Q12" s="253"/>
      <c r="R12" s="253"/>
      <c r="S12" s="253"/>
      <c r="T12" s="247"/>
      <c r="U12" s="253"/>
      <c r="V12" s="253"/>
      <c r="W12" s="253"/>
      <c r="X12" s="253"/>
      <c r="Z12" s="253"/>
      <c r="AA12" s="253"/>
      <c r="AB12" s="253"/>
      <c r="AC12" s="253"/>
      <c r="AE12" s="253"/>
      <c r="AF12" s="253"/>
      <c r="AG12" s="253"/>
      <c r="AH12" s="253"/>
      <c r="AJ12" s="253"/>
      <c r="AK12" s="253"/>
      <c r="AL12" s="253"/>
      <c r="AM12" s="253"/>
      <c r="AO12" s="253"/>
      <c r="AP12" s="253"/>
      <c r="AQ12" s="253"/>
      <c r="AR12" s="253"/>
      <c r="AT12" s="253"/>
      <c r="AU12" s="253"/>
      <c r="AV12" s="286"/>
      <c r="AW12" s="286"/>
      <c r="AY12" s="253"/>
      <c r="AZ12" s="253"/>
      <c r="BA12" s="286"/>
      <c r="BB12" s="286"/>
      <c r="BD12" s="253"/>
      <c r="BE12" s="253"/>
      <c r="BF12" s="253"/>
      <c r="BM12" s="128"/>
    </row>
    <row r="13" spans="2:65" ht="11.4" customHeight="1" x14ac:dyDescent="0.3">
      <c r="B13" s="287" t="s">
        <v>175</v>
      </c>
      <c r="D13" s="288">
        <v>3454</v>
      </c>
      <c r="F13" s="288">
        <v>4657</v>
      </c>
      <c r="G13" s="288">
        <v>15050</v>
      </c>
      <c r="H13" s="288">
        <f>SUM(H15:H32)</f>
        <v>26152</v>
      </c>
      <c r="I13" s="288">
        <v>40009</v>
      </c>
      <c r="K13" s="288">
        <v>17981</v>
      </c>
      <c r="L13" s="288">
        <v>29666</v>
      </c>
      <c r="M13" s="288">
        <f>SUM(M15:M32)</f>
        <v>53271</v>
      </c>
      <c r="N13" s="288">
        <f>SUM(N15:N32)</f>
        <v>81080</v>
      </c>
      <c r="O13" s="248"/>
      <c r="P13" s="288">
        <f>SUM(P15:P32)</f>
        <v>14556</v>
      </c>
      <c r="Q13" s="288">
        <f>SUM(Q15:Q32)</f>
        <v>34420</v>
      </c>
      <c r="R13" s="288">
        <f>SUM(R15:R32)</f>
        <v>50140</v>
      </c>
      <c r="S13" s="288">
        <f>SUM(S15:S32)</f>
        <v>113372</v>
      </c>
      <c r="T13" s="248"/>
      <c r="U13" s="288">
        <f>SUM(U15:U32)</f>
        <v>14133</v>
      </c>
      <c r="V13" s="288">
        <f>SUM(V15:V32)</f>
        <v>31272</v>
      </c>
      <c r="W13" s="288">
        <f>SUM(W15:W32)</f>
        <v>48078</v>
      </c>
      <c r="X13" s="288">
        <f>SUM(X15:X32)</f>
        <v>76596</v>
      </c>
      <c r="Z13" s="288">
        <f>SUM(Z15:Z32)</f>
        <v>18643</v>
      </c>
      <c r="AA13" s="288">
        <f>SUM(AA15:AA32)</f>
        <v>34224</v>
      </c>
      <c r="AB13" s="288">
        <f>SUM(AB15:AB32)</f>
        <v>50614</v>
      </c>
      <c r="AC13" s="288">
        <f>SUM(AC15:AC32)</f>
        <v>70246</v>
      </c>
      <c r="AE13" s="288">
        <f>SUM(AE15:AE32)</f>
        <v>22688</v>
      </c>
      <c r="AF13" s="288">
        <f>SUM(AF15:AF32)</f>
        <v>59983</v>
      </c>
      <c r="AG13" s="288">
        <f>SUM(AG15:AG32)</f>
        <v>85579</v>
      </c>
      <c r="AH13" s="288">
        <f>SUM(AH15:AH32)</f>
        <v>115301</v>
      </c>
      <c r="AJ13" s="288">
        <v>30141</v>
      </c>
      <c r="AK13" s="288">
        <f>SUM(AK15:AK32)</f>
        <v>52762</v>
      </c>
      <c r="AL13" s="288">
        <f>SUM(AL15:AL32)</f>
        <v>77087</v>
      </c>
      <c r="AM13" s="288">
        <f>SUM(AM15:AM32)</f>
        <v>114348</v>
      </c>
      <c r="AO13" s="288">
        <f>SUM(AO15:AO32)</f>
        <v>23320</v>
      </c>
      <c r="AP13" s="288">
        <f>SUM(AP15:AP32)</f>
        <v>42988</v>
      </c>
      <c r="AQ13" s="288">
        <f>SUM(AQ15:AQ32)</f>
        <v>49526.233954036346</v>
      </c>
      <c r="AR13" s="288">
        <f>SUM(AR15:AR32)</f>
        <v>62762</v>
      </c>
      <c r="AS13" s="128"/>
      <c r="AT13" s="288">
        <v>15168</v>
      </c>
      <c r="AU13" s="288">
        <v>44487</v>
      </c>
      <c r="AV13" s="288">
        <v>70644</v>
      </c>
      <c r="AW13" s="288">
        <v>116435</v>
      </c>
      <c r="AX13" s="128"/>
      <c r="AY13" s="288">
        <v>50131</v>
      </c>
      <c r="AZ13" s="288">
        <v>100497</v>
      </c>
      <c r="BA13" s="288">
        <v>154492</v>
      </c>
      <c r="BB13" s="288">
        <v>203150</v>
      </c>
      <c r="BD13" s="288">
        <v>61026</v>
      </c>
      <c r="BE13" s="288">
        <v>117024</v>
      </c>
      <c r="BF13" s="288">
        <v>169760</v>
      </c>
      <c r="BG13" s="288">
        <v>226966</v>
      </c>
      <c r="BI13" s="288">
        <f>SUM(BI14:BI32)</f>
        <v>55426</v>
      </c>
      <c r="BJ13" s="288">
        <f>SUM(BJ14:BJ32)</f>
        <v>145874</v>
      </c>
      <c r="BK13" s="288">
        <f>SUM(BK14:BK32)</f>
        <v>251760.68084029172</v>
      </c>
      <c r="BL13" s="288">
        <f>SUM(BL14:BL32)</f>
        <v>498003.29645689798</v>
      </c>
      <c r="BM13" s="128"/>
    </row>
    <row r="14" spans="2:65" ht="11.4" customHeight="1" x14ac:dyDescent="0.3">
      <c r="B14" s="289" t="s">
        <v>176</v>
      </c>
      <c r="D14" s="253">
        <v>-183</v>
      </c>
      <c r="F14" s="253" t="s">
        <v>107</v>
      </c>
      <c r="G14" s="253" t="s">
        <v>107</v>
      </c>
      <c r="H14" s="253" t="s">
        <v>107</v>
      </c>
      <c r="I14" s="253" t="s">
        <v>107</v>
      </c>
      <c r="K14" s="253" t="s">
        <v>107</v>
      </c>
      <c r="L14" s="253" t="s">
        <v>107</v>
      </c>
      <c r="M14" s="253" t="s">
        <v>107</v>
      </c>
      <c r="N14" s="253" t="s">
        <v>107</v>
      </c>
      <c r="O14" s="249"/>
      <c r="P14" s="253"/>
      <c r="Q14" s="253"/>
      <c r="R14" s="253"/>
      <c r="S14" s="253"/>
      <c r="T14" s="249"/>
      <c r="U14" s="253"/>
      <c r="V14" s="253"/>
      <c r="W14" s="253"/>
      <c r="X14" s="253"/>
      <c r="Z14" s="253"/>
      <c r="AA14" s="253"/>
      <c r="AB14" s="253"/>
      <c r="AC14" s="253"/>
      <c r="AE14" s="253"/>
      <c r="AF14" s="253"/>
      <c r="AG14" s="253"/>
      <c r="AH14" s="253"/>
      <c r="AJ14" s="253"/>
      <c r="AK14" s="253"/>
      <c r="AL14" s="253"/>
      <c r="AM14" s="253"/>
      <c r="AO14" s="253"/>
      <c r="AP14" s="253"/>
      <c r="AQ14" s="253"/>
      <c r="AR14" s="253"/>
      <c r="AT14" s="253"/>
      <c r="AU14" s="253"/>
      <c r="AV14" s="246">
        <v>252</v>
      </c>
      <c r="AW14" s="246">
        <v>2532</v>
      </c>
      <c r="AY14" s="253">
        <v>-1397</v>
      </c>
      <c r="AZ14" s="48">
        <v>-703</v>
      </c>
      <c r="BA14" s="246">
        <v>2710</v>
      </c>
      <c r="BB14" s="246">
        <v>3225</v>
      </c>
      <c r="BD14" s="48">
        <v>409</v>
      </c>
      <c r="BE14" s="48">
        <v>315</v>
      </c>
      <c r="BF14" s="48">
        <v>-468</v>
      </c>
      <c r="BG14" s="48">
        <v>-1590</v>
      </c>
      <c r="BI14" s="48">
        <v>-1941</v>
      </c>
      <c r="BJ14" s="48">
        <v>-1145</v>
      </c>
      <c r="BK14" s="48">
        <v>-2256.8396699999998</v>
      </c>
      <c r="BL14" s="48">
        <v>-3248</v>
      </c>
      <c r="BM14" s="128"/>
    </row>
    <row r="15" spans="2:65" ht="11.4" customHeight="1" x14ac:dyDescent="0.3">
      <c r="B15" s="289" t="s">
        <v>53</v>
      </c>
      <c r="D15" s="48">
        <v>3219</v>
      </c>
      <c r="F15" s="48">
        <v>3018</v>
      </c>
      <c r="G15" s="48">
        <v>8506</v>
      </c>
      <c r="H15" s="48">
        <v>14603</v>
      </c>
      <c r="I15" s="48">
        <v>20775</v>
      </c>
      <c r="K15" s="48">
        <v>7052</v>
      </c>
      <c r="L15" s="48">
        <v>14485</v>
      </c>
      <c r="M15" s="48">
        <v>22010</v>
      </c>
      <c r="N15" s="48">
        <v>30442</v>
      </c>
      <c r="O15" s="250"/>
      <c r="P15" s="48">
        <v>9844</v>
      </c>
      <c r="Q15" s="48">
        <v>19956</v>
      </c>
      <c r="R15" s="48">
        <v>30790</v>
      </c>
      <c r="S15" s="48">
        <v>42082</v>
      </c>
      <c r="T15" s="250"/>
      <c r="U15" s="48">
        <v>12114</v>
      </c>
      <c r="V15" s="48">
        <v>24735</v>
      </c>
      <c r="W15" s="48">
        <v>37346</v>
      </c>
      <c r="X15" s="48">
        <v>51007</v>
      </c>
      <c r="Z15" s="48">
        <v>13453</v>
      </c>
      <c r="AA15" s="48">
        <v>26571</v>
      </c>
      <c r="AB15" s="48">
        <v>40668</v>
      </c>
      <c r="AC15" s="48">
        <v>55622</v>
      </c>
      <c r="AE15" s="48">
        <v>16381</v>
      </c>
      <c r="AF15" s="48">
        <v>33051</v>
      </c>
      <c r="AG15" s="48">
        <f>58559-AG17</f>
        <v>51161</v>
      </c>
      <c r="AH15" s="48">
        <f>79282-AH17</f>
        <v>68980</v>
      </c>
      <c r="AJ15" s="48">
        <v>17541</v>
      </c>
      <c r="AK15" s="48">
        <f>41128-AK17</f>
        <v>34978.097665575333</v>
      </c>
      <c r="AL15" s="48">
        <f>61454-AL17</f>
        <v>52117</v>
      </c>
      <c r="AM15" s="48">
        <v>68474</v>
      </c>
      <c r="AO15" s="48">
        <v>16456</v>
      </c>
      <c r="AP15" s="48">
        <v>33347</v>
      </c>
      <c r="AQ15" s="48">
        <v>51730.079486666669</v>
      </c>
      <c r="AR15" s="48">
        <v>70265</v>
      </c>
      <c r="AS15" s="128"/>
      <c r="AT15" s="48">
        <v>18766</v>
      </c>
      <c r="AU15" s="48">
        <v>38263</v>
      </c>
      <c r="AV15" s="246">
        <v>57947</v>
      </c>
      <c r="AW15" s="246">
        <v>87214</v>
      </c>
      <c r="AX15" s="128"/>
      <c r="AY15" s="48">
        <v>33090</v>
      </c>
      <c r="AZ15" s="48">
        <v>67233</v>
      </c>
      <c r="BA15" s="246">
        <v>100132</v>
      </c>
      <c r="BB15" s="246">
        <v>130503</v>
      </c>
      <c r="BD15" s="48">
        <v>34752</v>
      </c>
      <c r="BE15" s="45">
        <v>70275</v>
      </c>
      <c r="BF15" s="45">
        <v>104839</v>
      </c>
      <c r="BG15" s="48">
        <v>142781</v>
      </c>
      <c r="BI15" s="48">
        <v>40123</v>
      </c>
      <c r="BJ15" s="48">
        <v>96491</v>
      </c>
      <c r="BK15" s="48">
        <v>157672.19713819999</v>
      </c>
      <c r="BL15" s="48">
        <v>221018.64319610002</v>
      </c>
      <c r="BM15" s="128"/>
    </row>
    <row r="16" spans="2:65" ht="11.4" customHeight="1" x14ac:dyDescent="0.3">
      <c r="B16" s="289" t="s">
        <v>44</v>
      </c>
      <c r="D16" s="48"/>
      <c r="F16" s="48"/>
      <c r="G16" s="48"/>
      <c r="H16" s="48"/>
      <c r="I16" s="48"/>
      <c r="K16" s="48"/>
      <c r="L16" s="48"/>
      <c r="M16" s="48"/>
      <c r="N16" s="48"/>
      <c r="O16" s="251"/>
      <c r="P16" s="48"/>
      <c r="Q16" s="48"/>
      <c r="R16" s="48"/>
      <c r="S16" s="48">
        <v>295</v>
      </c>
      <c r="T16" s="251"/>
      <c r="U16" s="48">
        <v>830</v>
      </c>
      <c r="V16" s="48">
        <v>1716</v>
      </c>
      <c r="W16" s="48">
        <v>2365</v>
      </c>
      <c r="X16" s="48">
        <v>2883</v>
      </c>
      <c r="Z16" s="48">
        <v>727</v>
      </c>
      <c r="AA16" s="48">
        <v>1556</v>
      </c>
      <c r="AB16" s="48">
        <v>2509</v>
      </c>
      <c r="AC16" s="48">
        <v>3489</v>
      </c>
      <c r="AE16" s="48">
        <v>1371</v>
      </c>
      <c r="AF16" s="48">
        <v>2884</v>
      </c>
      <c r="AG16" s="48">
        <v>4128</v>
      </c>
      <c r="AH16" s="48">
        <v>5156</v>
      </c>
      <c r="AJ16" s="48">
        <v>1289</v>
      </c>
      <c r="AK16" s="48">
        <v>2278</v>
      </c>
      <c r="AL16" s="48">
        <v>3339</v>
      </c>
      <c r="AM16" s="48">
        <v>4444</v>
      </c>
      <c r="AO16" s="48">
        <v>1031</v>
      </c>
      <c r="AP16" s="48">
        <v>2099</v>
      </c>
      <c r="AQ16" s="48">
        <v>3320</v>
      </c>
      <c r="AR16" s="48">
        <v>4592</v>
      </c>
      <c r="AS16" s="128"/>
      <c r="AT16" s="48">
        <v>1297</v>
      </c>
      <c r="AU16" s="48">
        <v>2682</v>
      </c>
      <c r="AV16" s="246">
        <v>4132</v>
      </c>
      <c r="AW16" s="246">
        <v>5680</v>
      </c>
      <c r="AX16" s="128"/>
      <c r="AY16" s="48">
        <v>1561</v>
      </c>
      <c r="AZ16" s="48">
        <v>3136</v>
      </c>
      <c r="BA16" s="246">
        <v>4858</v>
      </c>
      <c r="BB16" s="246">
        <v>6735</v>
      </c>
      <c r="BD16" s="48">
        <v>2050</v>
      </c>
      <c r="BE16" s="45">
        <v>4102</v>
      </c>
      <c r="BF16" s="45">
        <v>6126</v>
      </c>
      <c r="BG16" s="48">
        <v>8150</v>
      </c>
      <c r="BI16" s="48">
        <v>2021</v>
      </c>
      <c r="BJ16" s="48">
        <v>4094</v>
      </c>
      <c r="BK16" s="48">
        <v>6168.5852699999996</v>
      </c>
      <c r="BL16" s="48">
        <v>8200.8642999999993</v>
      </c>
      <c r="BM16" s="128"/>
    </row>
    <row r="17" spans="2:65" ht="11.4" customHeight="1" x14ac:dyDescent="0.3">
      <c r="B17" s="290" t="s">
        <v>177</v>
      </c>
      <c r="D17" s="48"/>
      <c r="F17" s="48"/>
      <c r="G17" s="48"/>
      <c r="H17" s="48"/>
      <c r="I17" s="48"/>
      <c r="K17" s="48"/>
      <c r="L17" s="48"/>
      <c r="M17" s="48"/>
      <c r="N17" s="48"/>
      <c r="O17" s="251"/>
      <c r="P17" s="48"/>
      <c r="Q17" s="48"/>
      <c r="R17" s="48"/>
      <c r="S17" s="48"/>
      <c r="T17" s="251"/>
      <c r="U17" s="48"/>
      <c r="V17" s="48"/>
      <c r="W17" s="48"/>
      <c r="X17" s="48"/>
      <c r="Z17" s="48"/>
      <c r="AA17" s="48"/>
      <c r="AB17" s="48"/>
      <c r="AC17" s="48"/>
      <c r="AE17" s="48">
        <v>2182</v>
      </c>
      <c r="AF17" s="48">
        <v>4805</v>
      </c>
      <c r="AG17" s="48">
        <v>7398</v>
      </c>
      <c r="AH17" s="48">
        <v>10302</v>
      </c>
      <c r="AJ17" s="48">
        <v>3385</v>
      </c>
      <c r="AK17" s="48">
        <v>6149.9023344246698</v>
      </c>
      <c r="AL17" s="48">
        <v>9337</v>
      </c>
      <c r="AM17" s="48">
        <v>12365</v>
      </c>
      <c r="AO17" s="48">
        <v>3022</v>
      </c>
      <c r="AP17" s="48">
        <v>6053</v>
      </c>
      <c r="AQ17" s="48">
        <v>9084.1544673696735</v>
      </c>
      <c r="AR17" s="48">
        <v>12251</v>
      </c>
      <c r="AS17" s="128"/>
      <c r="AT17" s="48">
        <v>3083</v>
      </c>
      <c r="AU17" s="48">
        <v>6349</v>
      </c>
      <c r="AV17" s="246">
        <v>9567</v>
      </c>
      <c r="AW17" s="246">
        <v>13289</v>
      </c>
      <c r="AX17" s="128"/>
      <c r="AY17" s="48">
        <v>3905</v>
      </c>
      <c r="AZ17" s="48">
        <v>7870</v>
      </c>
      <c r="BA17" s="246">
        <v>11642</v>
      </c>
      <c r="BB17" s="246">
        <v>15460</v>
      </c>
      <c r="BC17" s="26"/>
      <c r="BD17" s="48">
        <v>3588</v>
      </c>
      <c r="BE17" s="45">
        <v>7694</v>
      </c>
      <c r="BF17" s="45">
        <v>12181</v>
      </c>
      <c r="BG17" s="48">
        <v>16208</v>
      </c>
      <c r="BI17" s="48">
        <v>4452</v>
      </c>
      <c r="BJ17" s="48">
        <v>9995</v>
      </c>
      <c r="BK17" s="48">
        <v>19357.581723899999</v>
      </c>
      <c r="BL17" s="48">
        <v>23497.542191799999</v>
      </c>
      <c r="BM17" s="128"/>
    </row>
    <row r="18" spans="2:65" ht="11.4" customHeight="1" x14ac:dyDescent="0.3">
      <c r="B18" s="289" t="s">
        <v>178</v>
      </c>
      <c r="D18" s="48"/>
      <c r="F18" s="48"/>
      <c r="G18" s="48"/>
      <c r="H18" s="48"/>
      <c r="I18" s="48"/>
      <c r="K18" s="48"/>
      <c r="L18" s="48"/>
      <c r="M18" s="48"/>
      <c r="N18" s="48"/>
      <c r="O18" s="26"/>
      <c r="P18" s="48"/>
      <c r="Q18" s="48"/>
      <c r="R18" s="48"/>
      <c r="S18" s="48">
        <v>-2130</v>
      </c>
      <c r="T18" s="26"/>
      <c r="U18" s="48">
        <v>-3672</v>
      </c>
      <c r="V18" s="48">
        <v>-4720</v>
      </c>
      <c r="W18" s="48">
        <v>-5891</v>
      </c>
      <c r="X18" s="48">
        <v>-6850</v>
      </c>
      <c r="Z18" s="48">
        <v>-2174</v>
      </c>
      <c r="AA18" s="48">
        <f>-5968+973</f>
        <v>-4995</v>
      </c>
      <c r="AB18" s="48">
        <v>-5408</v>
      </c>
      <c r="AC18" s="48">
        <v>-5929</v>
      </c>
      <c r="AE18" s="48">
        <v>-2432</v>
      </c>
      <c r="AF18" s="48">
        <v>-3074</v>
      </c>
      <c r="AG18" s="48">
        <v>-4202</v>
      </c>
      <c r="AH18" s="48">
        <v>-4702</v>
      </c>
      <c r="AJ18" s="48">
        <v>-1641</v>
      </c>
      <c r="AK18" s="48">
        <v>-3091</v>
      </c>
      <c r="AL18" s="48">
        <v>-4426</v>
      </c>
      <c r="AM18" s="48">
        <v>-7007</v>
      </c>
      <c r="AO18" s="48">
        <v>-1474</v>
      </c>
      <c r="AP18" s="48">
        <v>-4643</v>
      </c>
      <c r="AQ18" s="48">
        <v>-6419</v>
      </c>
      <c r="AR18" s="48">
        <v>-9115</v>
      </c>
      <c r="AS18" s="128"/>
      <c r="AT18" s="48">
        <v>-2861</v>
      </c>
      <c r="AU18" s="48">
        <v>-4720</v>
      </c>
      <c r="AV18" s="246">
        <v>-7011</v>
      </c>
      <c r="AW18" s="246">
        <v>-9883</v>
      </c>
      <c r="AX18" s="128"/>
      <c r="AY18" s="48">
        <v>-3708</v>
      </c>
      <c r="AZ18" s="48">
        <v>-5338</v>
      </c>
      <c r="BA18" s="246">
        <v>-10477</v>
      </c>
      <c r="BB18" s="246">
        <v>-12960</v>
      </c>
      <c r="BD18" s="48">
        <v>-3287</v>
      </c>
      <c r="BE18" s="48">
        <v>-5370</v>
      </c>
      <c r="BF18" s="48">
        <v>-7618</v>
      </c>
      <c r="BG18" s="48">
        <v>-10840</v>
      </c>
      <c r="BI18" s="48">
        <v>-3231</v>
      </c>
      <c r="BJ18" s="48">
        <v>-4638</v>
      </c>
      <c r="BK18" s="48">
        <v>-9100</v>
      </c>
      <c r="BL18" s="48">
        <v>-5957</v>
      </c>
      <c r="BM18" s="128"/>
    </row>
    <row r="19" spans="2:65" ht="11.4" customHeight="1" x14ac:dyDescent="0.3">
      <c r="B19" s="289" t="s">
        <v>179</v>
      </c>
      <c r="D19" s="253">
        <v>60</v>
      </c>
      <c r="F19" s="253">
        <v>38</v>
      </c>
      <c r="G19" s="253"/>
      <c r="H19" s="253">
        <v>219</v>
      </c>
      <c r="I19" s="253">
        <v>741</v>
      </c>
      <c r="K19" s="253">
        <v>20</v>
      </c>
      <c r="L19" s="253">
        <v>274</v>
      </c>
      <c r="M19" s="253">
        <v>305</v>
      </c>
      <c r="N19" s="253">
        <v>659</v>
      </c>
      <c r="O19" s="251"/>
      <c r="P19" s="253">
        <v>23</v>
      </c>
      <c r="Q19" s="253">
        <v>427</v>
      </c>
      <c r="R19" s="253">
        <v>384</v>
      </c>
      <c r="S19" s="253">
        <v>463</v>
      </c>
      <c r="T19" s="251"/>
      <c r="U19" s="253">
        <v>275</v>
      </c>
      <c r="V19" s="253">
        <v>311</v>
      </c>
      <c r="W19" s="253">
        <v>566</v>
      </c>
      <c r="X19" s="48">
        <v>3179</v>
      </c>
      <c r="Z19" s="253">
        <v>92</v>
      </c>
      <c r="AA19" s="253">
        <v>83</v>
      </c>
      <c r="AB19" s="253">
        <v>310</v>
      </c>
      <c r="AC19" s="48">
        <v>647</v>
      </c>
      <c r="AE19" s="253">
        <v>349</v>
      </c>
      <c r="AF19" s="253">
        <v>481</v>
      </c>
      <c r="AG19" s="253">
        <v>926</v>
      </c>
      <c r="AH19" s="48">
        <v>1645</v>
      </c>
      <c r="AJ19" s="253">
        <v>170</v>
      </c>
      <c r="AK19" s="253">
        <v>610</v>
      </c>
      <c r="AL19" s="253">
        <v>297</v>
      </c>
      <c r="AM19" s="253">
        <v>2958</v>
      </c>
      <c r="AO19" s="253">
        <v>129</v>
      </c>
      <c r="AP19" s="253">
        <v>74</v>
      </c>
      <c r="AQ19" s="253">
        <v>177</v>
      </c>
      <c r="AR19" s="253">
        <v>331</v>
      </c>
      <c r="AS19" s="128"/>
      <c r="AT19" s="48">
        <v>197</v>
      </c>
      <c r="AU19" s="48">
        <v>315</v>
      </c>
      <c r="AV19" s="246">
        <v>498</v>
      </c>
      <c r="AW19" s="246">
        <v>635</v>
      </c>
      <c r="AX19" s="128"/>
      <c r="AY19" s="48">
        <v>142</v>
      </c>
      <c r="AZ19" s="48">
        <v>249</v>
      </c>
      <c r="BA19" s="246">
        <v>299</v>
      </c>
      <c r="BB19" s="246">
        <v>231</v>
      </c>
      <c r="BD19" s="48">
        <v>1083</v>
      </c>
      <c r="BE19" s="48">
        <v>1177</v>
      </c>
      <c r="BF19" s="48">
        <v>1098</v>
      </c>
      <c r="BG19" s="48">
        <v>595</v>
      </c>
      <c r="BI19" s="48">
        <v>-66</v>
      </c>
      <c r="BJ19" s="48">
        <v>-23</v>
      </c>
      <c r="BK19" s="48">
        <v>-136.11526000000001</v>
      </c>
      <c r="BL19" s="48">
        <v>-152.80909</v>
      </c>
      <c r="BM19" s="128"/>
    </row>
    <row r="20" spans="2:65" ht="11.4" customHeight="1" x14ac:dyDescent="0.3">
      <c r="B20" s="289" t="s">
        <v>180</v>
      </c>
      <c r="D20" s="48">
        <v>-24</v>
      </c>
      <c r="F20" s="48">
        <v>1598</v>
      </c>
      <c r="G20" s="48">
        <v>7649</v>
      </c>
      <c r="H20" s="48">
        <v>12490</v>
      </c>
      <c r="I20" s="48">
        <v>17199</v>
      </c>
      <c r="K20" s="48">
        <v>10647</v>
      </c>
      <c r="L20" s="48">
        <v>13361</v>
      </c>
      <c r="M20" s="48">
        <v>17615</v>
      </c>
      <c r="N20" s="48">
        <v>20440</v>
      </c>
      <c r="O20" s="26"/>
      <c r="P20" s="48">
        <v>4138</v>
      </c>
      <c r="Q20" s="48">
        <v>8425</v>
      </c>
      <c r="R20" s="48">
        <v>12839</v>
      </c>
      <c r="S20" s="48">
        <v>17986</v>
      </c>
      <c r="T20" s="26"/>
      <c r="U20" s="48">
        <v>4568</v>
      </c>
      <c r="V20" s="48">
        <v>8918</v>
      </c>
      <c r="W20" s="48">
        <v>13059</v>
      </c>
      <c r="X20" s="48">
        <v>19641</v>
      </c>
      <c r="Z20" s="48">
        <v>4981</v>
      </c>
      <c r="AA20" s="48">
        <v>9260</v>
      </c>
      <c r="AB20" s="48">
        <v>13392</v>
      </c>
      <c r="AC20" s="48">
        <v>17963</v>
      </c>
      <c r="AE20" s="48">
        <v>5113</v>
      </c>
      <c r="AF20" s="48">
        <v>10189</v>
      </c>
      <c r="AG20" s="48">
        <v>14899</v>
      </c>
      <c r="AH20" s="48">
        <v>19677</v>
      </c>
      <c r="AJ20" s="48">
        <v>6186</v>
      </c>
      <c r="AK20" s="48">
        <v>13051</v>
      </c>
      <c r="AL20" s="48">
        <v>16728</v>
      </c>
      <c r="AM20" s="48">
        <v>32850</v>
      </c>
      <c r="AO20" s="48">
        <v>3181</v>
      </c>
      <c r="AP20" s="48">
        <v>6639</v>
      </c>
      <c r="AQ20" s="48">
        <v>9164</v>
      </c>
      <c r="AR20" s="48">
        <v>11914</v>
      </c>
      <c r="AS20" s="128"/>
      <c r="AT20" s="48">
        <v>3648</v>
      </c>
      <c r="AU20" s="48">
        <v>9204</v>
      </c>
      <c r="AV20" s="246">
        <v>16343</v>
      </c>
      <c r="AW20" s="246">
        <v>32576</v>
      </c>
      <c r="AX20" s="128"/>
      <c r="AY20" s="48">
        <v>17319</v>
      </c>
      <c r="AZ20" s="48">
        <v>37591</v>
      </c>
      <c r="BA20" s="246">
        <v>56241</v>
      </c>
      <c r="BB20" s="246">
        <v>68541</v>
      </c>
      <c r="BD20" s="48">
        <v>17121</v>
      </c>
      <c r="BE20" s="48">
        <v>32419</v>
      </c>
      <c r="BF20" s="48">
        <v>48909</v>
      </c>
      <c r="BG20" s="48">
        <v>64685</v>
      </c>
      <c r="BI20" s="48">
        <v>16095</v>
      </c>
      <c r="BJ20" s="48">
        <v>45084</v>
      </c>
      <c r="BK20" s="48">
        <v>80090.828406579996</v>
      </c>
      <c r="BL20" s="48">
        <v>111324</v>
      </c>
      <c r="BM20" s="128"/>
    </row>
    <row r="21" spans="2:65" ht="11.4" customHeight="1" x14ac:dyDescent="0.3">
      <c r="B21" s="289" t="s">
        <v>181</v>
      </c>
      <c r="D21" s="48"/>
      <c r="F21" s="48"/>
      <c r="G21" s="48"/>
      <c r="H21" s="48"/>
      <c r="I21" s="48"/>
      <c r="K21" s="48"/>
      <c r="L21" s="48"/>
      <c r="M21" s="48"/>
      <c r="N21" s="48"/>
      <c r="O21" s="26"/>
      <c r="P21" s="48"/>
      <c r="Q21" s="48"/>
      <c r="R21" s="48"/>
      <c r="S21" s="48"/>
      <c r="T21" s="26"/>
      <c r="U21" s="48"/>
      <c r="V21" s="48"/>
      <c r="W21" s="48"/>
      <c r="X21" s="48"/>
      <c r="Z21" s="48"/>
      <c r="AA21" s="48"/>
      <c r="AB21" s="48"/>
      <c r="AC21" s="48"/>
      <c r="AE21" s="48"/>
      <c r="AF21" s="48"/>
      <c r="AG21" s="48"/>
      <c r="AH21" s="48"/>
      <c r="AJ21" s="48"/>
      <c r="AK21" s="48">
        <v>-630</v>
      </c>
      <c r="AL21" s="48">
        <v>-630</v>
      </c>
      <c r="AM21" s="48">
        <v>-630</v>
      </c>
      <c r="AO21" s="48"/>
      <c r="AP21" s="48"/>
      <c r="AQ21" s="48"/>
      <c r="AR21" s="48">
        <v>0</v>
      </c>
      <c r="AS21" s="128"/>
      <c r="AT21" s="48">
        <v>0</v>
      </c>
      <c r="AU21" s="48">
        <v>0</v>
      </c>
      <c r="AV21" s="246"/>
      <c r="AW21" s="246"/>
      <c r="AX21" s="128"/>
      <c r="AY21" s="48"/>
      <c r="AZ21" s="48"/>
      <c r="BA21" s="246"/>
      <c r="BB21" s="246"/>
      <c r="BD21" s="48"/>
      <c r="BE21" s="48"/>
      <c r="BF21" s="48"/>
      <c r="BG21" s="48"/>
      <c r="BI21" s="48"/>
      <c r="BJ21" s="48"/>
      <c r="BK21" s="48"/>
      <c r="BL21"/>
      <c r="BM21" s="128"/>
    </row>
    <row r="22" spans="2:65" ht="11.25" customHeight="1" x14ac:dyDescent="0.3">
      <c r="B22" s="289" t="s">
        <v>182</v>
      </c>
      <c r="D22" s="48"/>
      <c r="F22" s="48"/>
      <c r="G22" s="48"/>
      <c r="H22" s="48"/>
      <c r="I22" s="48"/>
      <c r="K22" s="48"/>
      <c r="L22" s="48"/>
      <c r="M22" s="48"/>
      <c r="N22" s="48"/>
      <c r="O22" s="26"/>
      <c r="P22" s="48"/>
      <c r="Q22" s="48"/>
      <c r="R22" s="48"/>
      <c r="S22" s="48"/>
      <c r="T22" s="26"/>
      <c r="U22" s="48"/>
      <c r="V22" s="48"/>
      <c r="W22" s="48"/>
      <c r="X22" s="48"/>
      <c r="Z22" s="48"/>
      <c r="AA22" s="48"/>
      <c r="AB22" s="48"/>
      <c r="AC22" s="48"/>
      <c r="AE22" s="48"/>
      <c r="AF22" s="48"/>
      <c r="AG22" s="48"/>
      <c r="AH22" s="48"/>
      <c r="AJ22" s="48"/>
      <c r="AK22" s="48"/>
      <c r="AL22" s="48"/>
      <c r="AM22" s="48"/>
      <c r="AO22" s="48"/>
      <c r="AP22" s="48"/>
      <c r="AQ22" s="48"/>
      <c r="AR22" s="48">
        <v>-9803</v>
      </c>
      <c r="AS22" s="128"/>
      <c r="AT22" s="48">
        <v>-12163</v>
      </c>
      <c r="AU22" s="48">
        <v>-13197</v>
      </c>
      <c r="AV22" s="246">
        <v>-14986</v>
      </c>
      <c r="AW22" s="246">
        <v>-22545</v>
      </c>
      <c r="AX22" s="128"/>
      <c r="AY22" s="48">
        <v>-2273</v>
      </c>
      <c r="AZ22" s="48">
        <v>-3946</v>
      </c>
      <c r="BA22" s="246">
        <v>-5250</v>
      </c>
      <c r="BB22" s="246">
        <v>-605</v>
      </c>
      <c r="BD22" s="48">
        <v>-726</v>
      </c>
      <c r="BE22" s="48">
        <v>-726</v>
      </c>
      <c r="BF22" s="48">
        <v>-726</v>
      </c>
      <c r="BG22" s="48">
        <v>0</v>
      </c>
      <c r="BI22" s="48"/>
      <c r="BJ22" s="48"/>
      <c r="BK22" s="48"/>
      <c r="BL22" s="48">
        <v>0</v>
      </c>
      <c r="BM22" s="128"/>
    </row>
    <row r="23" spans="2:65" ht="11.4" customHeight="1" x14ac:dyDescent="0.3">
      <c r="B23" s="289" t="s">
        <v>183</v>
      </c>
      <c r="D23" s="48"/>
      <c r="F23" s="48"/>
      <c r="G23" s="48"/>
      <c r="H23" s="48"/>
      <c r="I23" s="48"/>
      <c r="K23" s="48"/>
      <c r="L23" s="48"/>
      <c r="M23" s="48"/>
      <c r="N23" s="48"/>
      <c r="O23" s="26"/>
      <c r="P23" s="48"/>
      <c r="Q23" s="48"/>
      <c r="R23" s="48"/>
      <c r="S23" s="48"/>
      <c r="T23" s="26"/>
      <c r="U23" s="48"/>
      <c r="V23" s="48"/>
      <c r="W23" s="48"/>
      <c r="X23" s="48"/>
      <c r="Z23" s="48"/>
      <c r="AA23" s="48"/>
      <c r="AB23" s="48"/>
      <c r="AC23" s="48"/>
      <c r="AE23" s="48"/>
      <c r="AF23" s="48"/>
      <c r="AG23" s="48"/>
      <c r="AH23" s="48"/>
      <c r="AJ23" s="48"/>
      <c r="AK23" s="48"/>
      <c r="AL23" s="48"/>
      <c r="AM23" s="48"/>
      <c r="AO23" s="48"/>
      <c r="AP23" s="48">
        <v>-1936</v>
      </c>
      <c r="AQ23" s="48">
        <v>-1496</v>
      </c>
      <c r="AR23" s="48">
        <v>-1966</v>
      </c>
      <c r="AS23" s="128"/>
      <c r="AT23" s="48">
        <v>-163</v>
      </c>
      <c r="AU23" s="48">
        <v>-1279</v>
      </c>
      <c r="AV23" s="246">
        <v>-3655</v>
      </c>
      <c r="AW23" s="246">
        <v>-895</v>
      </c>
      <c r="AX23" s="128"/>
      <c r="AY23" s="48">
        <v>0</v>
      </c>
      <c r="AZ23" s="48">
        <v>-1091</v>
      </c>
      <c r="BA23" s="246">
        <v>-482</v>
      </c>
      <c r="BB23" s="246">
        <v>-2203</v>
      </c>
      <c r="BD23" s="48">
        <v>-372</v>
      </c>
      <c r="BE23" s="48">
        <v>-560</v>
      </c>
      <c r="BF23" s="48">
        <v>-554</v>
      </c>
      <c r="BG23" s="48">
        <v>-1364</v>
      </c>
      <c r="BI23" s="48">
        <v>-1613</v>
      </c>
      <c r="BJ23" s="48">
        <v>-4034</v>
      </c>
      <c r="BK23" s="48">
        <v>-2943.5216069799999</v>
      </c>
      <c r="BL23" s="48">
        <v>-7369.3229010020004</v>
      </c>
      <c r="BM23" s="128"/>
    </row>
    <row r="24" spans="2:65" ht="11.4" customHeight="1" x14ac:dyDescent="0.3">
      <c r="B24" s="268" t="s">
        <v>61</v>
      </c>
      <c r="D24" s="48"/>
      <c r="F24" s="48"/>
      <c r="G24" s="48"/>
      <c r="H24" s="48"/>
      <c r="I24" s="48"/>
      <c r="K24" s="48"/>
      <c r="L24" s="48"/>
      <c r="M24" s="48"/>
      <c r="N24" s="48"/>
      <c r="O24" s="26"/>
      <c r="P24" s="48"/>
      <c r="Q24" s="48"/>
      <c r="R24" s="48"/>
      <c r="S24" s="48"/>
      <c r="T24" s="26"/>
      <c r="U24" s="48"/>
      <c r="V24" s="48"/>
      <c r="W24" s="48"/>
      <c r="X24" s="48"/>
      <c r="Z24" s="48"/>
      <c r="AA24" s="48"/>
      <c r="AB24" s="48"/>
      <c r="AC24" s="48"/>
      <c r="AE24" s="48"/>
      <c r="AF24" s="48">
        <v>554</v>
      </c>
      <c r="AG24" s="48">
        <v>1197</v>
      </c>
      <c r="AH24" s="48">
        <v>2077</v>
      </c>
      <c r="AJ24" s="48">
        <v>664</v>
      </c>
      <c r="AK24" s="48">
        <v>2317</v>
      </c>
      <c r="AL24" s="48">
        <v>2923</v>
      </c>
      <c r="AM24" s="48">
        <v>2923</v>
      </c>
      <c r="AO24" s="48">
        <v>0</v>
      </c>
      <c r="AP24" s="48">
        <v>0</v>
      </c>
      <c r="AQ24" s="48">
        <v>0</v>
      </c>
      <c r="AR24" s="48">
        <v>0</v>
      </c>
      <c r="AS24" s="128"/>
      <c r="AT24" s="48">
        <v>0</v>
      </c>
      <c r="AU24" s="48">
        <v>0</v>
      </c>
      <c r="AV24" s="246">
        <v>0</v>
      </c>
      <c r="AW24" s="246"/>
      <c r="AX24" s="128"/>
      <c r="AY24" s="48"/>
      <c r="AZ24" s="48"/>
      <c r="BA24" s="246"/>
      <c r="BB24" s="246"/>
      <c r="BD24" s="48"/>
      <c r="BE24" s="48"/>
      <c r="BF24" s="48"/>
      <c r="BG24" s="48"/>
      <c r="BI24" s="48"/>
      <c r="BJ24" s="48"/>
      <c r="BK24" s="48"/>
      <c r="BL24" s="48"/>
      <c r="BM24" s="128"/>
    </row>
    <row r="25" spans="2:65" ht="11.4" customHeight="1" x14ac:dyDescent="0.3">
      <c r="B25" s="268" t="s">
        <v>50</v>
      </c>
      <c r="D25" s="253">
        <v>231</v>
      </c>
      <c r="F25" s="253"/>
      <c r="G25" s="253">
        <v>-1112</v>
      </c>
      <c r="H25" s="253">
        <v>-1112</v>
      </c>
      <c r="I25" s="253">
        <v>-609</v>
      </c>
      <c r="K25" s="291">
        <v>0</v>
      </c>
      <c r="L25" s="253">
        <v>150</v>
      </c>
      <c r="M25" s="253">
        <v>150</v>
      </c>
      <c r="N25" s="253">
        <v>150</v>
      </c>
      <c r="O25" s="251"/>
      <c r="P25" s="291">
        <v>0</v>
      </c>
      <c r="Q25" s="253"/>
      <c r="R25" s="253">
        <v>324</v>
      </c>
      <c r="S25" s="253">
        <v>-341</v>
      </c>
      <c r="T25" s="251"/>
      <c r="U25" s="253"/>
      <c r="V25" s="253"/>
      <c r="W25" s="253"/>
      <c r="X25" s="253"/>
      <c r="Z25" s="253"/>
      <c r="AA25" s="253"/>
      <c r="AB25" s="253"/>
      <c r="AC25" s="253">
        <v>0</v>
      </c>
      <c r="AE25" s="253"/>
      <c r="AF25" s="253"/>
      <c r="AG25" s="253"/>
      <c r="AH25" s="253"/>
      <c r="AJ25" s="253"/>
      <c r="AK25" s="253"/>
      <c r="AL25" s="253"/>
      <c r="AM25" s="253"/>
      <c r="AO25" s="253"/>
      <c r="AP25" s="253"/>
      <c r="AQ25" s="253"/>
      <c r="AR25" s="253"/>
      <c r="AS25" s="128"/>
      <c r="AT25" s="48"/>
      <c r="AU25" s="48"/>
      <c r="AV25" s="246"/>
      <c r="AW25" s="246"/>
      <c r="AX25" s="128"/>
      <c r="AY25" s="48"/>
      <c r="AZ25" s="48"/>
      <c r="BA25" s="246"/>
      <c r="BB25" s="246"/>
      <c r="BD25" s="48"/>
      <c r="BE25" s="48"/>
      <c r="BF25" s="48"/>
      <c r="BG25" s="48"/>
      <c r="BI25" s="48"/>
      <c r="BJ25" s="48"/>
      <c r="BK25" s="48"/>
      <c r="BL25" s="48"/>
      <c r="BM25" s="128"/>
    </row>
    <row r="26" spans="2:65" ht="11.4" customHeight="1" x14ac:dyDescent="0.3">
      <c r="B26" s="268" t="s">
        <v>184</v>
      </c>
      <c r="D26" s="291">
        <v>0</v>
      </c>
      <c r="F26" s="291">
        <v>0</v>
      </c>
      <c r="G26" s="291">
        <v>0</v>
      </c>
      <c r="H26" s="291">
        <v>0</v>
      </c>
      <c r="I26" s="291">
        <v>0</v>
      </c>
      <c r="K26" s="291">
        <v>0</v>
      </c>
      <c r="L26" s="291">
        <v>659</v>
      </c>
      <c r="M26" s="253">
        <v>659</v>
      </c>
      <c r="N26" s="291">
        <v>0</v>
      </c>
      <c r="O26" s="239"/>
      <c r="P26" s="291">
        <v>0</v>
      </c>
      <c r="Q26" s="291">
        <v>2984</v>
      </c>
      <c r="R26" s="253">
        <v>3036</v>
      </c>
      <c r="S26" s="291">
        <v>5218</v>
      </c>
      <c r="T26" s="239"/>
      <c r="U26" s="291"/>
      <c r="V26" s="291"/>
      <c r="W26" s="291"/>
      <c r="X26" s="291">
        <v>342</v>
      </c>
      <c r="Z26" s="291">
        <v>1686</v>
      </c>
      <c r="AA26" s="291">
        <v>1686</v>
      </c>
      <c r="AB26" s="291">
        <v>-1104</v>
      </c>
      <c r="AC26" s="291">
        <v>-1771</v>
      </c>
      <c r="AE26" s="291"/>
      <c r="AF26" s="291"/>
      <c r="AG26" s="291"/>
      <c r="AH26" s="291"/>
      <c r="AJ26" s="291"/>
      <c r="AK26" s="291"/>
      <c r="AL26" s="291"/>
      <c r="AM26" s="291"/>
      <c r="AO26" s="291"/>
      <c r="AP26" s="291"/>
      <c r="AQ26" s="291"/>
      <c r="AR26" s="291"/>
      <c r="AS26" s="128"/>
      <c r="AT26" s="48"/>
      <c r="AU26" s="48"/>
      <c r="AV26" s="246"/>
      <c r="AW26" s="246"/>
      <c r="AX26" s="128"/>
      <c r="AY26" s="48"/>
      <c r="AZ26" s="48">
        <v>-4242</v>
      </c>
      <c r="BA26" s="246">
        <v>-4856</v>
      </c>
      <c r="BB26" s="246">
        <v>-1499</v>
      </c>
      <c r="BD26" s="48"/>
      <c r="BE26" s="48">
        <v>1064</v>
      </c>
      <c r="BF26" s="48">
        <v>1064</v>
      </c>
      <c r="BG26" s="48">
        <v>2028</v>
      </c>
      <c r="BI26" s="48">
        <v>0</v>
      </c>
      <c r="BJ26" s="48">
        <v>0</v>
      </c>
      <c r="BL26" s="48"/>
      <c r="BM26" s="128"/>
    </row>
    <row r="27" spans="2:65" ht="11.4" customHeight="1" x14ac:dyDescent="0.3">
      <c r="B27" s="268" t="s">
        <v>185</v>
      </c>
      <c r="D27" s="291"/>
      <c r="F27" s="291"/>
      <c r="G27" s="291"/>
      <c r="H27" s="291"/>
      <c r="I27" s="291"/>
      <c r="K27" s="291"/>
      <c r="L27" s="291"/>
      <c r="M27" s="253"/>
      <c r="N27" s="291"/>
      <c r="O27" s="239"/>
      <c r="P27" s="291"/>
      <c r="Q27" s="291"/>
      <c r="R27" s="253"/>
      <c r="S27" s="291"/>
      <c r="T27" s="239"/>
      <c r="U27" s="291"/>
      <c r="V27" s="291"/>
      <c r="W27" s="291"/>
      <c r="X27" s="291"/>
      <c r="Z27" s="291">
        <f>-162.819267723227-371</f>
        <v>-533.81926772322697</v>
      </c>
      <c r="AA27" s="291">
        <f>-328.570538803415-371</f>
        <v>-699.57053880341505</v>
      </c>
      <c r="AB27" s="291">
        <f>-497.30661192837-371</f>
        <v>-868.30661192836999</v>
      </c>
      <c r="AC27" s="291">
        <v>-1040</v>
      </c>
      <c r="AE27" s="291">
        <v>-908</v>
      </c>
      <c r="AF27" s="291">
        <v>-1561</v>
      </c>
      <c r="AG27" s="291">
        <v>-1561</v>
      </c>
      <c r="AH27" s="291">
        <v>-2372</v>
      </c>
      <c r="AJ27" s="291">
        <v>1807</v>
      </c>
      <c r="AK27" s="291"/>
      <c r="AL27" s="291"/>
      <c r="AM27" s="291"/>
      <c r="AO27" s="291">
        <v>268</v>
      </c>
      <c r="AP27" s="291">
        <v>197</v>
      </c>
      <c r="AQ27" s="291">
        <v>-3538</v>
      </c>
      <c r="AR27" s="291">
        <v>-3538</v>
      </c>
      <c r="AS27" s="128"/>
      <c r="AT27" s="48">
        <v>0</v>
      </c>
      <c r="AU27" s="48">
        <v>0</v>
      </c>
      <c r="AV27" s="246">
        <v>0</v>
      </c>
      <c r="AW27" s="246"/>
      <c r="AX27" s="128"/>
      <c r="AY27" s="48"/>
      <c r="AZ27" s="48"/>
      <c r="BA27" s="246"/>
      <c r="BB27" s="246"/>
      <c r="BD27" s="48"/>
      <c r="BE27" s="48"/>
      <c r="BF27" s="48"/>
      <c r="BG27" s="48"/>
      <c r="BI27" s="48"/>
      <c r="BJ27" s="48"/>
      <c r="BK27" s="48">
        <v>-575.82550000000003</v>
      </c>
      <c r="BL27" s="48"/>
      <c r="BM27" s="128"/>
    </row>
    <row r="28" spans="2:65" ht="11.4" customHeight="1" x14ac:dyDescent="0.3">
      <c r="B28" s="268" t="s">
        <v>186</v>
      </c>
      <c r="D28" s="291">
        <v>0</v>
      </c>
      <c r="F28" s="291">
        <v>0</v>
      </c>
      <c r="G28" s="291">
        <v>0</v>
      </c>
      <c r="H28" s="291">
        <v>0</v>
      </c>
      <c r="I28" s="291">
        <v>0</v>
      </c>
      <c r="K28" s="291">
        <v>0</v>
      </c>
      <c r="L28" s="291">
        <v>0</v>
      </c>
      <c r="M28" s="48">
        <v>11546</v>
      </c>
      <c r="N28" s="48">
        <v>28111</v>
      </c>
      <c r="O28" s="239"/>
      <c r="P28" s="291">
        <v>0</v>
      </c>
      <c r="Q28" s="291">
        <v>1261</v>
      </c>
      <c r="R28" s="291">
        <v>1261</v>
      </c>
      <c r="S28" s="48">
        <v>48126</v>
      </c>
      <c r="T28" s="239"/>
      <c r="U28" s="48"/>
      <c r="V28" s="48"/>
      <c r="W28" s="48"/>
      <c r="X28" s="48">
        <v>5319</v>
      </c>
      <c r="Z28" s="48"/>
      <c r="AA28" s="48"/>
      <c r="AB28" s="48"/>
      <c r="AC28" s="48"/>
      <c r="AE28" s="48"/>
      <c r="AF28" s="48">
        <v>11610</v>
      </c>
      <c r="AG28" s="48">
        <v>9972</v>
      </c>
      <c r="AH28" s="48">
        <v>12221</v>
      </c>
      <c r="AJ28" s="48"/>
      <c r="AK28" s="48">
        <v>-4154</v>
      </c>
      <c r="AL28" s="48">
        <v>-4287</v>
      </c>
      <c r="AM28" s="48">
        <v>-4125</v>
      </c>
      <c r="AO28" s="48"/>
      <c r="AP28" s="48"/>
      <c r="AQ28" s="48"/>
      <c r="AR28" s="48"/>
      <c r="AS28" s="128"/>
      <c r="AT28" s="48"/>
      <c r="AU28" s="48"/>
      <c r="AV28" s="246"/>
      <c r="AW28" s="246"/>
      <c r="AX28" s="128"/>
      <c r="AY28" s="48"/>
      <c r="AZ28" s="48"/>
      <c r="BA28" s="246"/>
      <c r="BB28" s="246"/>
      <c r="BD28" s="48"/>
      <c r="BE28" s="48"/>
      <c r="BF28" s="48"/>
      <c r="BG28" s="48"/>
      <c r="BI28" s="48"/>
      <c r="BJ28" s="48">
        <v>3606</v>
      </c>
      <c r="BK28" s="48"/>
      <c r="BL28" s="48">
        <v>1780</v>
      </c>
      <c r="BM28" s="128"/>
    </row>
    <row r="29" spans="2:65" ht="11.4" customHeight="1" x14ac:dyDescent="0.3">
      <c r="B29" s="268" t="s">
        <v>187</v>
      </c>
      <c r="D29" s="291">
        <v>0</v>
      </c>
      <c r="F29" s="291">
        <v>0</v>
      </c>
      <c r="G29" s="291">
        <v>0</v>
      </c>
      <c r="H29" s="291">
        <v>0</v>
      </c>
      <c r="I29" s="253">
        <v>1954</v>
      </c>
      <c r="K29" s="253">
        <v>348</v>
      </c>
      <c r="L29" s="253">
        <v>696</v>
      </c>
      <c r="M29" s="48">
        <v>1045</v>
      </c>
      <c r="N29" s="48">
        <v>1393</v>
      </c>
      <c r="O29" s="239"/>
      <c r="P29" s="48">
        <v>546</v>
      </c>
      <c r="Q29" s="48">
        <v>1361</v>
      </c>
      <c r="R29" s="48">
        <v>1563</v>
      </c>
      <c r="S29" s="48">
        <v>1767</v>
      </c>
      <c r="T29" s="239"/>
      <c r="U29" s="48">
        <v>313</v>
      </c>
      <c r="V29" s="48">
        <v>707</v>
      </c>
      <c r="W29" s="48">
        <v>1028</v>
      </c>
      <c r="X29" s="48">
        <v>1326</v>
      </c>
      <c r="Z29" s="48">
        <v>327</v>
      </c>
      <c r="AA29" s="48">
        <v>750</v>
      </c>
      <c r="AB29" s="48">
        <v>1062</v>
      </c>
      <c r="AC29" s="48">
        <v>1357</v>
      </c>
      <c r="AE29" s="48">
        <v>582</v>
      </c>
      <c r="AF29" s="48">
        <v>1172</v>
      </c>
      <c r="AG29" s="48">
        <v>1762</v>
      </c>
      <c r="AH29" s="48">
        <v>2376</v>
      </c>
      <c r="AJ29" s="48">
        <v>785</v>
      </c>
      <c r="AK29" s="48">
        <v>1349</v>
      </c>
      <c r="AL29" s="48">
        <v>1915</v>
      </c>
      <c r="AM29" s="48">
        <v>2361</v>
      </c>
      <c r="AO29" s="48">
        <v>713</v>
      </c>
      <c r="AP29" s="48">
        <v>1193</v>
      </c>
      <c r="AQ29" s="48">
        <v>1607</v>
      </c>
      <c r="AR29" s="48">
        <v>2236</v>
      </c>
      <c r="AS29" s="128"/>
      <c r="AT29" s="48">
        <v>629</v>
      </c>
      <c r="AU29" s="48">
        <v>1259</v>
      </c>
      <c r="AV29" s="246">
        <v>1888</v>
      </c>
      <c r="AW29" s="246">
        <v>2479</v>
      </c>
      <c r="AX29" s="128"/>
      <c r="AY29" s="48">
        <v>176</v>
      </c>
      <c r="AZ29" s="48">
        <v>377</v>
      </c>
      <c r="BA29" s="246">
        <v>551</v>
      </c>
      <c r="BB29" s="246">
        <v>708</v>
      </c>
      <c r="BD29" s="48">
        <v>8722</v>
      </c>
      <c r="BE29" s="48">
        <v>8823</v>
      </c>
      <c r="BF29" s="48">
        <v>8997</v>
      </c>
      <c r="BG29" s="48">
        <v>10505</v>
      </c>
      <c r="BI29" s="48">
        <v>282</v>
      </c>
      <c r="BJ29" s="48">
        <v>563</v>
      </c>
      <c r="BK29" s="48">
        <v>844.78407000000004</v>
      </c>
      <c r="BL29" s="48">
        <v>1126.3787600000001</v>
      </c>
      <c r="BM29" s="128"/>
    </row>
    <row r="30" spans="2:65" ht="11.4" customHeight="1" x14ac:dyDescent="0.3">
      <c r="B30" s="268" t="s">
        <v>48</v>
      </c>
      <c r="D30" s="291"/>
      <c r="F30" s="291"/>
      <c r="G30" s="291"/>
      <c r="H30" s="291"/>
      <c r="I30" s="253"/>
      <c r="K30" s="253"/>
      <c r="L30" s="253"/>
      <c r="M30" s="48"/>
      <c r="N30" s="48"/>
      <c r="O30" s="239"/>
      <c r="P30" s="48"/>
      <c r="Q30" s="48"/>
      <c r="R30" s="48"/>
      <c r="S30" s="48"/>
      <c r="T30" s="239"/>
      <c r="U30" s="48"/>
      <c r="V30" s="48"/>
      <c r="W30" s="48"/>
      <c r="X30" s="48"/>
      <c r="Z30" s="48"/>
      <c r="AA30" s="48"/>
      <c r="AB30" s="48"/>
      <c r="AC30" s="48"/>
      <c r="AE30" s="48"/>
      <c r="AF30" s="48"/>
      <c r="AG30" s="48"/>
      <c r="AH30" s="48"/>
      <c r="AJ30" s="48"/>
      <c r="AK30" s="48"/>
      <c r="AL30" s="48"/>
      <c r="AM30" s="48"/>
      <c r="AO30" s="48"/>
      <c r="AP30" s="48"/>
      <c r="AQ30" s="48"/>
      <c r="AR30" s="48"/>
      <c r="AS30" s="128"/>
      <c r="AT30" s="48">
        <v>2783</v>
      </c>
      <c r="AU30" s="48">
        <v>5651</v>
      </c>
      <c r="AV30" s="246">
        <v>5651</v>
      </c>
      <c r="AW30" s="246">
        <v>5651</v>
      </c>
      <c r="AX30" s="128"/>
      <c r="AY30" s="48">
        <v>0</v>
      </c>
      <c r="AZ30" s="48">
        <v>0</v>
      </c>
      <c r="BA30" s="246">
        <v>0</v>
      </c>
      <c r="BB30" s="246"/>
      <c r="BD30" s="48">
        <v>0</v>
      </c>
      <c r="BE30" s="48">
        <v>0</v>
      </c>
      <c r="BF30" s="48"/>
      <c r="BG30" s="48"/>
      <c r="BI30" s="48"/>
      <c r="BJ30" s="48"/>
      <c r="BK30" s="48"/>
      <c r="BL30" s="48">
        <v>146542</v>
      </c>
      <c r="BM30" s="128"/>
    </row>
    <row r="31" spans="2:65" ht="11.4" customHeight="1" x14ac:dyDescent="0.3">
      <c r="B31" s="268" t="s">
        <v>188</v>
      </c>
      <c r="D31" s="291">
        <v>0</v>
      </c>
      <c r="F31" s="291">
        <v>0</v>
      </c>
      <c r="G31" s="291">
        <v>0</v>
      </c>
      <c r="H31" s="253">
        <v>-61</v>
      </c>
      <c r="I31" s="253">
        <v>-61</v>
      </c>
      <c r="K31" s="291">
        <v>0</v>
      </c>
      <c r="L31" s="291">
        <v>0</v>
      </c>
      <c r="M31" s="291">
        <v>0</v>
      </c>
      <c r="N31" s="291">
        <v>0</v>
      </c>
      <c r="O31" s="239"/>
      <c r="P31" s="291"/>
      <c r="Q31" s="291"/>
      <c r="R31" s="291"/>
      <c r="S31" s="291"/>
      <c r="T31" s="239"/>
      <c r="U31" s="291"/>
      <c r="V31" s="291"/>
      <c r="W31" s="291"/>
      <c r="X31" s="291"/>
      <c r="Z31" s="291"/>
      <c r="AA31" s="291"/>
      <c r="AB31" s="48"/>
      <c r="AC31" s="291"/>
      <c r="AE31" s="291"/>
      <c r="AH31" s="291"/>
      <c r="AJ31" s="291"/>
      <c r="AK31" s="291"/>
      <c r="AL31" s="291"/>
      <c r="AM31" s="291"/>
      <c r="AO31" s="291"/>
      <c r="AP31" s="291"/>
      <c r="AQ31" s="291"/>
      <c r="AR31" s="291"/>
      <c r="AS31" s="128"/>
      <c r="AT31" s="48"/>
      <c r="AU31" s="48"/>
      <c r="AV31" s="246"/>
      <c r="AW31" s="246"/>
      <c r="AX31" s="128"/>
      <c r="AY31" s="48"/>
      <c r="AZ31" s="48"/>
      <c r="BA31" s="246"/>
      <c r="BB31" s="246"/>
      <c r="BD31" s="48"/>
      <c r="BE31" s="48"/>
      <c r="BF31" s="48"/>
      <c r="BG31" s="48"/>
      <c r="BI31" s="48"/>
      <c r="BJ31" s="48"/>
      <c r="BK31" s="48"/>
      <c r="BL31"/>
      <c r="BM31" s="128"/>
    </row>
    <row r="32" spans="2:65" ht="11.4" customHeight="1" x14ac:dyDescent="0.3">
      <c r="B32" s="268" t="s">
        <v>189</v>
      </c>
      <c r="D32" s="253">
        <v>151</v>
      </c>
      <c r="F32" s="253">
        <v>3</v>
      </c>
      <c r="G32" s="253">
        <v>7</v>
      </c>
      <c r="H32" s="253">
        <v>13</v>
      </c>
      <c r="I32" s="253">
        <v>10</v>
      </c>
      <c r="K32" s="253">
        <v>-86</v>
      </c>
      <c r="L32" s="253">
        <v>41</v>
      </c>
      <c r="M32" s="253">
        <v>-59</v>
      </c>
      <c r="N32" s="253">
        <v>-115</v>
      </c>
      <c r="O32" s="239"/>
      <c r="P32" s="253">
        <v>5</v>
      </c>
      <c r="Q32" s="253">
        <v>6</v>
      </c>
      <c r="R32" s="253">
        <f>-53-4</f>
        <v>-57</v>
      </c>
      <c r="S32" s="253">
        <v>-94</v>
      </c>
      <c r="T32" s="239"/>
      <c r="U32" s="253">
        <v>-295</v>
      </c>
      <c r="V32" s="253">
        <v>-395</v>
      </c>
      <c r="W32" s="253">
        <v>-395</v>
      </c>
      <c r="X32" s="48">
        <v>-251</v>
      </c>
      <c r="Z32" s="291">
        <f>-449-Z27</f>
        <v>84.819267723226972</v>
      </c>
      <c r="AA32" s="291">
        <f>-687-AA27</f>
        <v>12.570538803415047</v>
      </c>
      <c r="AB32" s="48">
        <f>-815-AB27</f>
        <v>53.306611928369989</v>
      </c>
      <c r="AC32" s="291">
        <v>-92</v>
      </c>
      <c r="AE32" s="291">
        <v>50</v>
      </c>
      <c r="AF32" s="291">
        <v>-128</v>
      </c>
      <c r="AG32" s="48">
        <v>-101</v>
      </c>
      <c r="AH32" s="291">
        <v>-59</v>
      </c>
      <c r="AJ32" s="291">
        <v>-45</v>
      </c>
      <c r="AK32" s="291">
        <v>-96</v>
      </c>
      <c r="AL32" s="291">
        <v>-226</v>
      </c>
      <c r="AM32" s="291">
        <v>-265</v>
      </c>
      <c r="AO32" s="291">
        <v>-6</v>
      </c>
      <c r="AP32" s="291">
        <v>-35</v>
      </c>
      <c r="AQ32" s="291">
        <v>-14103</v>
      </c>
      <c r="AR32" s="291">
        <v>-14405</v>
      </c>
      <c r="AS32" s="128"/>
      <c r="AT32" s="48">
        <v>-48</v>
      </c>
      <c r="AU32" s="48">
        <v>-40</v>
      </c>
      <c r="AV32" s="246">
        <v>18</v>
      </c>
      <c r="AW32" s="246">
        <v>-298</v>
      </c>
      <c r="AX32" s="128"/>
      <c r="AY32" s="48">
        <v>1316</v>
      </c>
      <c r="AZ32" s="48">
        <v>-639</v>
      </c>
      <c r="BA32" s="246">
        <v>-876</v>
      </c>
      <c r="BB32" s="246">
        <v>-4986</v>
      </c>
      <c r="BD32" s="48">
        <v>-2314</v>
      </c>
      <c r="BE32" s="48">
        <v>-2189</v>
      </c>
      <c r="BF32" s="48">
        <v>-4088</v>
      </c>
      <c r="BG32" s="48">
        <v>-4192</v>
      </c>
      <c r="BI32" s="48">
        <v>-696</v>
      </c>
      <c r="BJ32" s="48">
        <v>-4119</v>
      </c>
      <c r="BK32" s="48">
        <v>2639.0062685917501</v>
      </c>
      <c r="BL32" s="48">
        <v>1241</v>
      </c>
      <c r="BM32" s="128"/>
    </row>
    <row r="33" spans="2:65" ht="11.4" customHeight="1" x14ac:dyDescent="0.3">
      <c r="B33" s="244"/>
      <c r="D33" s="253"/>
      <c r="F33" s="253"/>
      <c r="G33" s="253"/>
      <c r="H33" s="253"/>
      <c r="I33" s="253"/>
      <c r="K33" s="253"/>
      <c r="L33" s="253"/>
      <c r="M33" s="253"/>
      <c r="N33" s="253"/>
      <c r="O33" s="239"/>
      <c r="P33" s="253"/>
      <c r="Q33" s="253"/>
      <c r="R33" s="253"/>
      <c r="S33" s="253"/>
      <c r="T33" s="239"/>
      <c r="U33" s="253"/>
      <c r="V33" s="253"/>
      <c r="W33" s="253"/>
      <c r="X33" s="253"/>
      <c r="Z33" s="253"/>
      <c r="AA33" s="253"/>
      <c r="AB33" s="253"/>
      <c r="AC33" s="253"/>
      <c r="AE33" s="253"/>
      <c r="AF33" s="253"/>
      <c r="AG33" s="253"/>
      <c r="AH33" s="253"/>
      <c r="AJ33" s="253"/>
      <c r="AK33" s="253"/>
      <c r="AL33" s="253"/>
      <c r="AM33" s="253"/>
      <c r="AO33" s="253"/>
      <c r="AP33" s="253"/>
      <c r="AQ33" s="253"/>
      <c r="AR33" s="253"/>
      <c r="AT33" s="48"/>
      <c r="AU33" s="48"/>
      <c r="AV33" s="246"/>
      <c r="AW33" s="246"/>
      <c r="AY33" s="48"/>
      <c r="AZ33" s="48"/>
      <c r="BA33" s="246"/>
      <c r="BB33" s="246"/>
      <c r="BD33" s="48"/>
      <c r="BE33" s="48"/>
      <c r="BF33" s="48"/>
      <c r="BG33" s="48"/>
      <c r="BI33" s="48"/>
      <c r="BJ33" s="48"/>
      <c r="BK33" s="48"/>
      <c r="BL33" s="48"/>
      <c r="BM33" s="128"/>
    </row>
    <row r="34" spans="2:65" s="101" customFormat="1" ht="11.4" customHeight="1" x14ac:dyDescent="0.3">
      <c r="B34" s="255" t="s">
        <v>190</v>
      </c>
      <c r="D34" s="169">
        <v>6600</v>
      </c>
      <c r="F34" s="169">
        <v>-2</v>
      </c>
      <c r="G34" s="169">
        <v>-14721</v>
      </c>
      <c r="H34" s="169">
        <f>SUM(H36:H39)</f>
        <v>-11635</v>
      </c>
      <c r="I34" s="169">
        <v>-4026</v>
      </c>
      <c r="K34" s="169">
        <v>1617</v>
      </c>
      <c r="L34" s="169">
        <v>-15019</v>
      </c>
      <c r="M34" s="169">
        <f>SUM(M36:M39)</f>
        <v>-10762</v>
      </c>
      <c r="N34" s="169">
        <f>SUM(N36:N39)</f>
        <v>-10219</v>
      </c>
      <c r="O34" s="257"/>
      <c r="P34" s="169">
        <f>SUM(P36:P39)</f>
        <v>-2291</v>
      </c>
      <c r="Q34" s="169">
        <f>SUM(Q36:Q39)</f>
        <v>-8123</v>
      </c>
      <c r="R34" s="169">
        <f>SUM(R36:R39)</f>
        <v>-4139</v>
      </c>
      <c r="S34" s="169">
        <f>SUM(S36:S39)</f>
        <v>-6033</v>
      </c>
      <c r="T34" s="257"/>
      <c r="U34" s="169">
        <f>SUM(U36:U39)</f>
        <v>15942</v>
      </c>
      <c r="V34" s="169">
        <f>SUM(V36:V39)</f>
        <v>-1124</v>
      </c>
      <c r="W34" s="169">
        <f>SUM(W36:W39)</f>
        <v>-2502</v>
      </c>
      <c r="X34" s="169">
        <f>SUM(X36:X39)</f>
        <v>-10848</v>
      </c>
      <c r="Z34" s="169">
        <f>SUM(Z35:Z39)</f>
        <v>12761</v>
      </c>
      <c r="AA34" s="169">
        <f>SUM(AA35:AA39)</f>
        <v>14490</v>
      </c>
      <c r="AB34" s="169">
        <f>SUM(AB35:AB39)</f>
        <v>23050</v>
      </c>
      <c r="AC34" s="169">
        <f>SUM(AC35:AC39)</f>
        <v>2900</v>
      </c>
      <c r="AE34" s="169">
        <f>SUM(AE35:AE39)</f>
        <v>13889</v>
      </c>
      <c r="AF34" s="169">
        <f>SUM(AF35:AF39)</f>
        <v>16098</v>
      </c>
      <c r="AG34" s="169">
        <f>SUM(AG35:AG39)</f>
        <v>15320</v>
      </c>
      <c r="AH34" s="169">
        <f>SUM(AH35:AH39)</f>
        <v>-18972</v>
      </c>
      <c r="AJ34" s="169">
        <v>23025</v>
      </c>
      <c r="AK34" s="169">
        <f>SUM(AK35:AK39)</f>
        <v>37440</v>
      </c>
      <c r="AL34" s="169">
        <f>SUM(AL35:AL39)</f>
        <v>29727</v>
      </c>
      <c r="AM34" s="169">
        <f>SUM(AM35:AM39)</f>
        <v>11368</v>
      </c>
      <c r="AO34" s="169">
        <f>SUM(AO35:AO39)</f>
        <v>17579</v>
      </c>
      <c r="AP34" s="169">
        <f>SUM(AP35:AP39)</f>
        <v>14524</v>
      </c>
      <c r="AQ34" s="169">
        <f>SUM(AQ35:AQ39)</f>
        <v>3827.7363177743682</v>
      </c>
      <c r="AR34" s="169">
        <f>SUM(AR35:AR39)</f>
        <v>-21281</v>
      </c>
      <c r="AS34" s="128"/>
      <c r="AT34" s="169">
        <v>2370</v>
      </c>
      <c r="AU34" s="169">
        <v>11739</v>
      </c>
      <c r="AV34" s="169">
        <v>-10152</v>
      </c>
      <c r="AW34" s="169">
        <v>-27701</v>
      </c>
      <c r="AX34" s="128"/>
      <c r="AY34" s="169">
        <v>45247</v>
      </c>
      <c r="AZ34" s="169">
        <v>100487</v>
      </c>
      <c r="BA34" s="169">
        <v>50730</v>
      </c>
      <c r="BB34" s="169">
        <v>27112</v>
      </c>
      <c r="BD34" s="169">
        <v>38952</v>
      </c>
      <c r="BE34" s="169">
        <v>94360</v>
      </c>
      <c r="BF34" s="169">
        <v>28740</v>
      </c>
      <c r="BG34" s="169">
        <v>-6056</v>
      </c>
      <c r="BH34" s="22"/>
      <c r="BI34" s="169">
        <f>SUM(BI35:BI39)</f>
        <v>64094</v>
      </c>
      <c r="BJ34" s="169">
        <f>SUM(BJ35:BJ39)</f>
        <v>161033</v>
      </c>
      <c r="BK34" s="169">
        <f>SUM(BK35:BK39)</f>
        <v>-50912.445677700001</v>
      </c>
      <c r="BL34" s="169">
        <f>SUM(BL35:BL39)</f>
        <v>-48480.336897200075</v>
      </c>
      <c r="BM34" s="128"/>
    </row>
    <row r="35" spans="2:65" ht="11.4" customHeight="1" x14ac:dyDescent="0.3">
      <c r="B35" s="268" t="s">
        <v>191</v>
      </c>
      <c r="D35" s="48"/>
      <c r="F35" s="48"/>
      <c r="G35" s="48"/>
      <c r="H35" s="48"/>
      <c r="I35" s="48"/>
      <c r="K35" s="48"/>
      <c r="L35" s="48"/>
      <c r="M35" s="48"/>
      <c r="N35" s="48"/>
      <c r="O35" s="239"/>
      <c r="P35" s="48"/>
      <c r="Q35" s="48"/>
      <c r="R35" s="48"/>
      <c r="S35" s="48"/>
      <c r="T35" s="239"/>
      <c r="U35" s="48"/>
      <c r="V35" s="48"/>
      <c r="W35" s="48"/>
      <c r="X35" s="48"/>
      <c r="Z35" s="48"/>
      <c r="AA35" s="48"/>
      <c r="AB35" s="48"/>
      <c r="AC35" s="48"/>
      <c r="AE35" s="48"/>
      <c r="AF35" s="48"/>
      <c r="AG35" s="48"/>
      <c r="AH35" s="48"/>
      <c r="AJ35" s="48"/>
      <c r="AK35" s="48"/>
      <c r="AL35" s="48"/>
      <c r="AM35" s="48">
        <v>-5029</v>
      </c>
      <c r="AO35" s="48">
        <v>-1512</v>
      </c>
      <c r="AP35" s="48">
        <v>-2351</v>
      </c>
      <c r="AQ35" s="48">
        <v>-4708.9193699999996</v>
      </c>
      <c r="AR35" s="48">
        <v>-9513</v>
      </c>
      <c r="AS35" s="128"/>
      <c r="AT35" s="48">
        <v>-3053</v>
      </c>
      <c r="AU35" s="48">
        <v>-8254</v>
      </c>
      <c r="AV35" s="246">
        <v>-9109</v>
      </c>
      <c r="AW35" s="246">
        <v>-10663</v>
      </c>
      <c r="AX35" s="128"/>
      <c r="AY35" s="48">
        <v>778</v>
      </c>
      <c r="AZ35" s="48">
        <v>-147</v>
      </c>
      <c r="BA35" s="246">
        <v>957</v>
      </c>
      <c r="BB35" s="246">
        <v>-1078</v>
      </c>
      <c r="BD35" s="48">
        <v>-1334</v>
      </c>
      <c r="BE35" s="48">
        <v>1948</v>
      </c>
      <c r="BF35" s="48">
        <v>-1282</v>
      </c>
      <c r="BG35" s="48">
        <v>-6251</v>
      </c>
      <c r="BI35" s="48">
        <v>-1279</v>
      </c>
      <c r="BJ35" s="48">
        <v>-328</v>
      </c>
      <c r="BK35" s="48">
        <v>-1113.3642899999977</v>
      </c>
      <c r="BL35" s="48">
        <v>1317.2723100000005</v>
      </c>
      <c r="BM35" s="128"/>
    </row>
    <row r="36" spans="2:65" ht="11.4" customHeight="1" x14ac:dyDescent="0.3">
      <c r="B36" s="268" t="s">
        <v>192</v>
      </c>
      <c r="D36" s="48">
        <v>2700</v>
      </c>
      <c r="F36" s="48">
        <v>7762</v>
      </c>
      <c r="G36" s="48">
        <f>-6596-56</f>
        <v>-6652</v>
      </c>
      <c r="H36" s="48">
        <v>-1069</v>
      </c>
      <c r="I36" s="48">
        <v>2147</v>
      </c>
      <c r="K36" s="48">
        <v>-295</v>
      </c>
      <c r="L36" s="48">
        <v>-4923</v>
      </c>
      <c r="M36" s="48">
        <v>-856</v>
      </c>
      <c r="N36" s="48">
        <v>712</v>
      </c>
      <c r="O36" s="239"/>
      <c r="P36" s="48">
        <v>-8420</v>
      </c>
      <c r="Q36" s="48">
        <v>-11322</v>
      </c>
      <c r="R36" s="48">
        <v>-3070</v>
      </c>
      <c r="S36" s="48">
        <v>-12434</v>
      </c>
      <c r="T36" s="239"/>
      <c r="U36" s="48">
        <v>1609</v>
      </c>
      <c r="V36" s="48">
        <f>-6238</f>
        <v>-6238</v>
      </c>
      <c r="W36" s="48">
        <v>-214</v>
      </c>
      <c r="X36" s="48">
        <v>-18330</v>
      </c>
      <c r="Z36" s="48">
        <v>-897</v>
      </c>
      <c r="AA36" s="48">
        <v>-9280</v>
      </c>
      <c r="AB36" s="48">
        <v>13132</v>
      </c>
      <c r="AC36" s="48">
        <v>-18527</v>
      </c>
      <c r="AE36" s="48">
        <v>2563</v>
      </c>
      <c r="AF36" s="48">
        <v>-9638</v>
      </c>
      <c r="AG36" s="48">
        <v>11966</v>
      </c>
      <c r="AH36" s="48">
        <v>-23192</v>
      </c>
      <c r="AJ36" s="48">
        <v>21593</v>
      </c>
      <c r="AK36" s="48">
        <v>50657</v>
      </c>
      <c r="AL36" s="48">
        <v>35780</v>
      </c>
      <c r="AM36" s="48">
        <v>6784</v>
      </c>
      <c r="AO36" s="48">
        <v>3115</v>
      </c>
      <c r="AP36" s="48">
        <v>-5505</v>
      </c>
      <c r="AQ36" s="48">
        <v>152.18679600003827</v>
      </c>
      <c r="AR36" s="48">
        <v>-33348</v>
      </c>
      <c r="AS36" s="128"/>
      <c r="AT36" s="48">
        <v>-7862</v>
      </c>
      <c r="AU36" s="48">
        <v>-7798</v>
      </c>
      <c r="AV36" s="246">
        <v>-7834</v>
      </c>
      <c r="AW36" s="246">
        <v>-38929</v>
      </c>
      <c r="AX36" s="128"/>
      <c r="AY36" s="48">
        <v>-23357</v>
      </c>
      <c r="AZ36" s="48">
        <v>-20606</v>
      </c>
      <c r="BA36" s="246">
        <v>-149</v>
      </c>
      <c r="BB36" s="246">
        <v>-26751</v>
      </c>
      <c r="BD36" s="48">
        <v>-37593</v>
      </c>
      <c r="BE36" s="48">
        <v>-12994</v>
      </c>
      <c r="BF36" s="48">
        <v>9232</v>
      </c>
      <c r="BG36" s="48">
        <v>-45489</v>
      </c>
      <c r="BI36" s="48">
        <v>-62405</v>
      </c>
      <c r="BJ36" s="48">
        <v>-29270</v>
      </c>
      <c r="BK36" s="48">
        <v>288613.026612924</v>
      </c>
      <c r="BL36" s="48">
        <v>167894.11898479995</v>
      </c>
      <c r="BM36" s="128"/>
    </row>
    <row r="37" spans="2:65" ht="11.4" customHeight="1" x14ac:dyDescent="0.3">
      <c r="B37" s="268" t="s">
        <v>193</v>
      </c>
      <c r="D37" s="48">
        <v>3757</v>
      </c>
      <c r="F37" s="48">
        <v>-7809</v>
      </c>
      <c r="G37" s="48">
        <v>-7952</v>
      </c>
      <c r="H37" s="48">
        <v>-9568</v>
      </c>
      <c r="I37" s="48">
        <v>-6435</v>
      </c>
      <c r="K37" s="48">
        <v>1934</v>
      </c>
      <c r="L37" s="48">
        <v>-5185</v>
      </c>
      <c r="M37" s="48">
        <v>-4410</v>
      </c>
      <c r="N37" s="48">
        <v>-5661</v>
      </c>
      <c r="O37" s="265"/>
      <c r="P37" s="48">
        <v>5643</v>
      </c>
      <c r="Q37" s="48">
        <v>2690</v>
      </c>
      <c r="R37" s="48">
        <v>-982</v>
      </c>
      <c r="S37" s="48">
        <v>5932</v>
      </c>
      <c r="T37" s="265"/>
      <c r="U37" s="48">
        <v>13518</v>
      </c>
      <c r="V37" s="48">
        <v>4307</v>
      </c>
      <c r="W37" s="48">
        <v>-2770</v>
      </c>
      <c r="X37" s="48">
        <v>7139</v>
      </c>
      <c r="Z37" s="48">
        <v>12858</v>
      </c>
      <c r="AA37" s="48">
        <v>22945</v>
      </c>
      <c r="AB37" s="48">
        <v>9769</v>
      </c>
      <c r="AC37" s="48">
        <v>20814</v>
      </c>
      <c r="AE37" s="48">
        <v>10557</v>
      </c>
      <c r="AF37" s="48">
        <v>24979</v>
      </c>
      <c r="AG37" s="48">
        <v>3835</v>
      </c>
      <c r="AH37" s="48">
        <v>4665</v>
      </c>
      <c r="AJ37" s="48">
        <v>315</v>
      </c>
      <c r="AK37" s="48">
        <v>-15055</v>
      </c>
      <c r="AL37" s="48">
        <v>-7273</v>
      </c>
      <c r="AM37" s="48">
        <v>8505</v>
      </c>
      <c r="AO37" s="48">
        <v>14780</v>
      </c>
      <c r="AP37" s="48">
        <v>20694</v>
      </c>
      <c r="AQ37" s="48">
        <v>7378.4688917743297</v>
      </c>
      <c r="AR37" s="48">
        <v>20681</v>
      </c>
      <c r="AS37" s="128"/>
      <c r="AT37" s="48">
        <v>12103</v>
      </c>
      <c r="AU37" s="48">
        <v>26188</v>
      </c>
      <c r="AV37" s="246">
        <v>6268</v>
      </c>
      <c r="AW37" s="246">
        <v>21132</v>
      </c>
      <c r="AX37" s="128"/>
      <c r="AY37" s="48">
        <v>66483</v>
      </c>
      <c r="AZ37" s="48">
        <v>119773</v>
      </c>
      <c r="BA37" s="246">
        <v>49243</v>
      </c>
      <c r="BB37" s="246">
        <v>53610</v>
      </c>
      <c r="BD37" s="48">
        <v>75287</v>
      </c>
      <c r="BE37" s="48">
        <v>104214</v>
      </c>
      <c r="BF37" s="48">
        <v>20882</v>
      </c>
      <c r="BG37" s="48">
        <v>46108</v>
      </c>
      <c r="BI37" s="48">
        <v>126021</v>
      </c>
      <c r="BJ37" s="48">
        <v>188607</v>
      </c>
      <c r="BK37" s="48">
        <v>-339094.90185062401</v>
      </c>
      <c r="BL37" s="48">
        <v>-218844.79620200003</v>
      </c>
      <c r="BM37" s="128"/>
    </row>
    <row r="38" spans="2:65" ht="11.4" customHeight="1" x14ac:dyDescent="0.3">
      <c r="B38" s="268" t="s">
        <v>194</v>
      </c>
      <c r="D38" s="291">
        <v>0</v>
      </c>
      <c r="F38" s="291">
        <v>0</v>
      </c>
      <c r="G38" s="291">
        <v>0</v>
      </c>
      <c r="H38" s="291">
        <v>0</v>
      </c>
      <c r="I38" s="291">
        <v>0</v>
      </c>
      <c r="K38" s="291">
        <v>0</v>
      </c>
      <c r="L38" s="48">
        <v>-4747</v>
      </c>
      <c r="M38" s="48">
        <v>-4917</v>
      </c>
      <c r="N38" s="48">
        <v>-4917</v>
      </c>
      <c r="O38" s="267"/>
      <c r="P38" s="291">
        <v>0</v>
      </c>
      <c r="Q38" s="48"/>
      <c r="R38" s="48"/>
      <c r="S38" s="48"/>
      <c r="T38" s="267"/>
      <c r="U38" s="48"/>
      <c r="V38" s="48"/>
      <c r="W38" s="48"/>
      <c r="X38" s="48"/>
      <c r="Z38" s="48"/>
      <c r="AA38" s="48"/>
      <c r="AB38" s="48"/>
      <c r="AC38" s="48"/>
      <c r="AE38" s="48"/>
      <c r="AF38" s="48"/>
      <c r="AG38" s="48"/>
      <c r="AH38" s="48"/>
      <c r="AJ38" s="48"/>
      <c r="AK38" s="48"/>
      <c r="AL38" s="48"/>
      <c r="AM38" s="48"/>
      <c r="AO38" s="48"/>
      <c r="AP38" s="48"/>
      <c r="AQ38" s="48"/>
      <c r="AR38" s="48"/>
      <c r="AS38" s="128"/>
      <c r="AT38" s="48"/>
      <c r="AU38" s="48"/>
      <c r="AV38" s="246"/>
      <c r="AW38" s="246"/>
      <c r="AX38" s="128"/>
      <c r="AY38" s="48"/>
      <c r="AZ38" s="48"/>
      <c r="BA38" s="246"/>
      <c r="BB38" s="246"/>
      <c r="BD38" s="48"/>
      <c r="BE38" s="48"/>
      <c r="BF38" s="48"/>
      <c r="BG38" s="48"/>
      <c r="BI38" s="48"/>
      <c r="BJ38" s="48"/>
      <c r="BK38" s="48"/>
      <c r="BL38" s="48"/>
      <c r="BM38" s="128"/>
    </row>
    <row r="39" spans="2:65" ht="11.4" customHeight="1" x14ac:dyDescent="0.3">
      <c r="B39" s="268" t="s">
        <v>195</v>
      </c>
      <c r="D39" s="253">
        <v>143</v>
      </c>
      <c r="F39" s="253">
        <v>45</v>
      </c>
      <c r="G39" s="253">
        <v>-117</v>
      </c>
      <c r="H39" s="253">
        <v>-998</v>
      </c>
      <c r="I39" s="253">
        <v>262</v>
      </c>
      <c r="K39" s="253">
        <v>-22</v>
      </c>
      <c r="L39" s="253">
        <v>-164</v>
      </c>
      <c r="M39" s="253">
        <v>-579</v>
      </c>
      <c r="N39" s="253">
        <v>-353</v>
      </c>
      <c r="O39" s="250"/>
      <c r="P39" s="253">
        <v>486</v>
      </c>
      <c r="Q39" s="253">
        <v>509</v>
      </c>
      <c r="R39" s="253">
        <v>-87</v>
      </c>
      <c r="S39" s="253">
        <v>469</v>
      </c>
      <c r="T39" s="250"/>
      <c r="U39" s="253">
        <v>815</v>
      </c>
      <c r="V39" s="253">
        <v>807</v>
      </c>
      <c r="W39" s="48">
        <v>482</v>
      </c>
      <c r="X39" s="48">
        <v>343</v>
      </c>
      <c r="Z39" s="253">
        <v>800</v>
      </c>
      <c r="AA39" s="253">
        <v>825</v>
      </c>
      <c r="AB39" s="48">
        <v>149</v>
      </c>
      <c r="AC39" s="48">
        <v>613</v>
      </c>
      <c r="AE39" s="253">
        <v>769</v>
      </c>
      <c r="AF39" s="253">
        <v>757</v>
      </c>
      <c r="AG39" s="48">
        <v>-481</v>
      </c>
      <c r="AH39" s="48">
        <v>-445</v>
      </c>
      <c r="AJ39" s="253">
        <v>1117</v>
      </c>
      <c r="AK39" s="48">
        <v>1838</v>
      </c>
      <c r="AL39" s="48">
        <v>1220</v>
      </c>
      <c r="AM39" s="48">
        <v>1108</v>
      </c>
      <c r="AO39" s="253">
        <v>1196</v>
      </c>
      <c r="AP39" s="253">
        <v>1686</v>
      </c>
      <c r="AQ39" s="253">
        <v>1006</v>
      </c>
      <c r="AR39" s="253">
        <v>899</v>
      </c>
      <c r="AS39" s="128"/>
      <c r="AT39" s="253">
        <v>1182</v>
      </c>
      <c r="AU39" s="253">
        <v>1603</v>
      </c>
      <c r="AV39" s="286">
        <v>523</v>
      </c>
      <c r="AW39" s="286">
        <v>759</v>
      </c>
      <c r="AX39" s="128"/>
      <c r="AY39" s="253">
        <v>1343</v>
      </c>
      <c r="AZ39" s="48">
        <v>1467</v>
      </c>
      <c r="BA39" s="286">
        <v>679</v>
      </c>
      <c r="BB39" s="246">
        <v>1331</v>
      </c>
      <c r="BD39" s="48">
        <v>2592</v>
      </c>
      <c r="BE39" s="48">
        <v>1192</v>
      </c>
      <c r="BF39" s="48">
        <v>-92</v>
      </c>
      <c r="BG39" s="48">
        <v>-424</v>
      </c>
      <c r="BI39" s="48">
        <v>1757</v>
      </c>
      <c r="BJ39" s="48">
        <v>2024</v>
      </c>
      <c r="BK39" s="48">
        <v>682.79385000000161</v>
      </c>
      <c r="BL39" s="48">
        <v>1153.0680099999995</v>
      </c>
      <c r="BM39" s="128"/>
    </row>
    <row r="40" spans="2:65" ht="11.4" customHeight="1" x14ac:dyDescent="0.3">
      <c r="B40" s="268"/>
      <c r="D40" s="253"/>
      <c r="F40" s="253"/>
      <c r="G40" s="253"/>
      <c r="H40" s="253"/>
      <c r="I40" s="253"/>
      <c r="K40" s="253"/>
      <c r="L40" s="253"/>
      <c r="M40" s="253"/>
      <c r="N40" s="253"/>
      <c r="O40" s="239"/>
      <c r="P40" s="253"/>
      <c r="Q40" s="253"/>
      <c r="R40" s="253"/>
      <c r="S40" s="253"/>
      <c r="T40" s="239"/>
      <c r="U40" s="253"/>
      <c r="V40" s="253"/>
      <c r="W40" s="253"/>
      <c r="X40" s="253"/>
      <c r="Z40" s="253"/>
      <c r="AA40" s="253"/>
      <c r="AB40" s="253"/>
      <c r="AC40" s="253"/>
      <c r="AE40" s="253"/>
      <c r="AF40" s="253"/>
      <c r="AG40" s="253"/>
      <c r="AH40" s="253"/>
      <c r="AJ40" s="253"/>
      <c r="AK40" s="253"/>
      <c r="AL40" s="253"/>
      <c r="AM40" s="253"/>
      <c r="AO40" s="253"/>
      <c r="AP40" s="253"/>
      <c r="AQ40" s="253"/>
      <c r="AR40" s="253"/>
      <c r="AS40" s="128"/>
      <c r="AT40" s="253"/>
      <c r="AU40" s="253"/>
      <c r="AV40" s="286"/>
      <c r="AW40" s="286"/>
      <c r="AX40" s="128"/>
      <c r="AY40" s="253"/>
      <c r="AZ40" s="48"/>
      <c r="BA40" s="286"/>
      <c r="BB40" s="246"/>
      <c r="BD40" s="48"/>
      <c r="BE40" s="48"/>
      <c r="BF40" s="48"/>
      <c r="BG40" s="48"/>
      <c r="BI40" s="48"/>
      <c r="BJ40" s="48"/>
      <c r="BK40" s="48"/>
      <c r="BL40" s="48"/>
      <c r="BM40" s="128"/>
    </row>
    <row r="41" spans="2:65" ht="11.4" customHeight="1" x14ac:dyDescent="0.3">
      <c r="B41" s="289" t="s">
        <v>196</v>
      </c>
      <c r="D41" s="48">
        <v>-192</v>
      </c>
      <c r="F41" s="48">
        <v>-247</v>
      </c>
      <c r="G41" s="48">
        <v>-1358</v>
      </c>
      <c r="H41" s="48">
        <v>-4498</v>
      </c>
      <c r="I41" s="48">
        <v>-4682</v>
      </c>
      <c r="K41" s="48">
        <v>-451</v>
      </c>
      <c r="L41" s="48">
        <v>-1007</v>
      </c>
      <c r="M41" s="48">
        <v>-1322</v>
      </c>
      <c r="N41" s="48">
        <v>-2168</v>
      </c>
      <c r="O41" s="239"/>
      <c r="P41" s="48">
        <v>-1751</v>
      </c>
      <c r="Q41" s="48">
        <v>-2396</v>
      </c>
      <c r="R41" s="48">
        <v>-4306</v>
      </c>
      <c r="S41" s="48">
        <v>-9403</v>
      </c>
      <c r="T41" s="239"/>
      <c r="U41" s="48">
        <v>-2542</v>
      </c>
      <c r="V41" s="48">
        <v>-4089</v>
      </c>
      <c r="W41" s="48">
        <v>-6677</v>
      </c>
      <c r="X41" s="48">
        <v>-8412</v>
      </c>
      <c r="Z41" s="48">
        <v>-1780</v>
      </c>
      <c r="AA41" s="48">
        <v>-8791</v>
      </c>
      <c r="AB41" s="48">
        <v>-10554</v>
      </c>
      <c r="AC41" s="48">
        <v>-12623</v>
      </c>
      <c r="AE41" s="48">
        <v>-3787</v>
      </c>
      <c r="AF41" s="48">
        <v>-6109</v>
      </c>
      <c r="AG41" s="48">
        <v>-8050</v>
      </c>
      <c r="AH41" s="48">
        <v>-9235</v>
      </c>
      <c r="AJ41" s="48">
        <v>-3420</v>
      </c>
      <c r="AK41" s="48">
        <v>-4085</v>
      </c>
      <c r="AL41" s="48">
        <v>-5685</v>
      </c>
      <c r="AM41" s="48">
        <v>-6687</v>
      </c>
      <c r="AO41" s="48">
        <v>-1883</v>
      </c>
      <c r="AP41" s="48">
        <v>-9147</v>
      </c>
      <c r="AQ41" s="48">
        <v>-17998</v>
      </c>
      <c r="AR41" s="48">
        <v>-34392</v>
      </c>
      <c r="AS41" s="128"/>
      <c r="AT41" s="48">
        <v>-12689</v>
      </c>
      <c r="AU41" s="48">
        <v>-25148</v>
      </c>
      <c r="AV41" s="246">
        <v>-38190</v>
      </c>
      <c r="AW41" s="246">
        <v>-55993</v>
      </c>
      <c r="AX41" s="128"/>
      <c r="AY41" s="48">
        <v>-13402</v>
      </c>
      <c r="AZ41" s="48">
        <v>-29090</v>
      </c>
      <c r="BA41" s="246">
        <v>-50231</v>
      </c>
      <c r="BB41" s="246">
        <v>-67791</v>
      </c>
      <c r="BD41" s="48">
        <v>-12542</v>
      </c>
      <c r="BE41" s="48">
        <v>-26228</v>
      </c>
      <c r="BF41" s="48">
        <v>-47598</v>
      </c>
      <c r="BG41" s="48">
        <v>-66886</v>
      </c>
      <c r="BI41" s="48">
        <v>-11752</v>
      </c>
      <c r="BJ41" s="48">
        <v>-33292</v>
      </c>
      <c r="BK41" s="48">
        <v>-64445.416110000013</v>
      </c>
      <c r="BL41" s="48">
        <v>-74385</v>
      </c>
      <c r="BM41" s="128"/>
    </row>
    <row r="42" spans="2:65" ht="11.4" customHeight="1" x14ac:dyDescent="0.3">
      <c r="B42" s="289" t="s">
        <v>197</v>
      </c>
      <c r="D42" s="291">
        <v>0</v>
      </c>
      <c r="F42" s="291">
        <v>0</v>
      </c>
      <c r="G42" s="291">
        <v>0</v>
      </c>
      <c r="H42" s="291">
        <v>0</v>
      </c>
      <c r="I42" s="291">
        <v>0</v>
      </c>
      <c r="K42" s="291">
        <v>0</v>
      </c>
      <c r="L42" s="291">
        <v>0</v>
      </c>
      <c r="M42" s="48">
        <v>3907</v>
      </c>
      <c r="N42" s="48">
        <v>3907</v>
      </c>
      <c r="O42" s="267"/>
      <c r="P42" s="291">
        <v>0</v>
      </c>
      <c r="Q42" s="291">
        <v>0</v>
      </c>
      <c r="R42" s="48">
        <v>36</v>
      </c>
      <c r="S42" s="48">
        <v>255</v>
      </c>
      <c r="T42" s="267"/>
      <c r="U42" s="48"/>
      <c r="V42" s="48">
        <v>1412</v>
      </c>
      <c r="W42" s="48">
        <v>2014</v>
      </c>
      <c r="X42" s="48">
        <v>2014</v>
      </c>
      <c r="Z42" s="48">
        <v>32</v>
      </c>
      <c r="AA42" s="48">
        <v>1575</v>
      </c>
      <c r="AB42" s="48">
        <v>1721</v>
      </c>
      <c r="AC42" s="48">
        <v>1753</v>
      </c>
      <c r="AE42" s="48">
        <v>29</v>
      </c>
      <c r="AF42" s="48">
        <v>2662</v>
      </c>
      <c r="AG42" s="48">
        <v>2905</v>
      </c>
      <c r="AH42" s="48">
        <v>3039</v>
      </c>
      <c r="AJ42" s="48"/>
      <c r="AK42" s="48">
        <v>53</v>
      </c>
      <c r="AL42" s="48">
        <v>589</v>
      </c>
      <c r="AM42" s="48">
        <v>596</v>
      </c>
      <c r="AO42" s="48"/>
      <c r="AP42" s="48">
        <v>3636</v>
      </c>
      <c r="AQ42" s="48">
        <v>4260</v>
      </c>
      <c r="AR42" s="48">
        <v>5841</v>
      </c>
      <c r="AS42" s="128"/>
      <c r="AT42" s="48">
        <v>0</v>
      </c>
      <c r="AU42" s="48">
        <v>0</v>
      </c>
      <c r="AV42" s="246">
        <v>1090</v>
      </c>
      <c r="AW42" s="246">
        <v>1606</v>
      </c>
      <c r="AX42" s="128"/>
      <c r="AY42" s="48">
        <v>0</v>
      </c>
      <c r="AZ42" s="48"/>
      <c r="BA42" s="246">
        <v>418</v>
      </c>
      <c r="BB42" s="246">
        <v>2808</v>
      </c>
      <c r="BD42" s="48">
        <v>0</v>
      </c>
      <c r="BE42" s="48">
        <v>3185</v>
      </c>
      <c r="BF42" s="48">
        <v>3334</v>
      </c>
      <c r="BG42" s="48">
        <v>3417</v>
      </c>
      <c r="BI42" s="48">
        <v>0</v>
      </c>
      <c r="BJ42" s="48">
        <v>3340</v>
      </c>
      <c r="BK42" s="48">
        <v>4624.1442699999998</v>
      </c>
      <c r="BL42" s="48">
        <v>0</v>
      </c>
      <c r="BM42" s="128"/>
    </row>
    <row r="43" spans="2:65" ht="11.4" customHeight="1" x14ac:dyDescent="0.3">
      <c r="B43" s="264"/>
      <c r="D43" s="292"/>
      <c r="F43" s="292"/>
      <c r="G43" s="292"/>
      <c r="H43" s="292"/>
      <c r="I43" s="292"/>
      <c r="K43" s="292"/>
      <c r="L43" s="292"/>
      <c r="M43" s="292"/>
      <c r="N43" s="292"/>
      <c r="O43" s="250"/>
      <c r="P43" s="292"/>
      <c r="Q43" s="292"/>
      <c r="R43" s="292"/>
      <c r="S43" s="292"/>
      <c r="T43" s="250"/>
      <c r="U43" s="292"/>
      <c r="V43" s="292"/>
      <c r="W43" s="292"/>
      <c r="X43" s="292"/>
      <c r="Z43" s="292"/>
      <c r="AA43" s="292"/>
      <c r="AB43" s="292"/>
      <c r="AC43" s="292"/>
      <c r="AE43" s="292"/>
      <c r="AF43" s="292"/>
      <c r="AG43" s="292"/>
      <c r="AH43" s="292"/>
      <c r="AJ43" s="292"/>
      <c r="AK43" s="292"/>
      <c r="AL43" s="292"/>
      <c r="AM43" s="292"/>
      <c r="AO43" s="292"/>
      <c r="AP43" s="292"/>
      <c r="AQ43" s="292"/>
      <c r="AR43" s="292"/>
      <c r="AT43" s="292"/>
      <c r="AU43" s="292"/>
      <c r="AV43" s="293"/>
      <c r="AW43" s="293"/>
      <c r="AY43" s="292"/>
      <c r="AZ43" s="48"/>
      <c r="BA43" s="293"/>
      <c r="BB43" s="294"/>
      <c r="BD43" s="48"/>
      <c r="BE43" s="48"/>
      <c r="BF43" s="48"/>
      <c r="BG43" s="48"/>
      <c r="BI43" s="48"/>
      <c r="BJ43" s="48"/>
      <c r="BK43" s="48"/>
      <c r="BL43" s="48"/>
      <c r="BM43" s="128"/>
    </row>
    <row r="44" spans="2:65" s="101" customFormat="1" ht="11.4" customHeight="1" x14ac:dyDescent="0.3">
      <c r="B44" s="263" t="s">
        <v>198</v>
      </c>
      <c r="D44" s="126">
        <v>11679</v>
      </c>
      <c r="F44" s="126">
        <v>911</v>
      </c>
      <c r="G44" s="126">
        <v>-1068</v>
      </c>
      <c r="H44" s="126">
        <f>SUM(H41:H42,H34,H13,H11)</f>
        <v>11234</v>
      </c>
      <c r="I44" s="126">
        <v>37956</v>
      </c>
      <c r="K44" s="126">
        <v>19191</v>
      </c>
      <c r="L44" s="126">
        <v>27090</v>
      </c>
      <c r="M44" s="126">
        <f>SUM(M41:M42,M34,M13,M11)</f>
        <v>57620</v>
      </c>
      <c r="N44" s="126">
        <f>SUM(N41:N42,N34,N13,N11)</f>
        <v>88000</v>
      </c>
      <c r="O44" s="257"/>
      <c r="P44" s="126">
        <f>SUM(P41:P42,P34,P13,P11)</f>
        <v>21074</v>
      </c>
      <c r="Q44" s="126">
        <f>SUM(Q41:Q42,Q34,Q13,Q11)</f>
        <v>51397</v>
      </c>
      <c r="R44" s="126">
        <f>SUM(R41:R42,R34,R13,R11)</f>
        <v>81985</v>
      </c>
      <c r="S44" s="126">
        <f>SUM(S41:S42,S34,S13,S11)</f>
        <v>113591</v>
      </c>
      <c r="T44" s="257"/>
      <c r="U44" s="126">
        <f>SUM(U41:U42,U34,U13,U11)</f>
        <v>31774</v>
      </c>
      <c r="V44" s="126">
        <f>SUM(V41:V42,V34,V13,V11)</f>
        <v>49377</v>
      </c>
      <c r="W44" s="126">
        <f>SUM(W41:W42,W34,W13,W11)</f>
        <v>80420</v>
      </c>
      <c r="X44" s="126">
        <f>SUM(X41:X42,X34,X13,X11)</f>
        <v>113639</v>
      </c>
      <c r="Z44" s="126">
        <f>SUM(Z41:Z42,Z34,Z13,Z11)</f>
        <v>42147</v>
      </c>
      <c r="AA44" s="126">
        <f>SUM(AA41:AA42,AA34,AA13,AA11)</f>
        <v>79005</v>
      </c>
      <c r="AB44" s="126">
        <f>SUM(AB41:AB42,AB34,AB13,AB11)</f>
        <v>129942</v>
      </c>
      <c r="AC44" s="126">
        <f>SUM(AC41:AC42,AC34,AC13,AC11)</f>
        <v>155714</v>
      </c>
      <c r="AE44" s="126">
        <f>SUM(AE41:AE42,AE34,AE13,AE11)</f>
        <v>52630</v>
      </c>
      <c r="AF44" s="126">
        <f>SUM(AF41:AF42,AF34,AF13,AF11)</f>
        <v>107830</v>
      </c>
      <c r="AG44" s="126">
        <f>SUM(AG41:AG42,AG34,AG13,AG11)</f>
        <v>158620</v>
      </c>
      <c r="AH44" s="126">
        <f>SUM(AH41:AH42,AH34,AH13,AH11)</f>
        <v>188986</v>
      </c>
      <c r="AJ44" s="126">
        <v>59621</v>
      </c>
      <c r="AK44" s="126">
        <f>SUM(AK41:AK42,AK34,AK13,AK11)</f>
        <v>106833</v>
      </c>
      <c r="AL44" s="126">
        <f>SUM(AL41:AL42,AL34,AL13,AL11)</f>
        <v>154464</v>
      </c>
      <c r="AM44" s="126">
        <f>SUM(AM41:AM42,AM34,AM13,AM11)</f>
        <v>211024</v>
      </c>
      <c r="AO44" s="126">
        <f>SUM(AO41:AO42,AO34,AO13,AO11)</f>
        <v>74113</v>
      </c>
      <c r="AP44" s="126">
        <f>SUM(AP41:AP42,AP34,AP13,AP11)</f>
        <v>140572</v>
      </c>
      <c r="AQ44" s="126">
        <f>SUM(AQ41:AQ42,AQ34,AQ13,AQ11)</f>
        <v>192410.97027181071</v>
      </c>
      <c r="AR44" s="126">
        <f>SUM(AR41:AR42,AR34,AR13,AR11)</f>
        <v>244690</v>
      </c>
      <c r="AS44" s="128"/>
      <c r="AT44" s="126">
        <v>59165</v>
      </c>
      <c r="AU44" s="126">
        <v>147210</v>
      </c>
      <c r="AV44" s="126">
        <v>203957</v>
      </c>
      <c r="AW44" s="126">
        <v>265768</v>
      </c>
      <c r="AX44" s="128"/>
      <c r="AY44" s="126">
        <v>108094</v>
      </c>
      <c r="AZ44" s="126">
        <v>244355</v>
      </c>
      <c r="BA44" s="126">
        <v>317841</v>
      </c>
      <c r="BB44" s="126">
        <v>383984</v>
      </c>
      <c r="BC44" s="295"/>
      <c r="BD44" s="126">
        <v>114696</v>
      </c>
      <c r="BE44" s="126">
        <v>246065</v>
      </c>
      <c r="BF44" s="126">
        <v>310726</v>
      </c>
      <c r="BG44" s="126">
        <v>377773</v>
      </c>
      <c r="BH44" s="22"/>
      <c r="BI44" s="126">
        <f>SUM(BI41:BI42,BI34,BI13,BI11)</f>
        <v>130969</v>
      </c>
      <c r="BJ44" s="126">
        <f>SUM(BJ41:BJ42,BJ34,BJ13,BJ11)</f>
        <v>297043</v>
      </c>
      <c r="BK44" s="126">
        <f>SUM(BK41:BK42,BK34,BK13,BK11)</f>
        <v>290776.31589069188</v>
      </c>
      <c r="BL44" s="126">
        <f>SUM(BL41:BL42,BL34,BL13,BL11)</f>
        <v>404824.95955969789</v>
      </c>
      <c r="BM44" s="128"/>
    </row>
    <row r="45" spans="2:65" ht="11.4" customHeight="1" x14ac:dyDescent="0.3">
      <c r="B45" s="259"/>
      <c r="D45" s="296"/>
      <c r="F45" s="296"/>
      <c r="G45" s="296"/>
      <c r="H45" s="296"/>
      <c r="I45" s="296"/>
      <c r="K45" s="296"/>
      <c r="L45" s="296"/>
      <c r="M45" s="296"/>
      <c r="N45" s="296"/>
      <c r="O45" s="239"/>
      <c r="P45" s="296"/>
      <c r="Q45" s="296"/>
      <c r="R45" s="296"/>
      <c r="S45" s="296"/>
      <c r="T45" s="239"/>
      <c r="U45" s="296"/>
      <c r="V45" s="296"/>
      <c r="W45" s="296"/>
      <c r="X45" s="296"/>
      <c r="Z45" s="296"/>
      <c r="AA45" s="296"/>
      <c r="AB45" s="296"/>
      <c r="AC45" s="296"/>
      <c r="AE45" s="296"/>
      <c r="AF45" s="296"/>
      <c r="AG45" s="296"/>
      <c r="AH45" s="296"/>
      <c r="AJ45" s="296"/>
      <c r="AK45" s="296"/>
      <c r="AL45" s="296"/>
      <c r="AM45" s="296"/>
      <c r="AO45" s="296"/>
      <c r="AP45" s="296"/>
      <c r="AQ45" s="296"/>
      <c r="AR45" s="296"/>
      <c r="AT45" s="296"/>
      <c r="AU45" s="296"/>
      <c r="AV45" s="297"/>
      <c r="AW45" s="297"/>
      <c r="AY45" s="296"/>
      <c r="AZ45" s="48"/>
      <c r="BA45" s="297"/>
      <c r="BB45" s="298"/>
      <c r="BD45" s="48"/>
      <c r="BE45" s="48"/>
      <c r="BF45" s="48"/>
      <c r="BG45" s="48"/>
      <c r="BI45" s="384"/>
      <c r="BJ45" s="384"/>
      <c r="BK45" s="384"/>
      <c r="BL45" s="384"/>
      <c r="BM45" s="128"/>
    </row>
    <row r="46" spans="2:65" ht="11.4" customHeight="1" x14ac:dyDescent="0.3">
      <c r="B46" s="259" t="s">
        <v>199</v>
      </c>
      <c r="D46" s="299"/>
      <c r="F46" s="299"/>
      <c r="G46" s="299"/>
      <c r="H46" s="299"/>
      <c r="I46" s="299"/>
      <c r="K46" s="299"/>
      <c r="L46" s="299"/>
      <c r="M46" s="299"/>
      <c r="N46" s="299"/>
      <c r="O46" s="250"/>
      <c r="P46" s="299"/>
      <c r="Q46" s="299"/>
      <c r="R46" s="299"/>
      <c r="S46" s="299"/>
      <c r="T46" s="250"/>
      <c r="U46" s="299"/>
      <c r="V46" s="299"/>
      <c r="W46" s="299"/>
      <c r="X46" s="299"/>
      <c r="Z46" s="299"/>
      <c r="AA46" s="299"/>
      <c r="AB46" s="299"/>
      <c r="AC46" s="299"/>
      <c r="AE46" s="299"/>
      <c r="AF46" s="299"/>
      <c r="AG46" s="299"/>
      <c r="AH46" s="299"/>
      <c r="AJ46" s="299"/>
      <c r="AK46" s="299"/>
      <c r="AL46" s="299"/>
      <c r="AM46" s="299"/>
      <c r="AO46" s="299"/>
      <c r="AP46" s="299"/>
      <c r="AQ46" s="299"/>
      <c r="AR46" s="299"/>
      <c r="AT46" s="299"/>
      <c r="AU46" s="299"/>
      <c r="AV46" s="300"/>
      <c r="AW46" s="300"/>
      <c r="AY46" s="299"/>
      <c r="AZ46" s="48"/>
      <c r="BA46" s="300"/>
      <c r="BB46" s="301"/>
      <c r="BD46" s="48"/>
      <c r="BE46" s="48"/>
      <c r="BF46" s="48"/>
      <c r="BG46" s="48"/>
      <c r="BI46" s="48"/>
      <c r="BJ46" s="48"/>
      <c r="BK46" s="48"/>
      <c r="BL46" s="48"/>
      <c r="BM46" s="128"/>
    </row>
    <row r="47" spans="2:65" ht="11.4" customHeight="1" x14ac:dyDescent="0.3">
      <c r="B47" s="262" t="s">
        <v>200</v>
      </c>
      <c r="D47" s="302">
        <v>8</v>
      </c>
      <c r="F47" s="291">
        <v>0</v>
      </c>
      <c r="G47" s="291">
        <v>0</v>
      </c>
      <c r="H47" s="291">
        <v>0</v>
      </c>
      <c r="I47" s="291">
        <v>0</v>
      </c>
      <c r="K47" s="291">
        <v>0</v>
      </c>
      <c r="L47" s="291">
        <v>0</v>
      </c>
      <c r="M47" s="291">
        <v>0</v>
      </c>
      <c r="N47" s="291">
        <v>0</v>
      </c>
      <c r="O47" s="239"/>
      <c r="P47" s="291"/>
      <c r="Q47" s="291">
        <v>41</v>
      </c>
      <c r="R47" s="291">
        <v>93</v>
      </c>
      <c r="S47" s="22">
        <v>105</v>
      </c>
      <c r="T47" s="239"/>
      <c r="U47" s="22">
        <v>14</v>
      </c>
      <c r="V47" s="22">
        <v>83</v>
      </c>
      <c r="W47" s="22">
        <v>205</v>
      </c>
      <c r="X47" s="22">
        <v>216</v>
      </c>
      <c r="Z47" s="22">
        <v>13</v>
      </c>
      <c r="AA47" s="22">
        <v>41</v>
      </c>
      <c r="AB47" s="22">
        <v>148</v>
      </c>
      <c r="AC47" s="22">
        <v>116</v>
      </c>
      <c r="AE47" s="22">
        <v>109</v>
      </c>
      <c r="AF47" s="22">
        <v>120</v>
      </c>
      <c r="AG47" s="22">
        <v>270</v>
      </c>
      <c r="AH47" s="22">
        <v>271</v>
      </c>
      <c r="AJ47" s="22">
        <v>15</v>
      </c>
      <c r="AK47" s="22">
        <v>79</v>
      </c>
      <c r="AL47" s="22">
        <v>755</v>
      </c>
      <c r="AM47" s="22">
        <v>755</v>
      </c>
      <c r="AO47" s="22">
        <v>26</v>
      </c>
      <c r="AP47" s="22">
        <v>51</v>
      </c>
      <c r="AQ47" s="22">
        <v>59</v>
      </c>
      <c r="AR47" s="22">
        <v>306</v>
      </c>
      <c r="AS47" s="128"/>
      <c r="AT47" s="22">
        <v>353</v>
      </c>
      <c r="AU47" s="22">
        <v>133</v>
      </c>
      <c r="AV47" s="303">
        <v>246</v>
      </c>
      <c r="AW47" s="303">
        <v>479</v>
      </c>
      <c r="AX47" s="128"/>
      <c r="AY47" s="22">
        <v>227</v>
      </c>
      <c r="AZ47" s="48">
        <v>601</v>
      </c>
      <c r="BA47" s="303">
        <v>1044</v>
      </c>
      <c r="BB47" s="304">
        <v>1646</v>
      </c>
      <c r="BD47" s="48">
        <v>961</v>
      </c>
      <c r="BE47" s="48">
        <v>1414</v>
      </c>
      <c r="BF47" s="48">
        <v>1975</v>
      </c>
      <c r="BG47" s="48">
        <v>4074</v>
      </c>
      <c r="BI47" s="48">
        <v>298</v>
      </c>
      <c r="BJ47" s="48">
        <v>402</v>
      </c>
      <c r="BK47" s="48">
        <v>928.34571677600002</v>
      </c>
      <c r="BL47" s="48">
        <v>1187</v>
      </c>
      <c r="BM47" s="128"/>
    </row>
    <row r="48" spans="2:65" ht="11.4" customHeight="1" x14ac:dyDescent="0.3">
      <c r="B48" s="262" t="s">
        <v>59</v>
      </c>
      <c r="D48" s="302"/>
      <c r="F48" s="291"/>
      <c r="G48" s="291"/>
      <c r="H48" s="291"/>
      <c r="I48" s="291"/>
      <c r="K48" s="291"/>
      <c r="L48" s="291"/>
      <c r="M48" s="291"/>
      <c r="N48" s="291"/>
      <c r="O48" s="239"/>
      <c r="P48" s="291"/>
      <c r="Q48" s="291"/>
      <c r="R48" s="291"/>
      <c r="T48" s="239"/>
      <c r="AG48" s="22">
        <v>56</v>
      </c>
      <c r="AH48" s="22">
        <v>56</v>
      </c>
      <c r="AS48" s="128"/>
      <c r="AV48" s="303"/>
      <c r="AW48" s="303"/>
      <c r="AX48" s="128"/>
      <c r="AZ48" s="48"/>
      <c r="BA48" s="303"/>
      <c r="BB48" s="304">
        <v>185</v>
      </c>
      <c r="BD48" s="48"/>
      <c r="BE48" s="48"/>
      <c r="BF48" s="48">
        <v>184</v>
      </c>
      <c r="BG48" s="48">
        <v>184</v>
      </c>
      <c r="BI48" s="48">
        <v>0</v>
      </c>
      <c r="BJ48" s="48">
        <v>0</v>
      </c>
      <c r="BK48" s="48">
        <v>92</v>
      </c>
      <c r="BL48" s="48">
        <v>92</v>
      </c>
      <c r="BM48" s="128"/>
    </row>
    <row r="49" spans="2:65" ht="11.4" customHeight="1" x14ac:dyDescent="0.3">
      <c r="B49" s="262" t="s">
        <v>201</v>
      </c>
      <c r="D49" s="305">
        <v>22</v>
      </c>
      <c r="F49" s="305">
        <v>8489</v>
      </c>
      <c r="G49" s="305">
        <v>8489</v>
      </c>
      <c r="H49" s="305">
        <v>8489</v>
      </c>
      <c r="I49" s="305">
        <v>8489</v>
      </c>
      <c r="K49" s="291">
        <v>0</v>
      </c>
      <c r="L49" s="305">
        <v>8</v>
      </c>
      <c r="M49" s="305">
        <v>8</v>
      </c>
      <c r="N49" s="305">
        <v>8</v>
      </c>
      <c r="O49" s="247"/>
      <c r="P49" s="291"/>
      <c r="S49" s="291">
        <v>1</v>
      </c>
      <c r="T49" s="247"/>
      <c r="U49" s="291"/>
      <c r="V49" s="291"/>
      <c r="W49" s="291"/>
      <c r="X49" s="291"/>
      <c r="Z49" s="291"/>
      <c r="AA49" s="291"/>
      <c r="AB49" s="291"/>
      <c r="AC49" s="291"/>
      <c r="AE49" s="291"/>
      <c r="AF49" s="291"/>
      <c r="AG49" s="291"/>
      <c r="AH49" s="291"/>
      <c r="AJ49" s="291"/>
      <c r="AK49" s="291"/>
      <c r="AL49" s="291"/>
      <c r="AM49" s="291"/>
      <c r="AO49" s="291"/>
      <c r="AP49" s="291"/>
      <c r="AQ49" s="291"/>
      <c r="AR49" s="291"/>
      <c r="AS49" s="128"/>
      <c r="AT49" s="291">
        <v>24368</v>
      </c>
      <c r="AU49" s="291">
        <v>24368</v>
      </c>
      <c r="AV49" s="306">
        <v>24368</v>
      </c>
      <c r="AW49" s="306">
        <v>24311</v>
      </c>
      <c r="AX49" s="128"/>
      <c r="AY49" s="291">
        <v>0</v>
      </c>
      <c r="AZ49" s="48">
        <v>0</v>
      </c>
      <c r="BA49" s="306">
        <v>0</v>
      </c>
      <c r="BB49" s="246"/>
      <c r="BD49" s="48"/>
      <c r="BE49" s="48">
        <v>0</v>
      </c>
      <c r="BF49" s="48"/>
      <c r="BG49" s="48"/>
      <c r="BI49" s="48"/>
      <c r="BJ49" s="48"/>
      <c r="BK49" s="48"/>
      <c r="BL49" s="48"/>
      <c r="BM49" s="128"/>
    </row>
    <row r="50" spans="2:65" ht="11.4" customHeight="1" x14ac:dyDescent="0.3">
      <c r="B50" s="262" t="s">
        <v>202</v>
      </c>
      <c r="D50" s="307">
        <v>183</v>
      </c>
      <c r="F50" s="291">
        <v>0</v>
      </c>
      <c r="G50" s="291">
        <v>0</v>
      </c>
      <c r="H50" s="291">
        <v>0</v>
      </c>
      <c r="I50" s="291">
        <v>0</v>
      </c>
      <c r="K50" s="291">
        <v>0</v>
      </c>
      <c r="L50" s="291">
        <v>0</v>
      </c>
      <c r="M50" s="291">
        <v>0</v>
      </c>
      <c r="N50" s="291">
        <v>0</v>
      </c>
      <c r="O50" s="239"/>
      <c r="P50" s="291"/>
      <c r="Q50" s="291"/>
      <c r="R50" s="291"/>
      <c r="S50" s="291"/>
      <c r="T50" s="239"/>
      <c r="U50" s="291"/>
      <c r="V50" s="291"/>
      <c r="W50" s="291"/>
      <c r="X50" s="291"/>
      <c r="Z50" s="291"/>
      <c r="AA50" s="291"/>
      <c r="AB50" s="291"/>
      <c r="AC50" s="291"/>
      <c r="AE50" s="291"/>
      <c r="AF50" s="291"/>
      <c r="AG50" s="291"/>
      <c r="AH50" s="291"/>
      <c r="AJ50" s="291"/>
      <c r="AK50" s="291"/>
      <c r="AL50" s="291"/>
      <c r="AM50" s="291"/>
      <c r="AO50" s="291"/>
      <c r="AP50" s="291"/>
      <c r="AQ50" s="291"/>
      <c r="AR50" s="291"/>
      <c r="AS50" s="128"/>
      <c r="AT50" s="291"/>
      <c r="AU50" s="291"/>
      <c r="AV50" s="306"/>
      <c r="AW50" s="306"/>
      <c r="AX50" s="128"/>
      <c r="AY50" s="291"/>
      <c r="AZ50" s="48"/>
      <c r="BA50" s="306"/>
      <c r="BB50" s="246"/>
      <c r="BD50" s="48"/>
      <c r="BE50" s="48"/>
      <c r="BF50" s="48"/>
      <c r="BG50" s="48"/>
      <c r="BI50" s="48"/>
      <c r="BJ50" s="48"/>
      <c r="BK50" s="48"/>
      <c r="BL50" s="48"/>
      <c r="BM50" s="128"/>
    </row>
    <row r="51" spans="2:65" ht="11.4" customHeight="1" x14ac:dyDescent="0.3">
      <c r="B51" s="262" t="s">
        <v>203</v>
      </c>
      <c r="D51" s="305">
        <v>-3284</v>
      </c>
      <c r="F51" s="305">
        <v>-1497</v>
      </c>
      <c r="G51" s="305">
        <v>-6827</v>
      </c>
      <c r="H51" s="305">
        <v>-9977</v>
      </c>
      <c r="I51" s="305">
        <v>-15477</v>
      </c>
      <c r="K51" s="305">
        <v>-5631</v>
      </c>
      <c r="L51" s="305">
        <v>-15211</v>
      </c>
      <c r="M51" s="305">
        <v>-24601</v>
      </c>
      <c r="N51" s="305">
        <v>-32048</v>
      </c>
      <c r="O51" s="239"/>
      <c r="P51" s="305">
        <v>-6814</v>
      </c>
      <c r="Q51" s="305">
        <v>-15531</v>
      </c>
      <c r="R51" s="305">
        <v>-24079</v>
      </c>
      <c r="S51" s="305">
        <v>-37221</v>
      </c>
      <c r="T51" s="239"/>
      <c r="U51" s="305">
        <v>-15550</v>
      </c>
      <c r="V51" s="305">
        <v>-25250</v>
      </c>
      <c r="W51" s="305">
        <v>-35665</v>
      </c>
      <c r="X51" s="305">
        <v>-41983</v>
      </c>
      <c r="Z51" s="305">
        <v>-16522</v>
      </c>
      <c r="AA51" s="305">
        <f>-25265-973</f>
        <v>-26238</v>
      </c>
      <c r="AB51" s="305">
        <v>-35212</v>
      </c>
      <c r="AC51" s="305">
        <v>-42699</v>
      </c>
      <c r="AE51" s="305">
        <v>-18197</v>
      </c>
      <c r="AF51" s="305">
        <v>-31218</v>
      </c>
      <c r="AG51" s="305">
        <v>-43185</v>
      </c>
      <c r="AH51" s="305">
        <v>-58479</v>
      </c>
      <c r="AJ51" s="305">
        <v>-20744</v>
      </c>
      <c r="AK51" s="305">
        <v>-35102</v>
      </c>
      <c r="AL51" s="305">
        <v>-47969</v>
      </c>
      <c r="AM51" s="305">
        <v>-61214</v>
      </c>
      <c r="AO51" s="305">
        <v>-15824</v>
      </c>
      <c r="AP51" s="305">
        <f>-37019+5940</f>
        <v>-31079</v>
      </c>
      <c r="AQ51" s="305">
        <v>-58308</v>
      </c>
      <c r="AR51" s="305">
        <v>-77977</v>
      </c>
      <c r="AS51" s="128"/>
      <c r="AT51" s="305">
        <v>-20506</v>
      </c>
      <c r="AU51" s="305">
        <v>-40434</v>
      </c>
      <c r="AV51" s="308">
        <v>-63497</v>
      </c>
      <c r="AW51" s="308">
        <v>-97065</v>
      </c>
      <c r="AX51" s="128"/>
      <c r="AY51" s="305">
        <v>-29697</v>
      </c>
      <c r="AZ51" s="48">
        <v>-60866</v>
      </c>
      <c r="BA51" s="308">
        <v>-91336</v>
      </c>
      <c r="BB51" s="308">
        <v>-123703</v>
      </c>
      <c r="BD51" s="48">
        <v>-35352</v>
      </c>
      <c r="BE51" s="48">
        <v>-69994</v>
      </c>
      <c r="BF51" s="48">
        <v>-107136</v>
      </c>
      <c r="BG51" s="48">
        <v>-145653</v>
      </c>
      <c r="BI51" s="48">
        <v>-38961</v>
      </c>
      <c r="BJ51" s="48">
        <v>-80078</v>
      </c>
      <c r="BK51" s="48">
        <v>-133153.26799999998</v>
      </c>
      <c r="BL51" s="48">
        <v>-186863.83742704301</v>
      </c>
      <c r="BM51" s="128"/>
    </row>
    <row r="52" spans="2:65" ht="11.4" customHeight="1" x14ac:dyDescent="0.3">
      <c r="B52" s="262" t="s">
        <v>204</v>
      </c>
      <c r="D52" s="305"/>
      <c r="F52" s="305"/>
      <c r="G52" s="305"/>
      <c r="H52" s="305"/>
      <c r="I52" s="305"/>
      <c r="K52" s="305"/>
      <c r="L52" s="305"/>
      <c r="M52" s="305"/>
      <c r="N52" s="305"/>
      <c r="O52" s="239"/>
      <c r="P52" s="305"/>
      <c r="Q52" s="305"/>
      <c r="R52" s="305"/>
      <c r="S52" s="305"/>
      <c r="T52" s="239"/>
      <c r="U52" s="305"/>
      <c r="V52" s="305"/>
      <c r="W52" s="305"/>
      <c r="X52" s="305"/>
      <c r="Z52" s="305"/>
      <c r="AA52" s="305"/>
      <c r="AB52" s="305"/>
      <c r="AC52" s="305"/>
      <c r="AE52" s="305"/>
      <c r="AF52" s="305"/>
      <c r="AG52" s="305"/>
      <c r="AH52" s="305"/>
      <c r="AJ52" s="305"/>
      <c r="AK52" s="305"/>
      <c r="AL52" s="305"/>
      <c r="AM52" s="305"/>
      <c r="AO52" s="305"/>
      <c r="AP52" s="305"/>
      <c r="AQ52" s="305"/>
      <c r="AR52" s="305"/>
      <c r="AS52" s="128"/>
      <c r="AT52" s="305"/>
      <c r="AU52" s="305"/>
      <c r="AV52" s="308"/>
      <c r="AW52" s="308">
        <v>-5430</v>
      </c>
      <c r="AX52" s="128"/>
      <c r="AY52" s="305">
        <v>0</v>
      </c>
      <c r="AZ52" s="48"/>
      <c r="BA52" s="308"/>
      <c r="BB52" s="308"/>
      <c r="BD52" s="48"/>
      <c r="BE52" s="48"/>
      <c r="BF52" s="48"/>
      <c r="BG52" s="48">
        <v>-3105</v>
      </c>
      <c r="BI52" s="48">
        <v>0</v>
      </c>
      <c r="BJ52" s="48">
        <v>0</v>
      </c>
      <c r="BK52" s="48">
        <v>-5300</v>
      </c>
      <c r="BL52" s="48">
        <v>-5300</v>
      </c>
      <c r="BM52" s="128"/>
    </row>
    <row r="53" spans="2:65" ht="11.4" customHeight="1" x14ac:dyDescent="0.3">
      <c r="B53" s="262" t="s">
        <v>205</v>
      </c>
      <c r="D53" s="305"/>
      <c r="F53" s="305"/>
      <c r="G53" s="305"/>
      <c r="H53" s="305"/>
      <c r="I53" s="305"/>
      <c r="K53" s="305"/>
      <c r="L53" s="305"/>
      <c r="M53" s="305"/>
      <c r="N53" s="305"/>
      <c r="O53" s="239"/>
      <c r="P53" s="305"/>
      <c r="Q53" s="305"/>
      <c r="R53" s="305"/>
      <c r="S53" s="305"/>
      <c r="T53" s="239"/>
      <c r="U53" s="305"/>
      <c r="V53" s="305"/>
      <c r="W53" s="305"/>
      <c r="X53" s="305"/>
      <c r="Z53" s="305"/>
      <c r="AA53" s="305"/>
      <c r="AB53" s="305"/>
      <c r="AC53" s="305"/>
      <c r="AE53" s="305"/>
      <c r="AF53" s="305"/>
      <c r="AG53" s="305"/>
      <c r="AH53" s="305"/>
      <c r="AJ53" s="305">
        <v>-3800</v>
      </c>
      <c r="AK53" s="305">
        <v>-3800</v>
      </c>
      <c r="AL53" s="305">
        <v>-3800</v>
      </c>
      <c r="AM53" s="305">
        <v>-3800</v>
      </c>
      <c r="AO53" s="305">
        <v>0</v>
      </c>
      <c r="AP53" s="305">
        <v>0</v>
      </c>
      <c r="AQ53" s="305">
        <v>0</v>
      </c>
      <c r="AR53" s="305">
        <v>0</v>
      </c>
      <c r="AS53" s="128"/>
      <c r="AT53" s="305">
        <v>0</v>
      </c>
      <c r="AU53" s="305">
        <v>0</v>
      </c>
      <c r="AV53" s="308">
        <v>0</v>
      </c>
      <c r="AW53" s="308"/>
      <c r="AX53" s="128"/>
      <c r="AY53" s="305"/>
      <c r="AZ53" s="48"/>
      <c r="BA53" s="308"/>
      <c r="BB53" s="308"/>
      <c r="BD53" s="48"/>
      <c r="BE53" s="48"/>
      <c r="BF53" s="48"/>
      <c r="BG53" s="48"/>
      <c r="BI53" s="48"/>
      <c r="BJ53" s="48"/>
      <c r="BK53" s="48"/>
      <c r="BL53" s="48"/>
      <c r="BM53" s="128"/>
    </row>
    <row r="54" spans="2:65" ht="11.4" customHeight="1" x14ac:dyDescent="0.3">
      <c r="B54" s="262" t="s">
        <v>206</v>
      </c>
      <c r="D54" s="305">
        <v>0</v>
      </c>
      <c r="F54" s="305">
        <v>0</v>
      </c>
      <c r="G54" s="305">
        <v>0</v>
      </c>
      <c r="H54" s="305">
        <v>0</v>
      </c>
      <c r="I54" s="305">
        <v>0</v>
      </c>
      <c r="K54" s="305">
        <v>0</v>
      </c>
      <c r="L54" s="305">
        <v>0</v>
      </c>
      <c r="M54" s="305">
        <v>0</v>
      </c>
      <c r="N54" s="305">
        <v>-5344</v>
      </c>
      <c r="O54" s="239"/>
      <c r="P54" s="305">
        <v>-336</v>
      </c>
      <c r="Q54" s="305">
        <v>-3121</v>
      </c>
      <c r="R54" s="305">
        <v>-3121</v>
      </c>
      <c r="S54" s="305">
        <v>-19113</v>
      </c>
      <c r="T54" s="239"/>
      <c r="U54" s="305">
        <v>0</v>
      </c>
      <c r="V54" s="305">
        <v>0</v>
      </c>
      <c r="W54" s="305">
        <v>0</v>
      </c>
      <c r="X54" s="305">
        <v>0</v>
      </c>
      <c r="Z54" s="305">
        <v>-3998</v>
      </c>
      <c r="AA54" s="305">
        <v>-6484</v>
      </c>
      <c r="AB54" s="305">
        <v>-10502</v>
      </c>
      <c r="AC54" s="305">
        <v>-10825</v>
      </c>
      <c r="AE54" s="305">
        <v>-18266</v>
      </c>
      <c r="AF54" s="305">
        <v>-18874</v>
      </c>
      <c r="AG54" s="305">
        <v>-23140</v>
      </c>
      <c r="AH54" s="305">
        <v>-23140</v>
      </c>
      <c r="AJ54" s="305">
        <v>-2558</v>
      </c>
      <c r="AK54" s="305">
        <v>-2558</v>
      </c>
      <c r="AL54" s="305">
        <v>-2630</v>
      </c>
      <c r="AM54" s="305">
        <v>-5630</v>
      </c>
      <c r="AO54" s="305">
        <v>-5450</v>
      </c>
      <c r="AP54" s="305">
        <v>-5450</v>
      </c>
      <c r="AQ54" s="305">
        <v>-9550</v>
      </c>
      <c r="AR54" s="305">
        <v>-9550</v>
      </c>
      <c r="AS54" s="128"/>
      <c r="AT54" s="305">
        <v>-2879</v>
      </c>
      <c r="AU54" s="305">
        <v>-2879</v>
      </c>
      <c r="AV54" s="308">
        <v>-2879</v>
      </c>
      <c r="AW54" s="308">
        <v>-2879</v>
      </c>
      <c r="AX54" s="128"/>
      <c r="AY54" s="305">
        <v>-7922</v>
      </c>
      <c r="AZ54" s="48">
        <v>-9855</v>
      </c>
      <c r="BA54" s="308">
        <v>-9855</v>
      </c>
      <c r="BB54" s="308">
        <v>-9855</v>
      </c>
      <c r="BD54" s="48">
        <v>-2515</v>
      </c>
      <c r="BE54" s="48">
        <v>-2515</v>
      </c>
      <c r="BF54" s="48">
        <v>-2515</v>
      </c>
      <c r="BG54" s="48">
        <v>-2515</v>
      </c>
      <c r="BI54" s="48">
        <v>-22099</v>
      </c>
      <c r="BJ54" s="48">
        <v>-22099</v>
      </c>
      <c r="BK54" s="48">
        <v>-43708</v>
      </c>
      <c r="BL54" s="48">
        <v>-43708</v>
      </c>
      <c r="BM54" s="128"/>
    </row>
    <row r="55" spans="2:65" ht="11.4" customHeight="1" x14ac:dyDescent="0.3">
      <c r="B55" s="309" t="s">
        <v>207</v>
      </c>
      <c r="D55" s="305"/>
      <c r="F55" s="305"/>
      <c r="G55" s="305"/>
      <c r="H55" s="305"/>
      <c r="I55" s="305"/>
      <c r="K55" s="305"/>
      <c r="L55" s="305"/>
      <c r="M55" s="305"/>
      <c r="N55" s="305"/>
      <c r="O55" s="239"/>
      <c r="P55" s="305"/>
      <c r="Q55" s="305"/>
      <c r="R55" s="305"/>
      <c r="S55" s="305"/>
      <c r="T55" s="239"/>
      <c r="U55" s="305"/>
      <c r="V55" s="305"/>
      <c r="W55" s="305"/>
      <c r="X55" s="305"/>
      <c r="Z55" s="305"/>
      <c r="AA55" s="305"/>
      <c r="AB55" s="305"/>
      <c r="AC55" s="305"/>
      <c r="AE55" s="305"/>
      <c r="AF55" s="305"/>
      <c r="AG55" s="305"/>
      <c r="AH55" s="305"/>
      <c r="AJ55" s="305"/>
      <c r="AK55" s="305"/>
      <c r="AL55" s="305"/>
      <c r="AM55" s="305"/>
      <c r="AO55" s="305"/>
      <c r="AP55" s="305">
        <v>-5940</v>
      </c>
      <c r="AQ55" s="305">
        <v>-5940</v>
      </c>
      <c r="AR55" s="305"/>
      <c r="AS55" s="128"/>
      <c r="AT55" s="305"/>
      <c r="AU55" s="305"/>
      <c r="AV55" s="308"/>
      <c r="AW55" s="308"/>
      <c r="AX55" s="128"/>
      <c r="AY55" s="305"/>
      <c r="AZ55" s="48">
        <v>-1834</v>
      </c>
      <c r="BA55" s="308">
        <v>-1834</v>
      </c>
      <c r="BB55" s="308">
        <v>-1834</v>
      </c>
      <c r="BD55" s="48">
        <v>0</v>
      </c>
      <c r="BE55" s="48">
        <v>0</v>
      </c>
      <c r="BF55" s="48"/>
      <c r="BG55" s="48">
        <v>0</v>
      </c>
      <c r="BI55" s="48"/>
      <c r="BJ55" s="48"/>
      <c r="BK55" s="276"/>
      <c r="BL55" s="276"/>
      <c r="BM55" s="408"/>
    </row>
    <row r="56" spans="2:65" ht="11.4" customHeight="1" x14ac:dyDescent="0.3">
      <c r="B56" s="262" t="s">
        <v>208</v>
      </c>
      <c r="D56" s="305">
        <v>-5903</v>
      </c>
      <c r="F56" s="305">
        <v>-350467</v>
      </c>
      <c r="G56" s="305">
        <v>-350467</v>
      </c>
      <c r="H56" s="305">
        <v>-357555</v>
      </c>
      <c r="I56" s="305">
        <v>-400231</v>
      </c>
      <c r="K56" s="291">
        <v>0</v>
      </c>
      <c r="L56" s="305">
        <v>-20471</v>
      </c>
      <c r="M56" s="305">
        <v>-32614</v>
      </c>
      <c r="N56" s="305">
        <v>-123371</v>
      </c>
      <c r="O56" s="239"/>
      <c r="P56" s="291">
        <v>-14676</v>
      </c>
      <c r="Q56" s="305">
        <v>-35890</v>
      </c>
      <c r="R56" s="305">
        <v>-35890</v>
      </c>
      <c r="S56" s="305">
        <v>-36385</v>
      </c>
      <c r="T56" s="239"/>
      <c r="U56" s="305">
        <v>0</v>
      </c>
      <c r="V56" s="305">
        <v>0</v>
      </c>
      <c r="W56" s="305">
        <v>0</v>
      </c>
      <c r="X56" s="305">
        <v>-10403</v>
      </c>
      <c r="Z56" s="305">
        <f>-86586-Z60</f>
        <v>-1102</v>
      </c>
      <c r="AA56" s="305">
        <v>-7961</v>
      </c>
      <c r="AB56" s="305">
        <v>-7961</v>
      </c>
      <c r="AC56" s="305">
        <v>-67061</v>
      </c>
      <c r="AE56" s="305">
        <v>-6715</v>
      </c>
      <c r="AF56" s="305">
        <v>-6715</v>
      </c>
      <c r="AG56" s="305">
        <v>-6715</v>
      </c>
      <c r="AH56" s="305">
        <v>-14874</v>
      </c>
      <c r="AJ56" s="305"/>
      <c r="AK56" s="305"/>
      <c r="AL56" s="305"/>
      <c r="AM56" s="305"/>
      <c r="AO56" s="305"/>
      <c r="AP56" s="305"/>
      <c r="AQ56" s="305"/>
      <c r="AR56" s="305"/>
      <c r="AS56" s="128"/>
      <c r="AT56" s="305">
        <v>0</v>
      </c>
      <c r="AU56" s="305">
        <v>0</v>
      </c>
      <c r="AV56" s="308">
        <v>-14101</v>
      </c>
      <c r="AW56" s="308">
        <v>-442855</v>
      </c>
      <c r="AX56" s="128"/>
      <c r="AY56" s="305">
        <v>0</v>
      </c>
      <c r="AZ56" s="48">
        <v>0</v>
      </c>
      <c r="BA56" s="308">
        <v>-74644</v>
      </c>
      <c r="BB56" s="308">
        <v>-74644</v>
      </c>
      <c r="BD56" s="48">
        <v>-14444</v>
      </c>
      <c r="BE56" s="48">
        <v>-15237</v>
      </c>
      <c r="BF56" s="48">
        <v>-59857</v>
      </c>
      <c r="BG56" s="48">
        <v>-59857</v>
      </c>
      <c r="BI56" s="48">
        <v>0</v>
      </c>
      <c r="BJ56" s="48">
        <v>-877093</v>
      </c>
      <c r="BK56" s="48">
        <v>-882198</v>
      </c>
      <c r="BL56" s="48">
        <v>-882198</v>
      </c>
      <c r="BM56" s="128"/>
    </row>
    <row r="57" spans="2:65" ht="11.4" customHeight="1" x14ac:dyDescent="0.3">
      <c r="B57" s="262" t="s">
        <v>209</v>
      </c>
      <c r="D57" s="305"/>
      <c r="F57" s="305"/>
      <c r="G57" s="305"/>
      <c r="H57" s="305"/>
      <c r="I57" s="305"/>
      <c r="K57" s="291"/>
      <c r="L57" s="305"/>
      <c r="M57" s="305"/>
      <c r="N57" s="305"/>
      <c r="O57" s="239"/>
      <c r="P57" s="291"/>
      <c r="Q57" s="305"/>
      <c r="R57" s="305"/>
      <c r="S57" s="305"/>
      <c r="T57" s="239"/>
      <c r="U57" s="305"/>
      <c r="V57" s="305"/>
      <c r="W57" s="305"/>
      <c r="X57" s="305"/>
      <c r="Z57" s="305"/>
      <c r="AA57" s="305"/>
      <c r="AB57" s="305"/>
      <c r="AC57" s="305"/>
      <c r="AE57" s="305"/>
      <c r="AF57" s="305"/>
      <c r="AG57" s="305"/>
      <c r="AH57" s="305"/>
      <c r="AJ57" s="305"/>
      <c r="AK57" s="305"/>
      <c r="AL57" s="305"/>
      <c r="AM57" s="305"/>
      <c r="AO57" s="305"/>
      <c r="AP57" s="305"/>
      <c r="AQ57" s="305"/>
      <c r="AR57" s="305"/>
      <c r="AS57" s="128"/>
      <c r="AT57" s="305"/>
      <c r="AU57" s="305"/>
      <c r="AV57" s="308">
        <v>31526</v>
      </c>
      <c r="AW57" s="308"/>
      <c r="AX57" s="128"/>
      <c r="AY57" s="305"/>
      <c r="AZ57" s="48"/>
      <c r="BA57" s="308"/>
      <c r="BB57" s="308"/>
      <c r="BD57" s="48"/>
      <c r="BE57" s="48"/>
      <c r="BF57" s="48"/>
      <c r="BG57" s="48"/>
      <c r="BI57" s="48"/>
      <c r="BJ57" s="48"/>
      <c r="BK57" s="276"/>
      <c r="BL57" s="276"/>
      <c r="BM57" s="128"/>
    </row>
    <row r="58" spans="2:65" ht="11.4" customHeight="1" x14ac:dyDescent="0.3">
      <c r="B58" s="262" t="s">
        <v>210</v>
      </c>
      <c r="D58" s="305"/>
      <c r="F58" s="305"/>
      <c r="G58" s="305"/>
      <c r="H58" s="305"/>
      <c r="I58" s="305"/>
      <c r="K58" s="291"/>
      <c r="L58" s="305"/>
      <c r="M58" s="305"/>
      <c r="N58" s="305"/>
      <c r="O58" s="239"/>
      <c r="P58" s="291"/>
      <c r="Q58" s="305"/>
      <c r="R58" s="305"/>
      <c r="S58" s="305"/>
      <c r="T58" s="239"/>
      <c r="U58" s="305"/>
      <c r="V58" s="305"/>
      <c r="W58" s="305"/>
      <c r="X58" s="305"/>
      <c r="Z58" s="305"/>
      <c r="AA58" s="305"/>
      <c r="AB58" s="305"/>
      <c r="AC58" s="305"/>
      <c r="AF58" s="305"/>
      <c r="AG58" s="305"/>
      <c r="AH58" s="305"/>
      <c r="AL58" s="22">
        <v>28</v>
      </c>
      <c r="AM58" s="22">
        <v>4065</v>
      </c>
      <c r="AO58" s="22">
        <v>92</v>
      </c>
      <c r="AP58" s="22">
        <v>128</v>
      </c>
      <c r="AQ58" s="22">
        <v>193</v>
      </c>
      <c r="AR58" s="22">
        <v>276</v>
      </c>
      <c r="AS58" s="128"/>
      <c r="AT58" s="22">
        <v>123</v>
      </c>
      <c r="AU58" s="22">
        <v>196</v>
      </c>
      <c r="AV58" s="303">
        <v>328</v>
      </c>
      <c r="AW58" s="303">
        <v>0</v>
      </c>
      <c r="AX58" s="128"/>
      <c r="AY58" s="22">
        <v>0</v>
      </c>
      <c r="AZ58" s="48">
        <v>395</v>
      </c>
      <c r="BA58" s="303">
        <v>238</v>
      </c>
      <c r="BB58" s="304"/>
      <c r="BD58" s="48"/>
      <c r="BE58" s="48">
        <v>726</v>
      </c>
      <c r="BF58" s="48">
        <v>726</v>
      </c>
      <c r="BG58" s="48"/>
      <c r="BI58" s="48"/>
      <c r="BJ58" s="48"/>
      <c r="BK58" s="276"/>
      <c r="BL58" s="276"/>
      <c r="BM58" s="128"/>
    </row>
    <row r="59" spans="2:65" ht="11.4" customHeight="1" x14ac:dyDescent="0.3">
      <c r="B59" s="262" t="s">
        <v>211</v>
      </c>
      <c r="D59" s="305"/>
      <c r="F59" s="305"/>
      <c r="G59" s="305"/>
      <c r="H59" s="305"/>
      <c r="I59" s="305"/>
      <c r="K59" s="291"/>
      <c r="L59" s="305"/>
      <c r="M59" s="305"/>
      <c r="N59" s="305"/>
      <c r="O59" s="239"/>
      <c r="P59" s="291"/>
      <c r="Q59" s="305"/>
      <c r="R59" s="305"/>
      <c r="S59" s="305"/>
      <c r="T59" s="239"/>
      <c r="U59" s="305"/>
      <c r="V59" s="305"/>
      <c r="W59" s="305"/>
      <c r="X59" s="305"/>
      <c r="Z59" s="305"/>
      <c r="AA59" s="305"/>
      <c r="AB59" s="305"/>
      <c r="AC59" s="305"/>
      <c r="AF59" s="305"/>
      <c r="AG59" s="305"/>
      <c r="AH59" s="305"/>
      <c r="AS59" s="128"/>
      <c r="AV59" s="303"/>
      <c r="AW59" s="303"/>
      <c r="AX59" s="128"/>
      <c r="AZ59" s="48">
        <v>759</v>
      </c>
      <c r="BA59" s="303">
        <v>1035</v>
      </c>
      <c r="BB59" s="304">
        <v>1750</v>
      </c>
      <c r="BD59" s="48">
        <v>360</v>
      </c>
      <c r="BE59" s="48">
        <v>6555</v>
      </c>
      <c r="BF59" s="48">
        <v>6899</v>
      </c>
      <c r="BG59" s="48">
        <v>8429</v>
      </c>
      <c r="BI59" s="48">
        <v>440</v>
      </c>
      <c r="BJ59" s="48">
        <v>875</v>
      </c>
      <c r="BK59" s="48">
        <v>1310</v>
      </c>
      <c r="BL59" s="48">
        <v>722</v>
      </c>
      <c r="BM59" s="128"/>
    </row>
    <row r="60" spans="2:65" ht="11.4" customHeight="1" x14ac:dyDescent="0.3">
      <c r="B60" s="262" t="s">
        <v>212</v>
      </c>
      <c r="D60" s="305"/>
      <c r="F60" s="305"/>
      <c r="G60" s="305"/>
      <c r="H60" s="305"/>
      <c r="I60" s="305"/>
      <c r="K60" s="291"/>
      <c r="L60" s="305"/>
      <c r="M60" s="305"/>
      <c r="N60" s="305"/>
      <c r="O60" s="239"/>
      <c r="P60" s="291"/>
      <c r="Q60" s="305"/>
      <c r="R60" s="305"/>
      <c r="S60" s="305"/>
      <c r="T60" s="239"/>
      <c r="U60" s="305"/>
      <c r="V60" s="305"/>
      <c r="W60" s="305"/>
      <c r="X60" s="305"/>
      <c r="Z60" s="305">
        <v>-85484</v>
      </c>
      <c r="AA60" s="305">
        <v>-85484</v>
      </c>
      <c r="AB60" s="305">
        <v>-118881</v>
      </c>
      <c r="AC60" s="305">
        <v>-118881</v>
      </c>
      <c r="AE60" s="305"/>
      <c r="AF60" s="305"/>
      <c r="AG60" s="305"/>
      <c r="AH60" s="305"/>
      <c r="AJ60" s="305"/>
      <c r="AK60" s="305"/>
      <c r="AL60" s="305"/>
      <c r="AM60" s="305"/>
      <c r="AO60" s="305"/>
      <c r="AP60" s="305"/>
      <c r="AQ60" s="305"/>
      <c r="AR60" s="305"/>
      <c r="AS60" s="128"/>
      <c r="AT60" s="305"/>
      <c r="AU60" s="305"/>
      <c r="AV60" s="308"/>
      <c r="AW60" s="308"/>
      <c r="AX60" s="128"/>
      <c r="AY60" s="305"/>
      <c r="AZ60" s="48"/>
      <c r="BA60" s="308"/>
      <c r="BB60" s="308"/>
      <c r="BD60" s="48"/>
      <c r="BE60" s="48"/>
      <c r="BF60" s="48"/>
      <c r="BG60" s="48"/>
      <c r="BI60" s="48"/>
      <c r="BJ60" s="48"/>
      <c r="BK60" s="276"/>
      <c r="BL60" s="276"/>
      <c r="BM60" s="408"/>
    </row>
    <row r="61" spans="2:65" ht="11.4" customHeight="1" x14ac:dyDescent="0.3">
      <c r="B61" s="262" t="s">
        <v>213</v>
      </c>
      <c r="D61" s="305" t="s">
        <v>107</v>
      </c>
      <c r="F61" s="305">
        <v>-250</v>
      </c>
      <c r="G61" s="305">
        <v>-500</v>
      </c>
      <c r="H61" s="305">
        <v>-500</v>
      </c>
      <c r="I61" s="305">
        <v>-500</v>
      </c>
      <c r="K61" s="291">
        <v>0</v>
      </c>
      <c r="L61" s="291">
        <v>0</v>
      </c>
      <c r="M61" s="291">
        <v>0</v>
      </c>
      <c r="N61" s="291">
        <v>0</v>
      </c>
      <c r="O61" s="239"/>
      <c r="P61" s="291"/>
      <c r="Q61" s="291"/>
      <c r="R61" s="291"/>
      <c r="S61" s="291"/>
      <c r="T61" s="239"/>
      <c r="U61" s="291">
        <v>0</v>
      </c>
      <c r="V61" s="305">
        <v>-15625</v>
      </c>
      <c r="W61" s="305">
        <v>-15625</v>
      </c>
      <c r="X61" s="305">
        <v>-15625</v>
      </c>
      <c r="Z61" s="291">
        <v>0</v>
      </c>
      <c r="AA61" s="305"/>
      <c r="AB61" s="305"/>
      <c r="AC61" s="305"/>
      <c r="AE61" s="305">
        <v>-7754</v>
      </c>
      <c r="AF61" s="305">
        <v>-7742</v>
      </c>
      <c r="AG61" s="305">
        <v>-7742</v>
      </c>
      <c r="AH61" s="305">
        <v>-7742</v>
      </c>
      <c r="AJ61" s="305"/>
      <c r="AK61" s="305"/>
      <c r="AL61" s="305"/>
      <c r="AM61" s="305"/>
      <c r="AO61" s="305"/>
      <c r="AP61" s="305">
        <v>-9404</v>
      </c>
      <c r="AQ61" s="305">
        <v>-19404</v>
      </c>
      <c r="AR61" s="305">
        <v>-21404</v>
      </c>
      <c r="AS61" s="128"/>
      <c r="AT61" s="305">
        <v>-3105</v>
      </c>
      <c r="AU61" s="305">
        <v>-3105</v>
      </c>
      <c r="AV61" s="308">
        <v>-3105</v>
      </c>
      <c r="AW61" s="308">
        <v>0</v>
      </c>
      <c r="AX61" s="128"/>
      <c r="AY61" s="305">
        <v>0</v>
      </c>
      <c r="AZ61" s="48">
        <v>0</v>
      </c>
      <c r="BA61" s="308">
        <v>-5443</v>
      </c>
      <c r="BB61" s="308">
        <v>-5443</v>
      </c>
      <c r="BD61" s="48"/>
      <c r="BE61" s="48">
        <v>0</v>
      </c>
      <c r="BF61" s="48"/>
      <c r="BG61" s="48">
        <v>0</v>
      </c>
      <c r="BI61" s="48">
        <v>-4272</v>
      </c>
      <c r="BJ61" s="48">
        <v>-1104</v>
      </c>
      <c r="BK61" s="48">
        <v>-1104</v>
      </c>
      <c r="BL61" s="48">
        <v>-1286</v>
      </c>
      <c r="BM61" s="128"/>
    </row>
    <row r="62" spans="2:65" ht="11.4" customHeight="1" x14ac:dyDescent="0.3">
      <c r="B62" s="262" t="s">
        <v>214</v>
      </c>
      <c r="D62" s="305"/>
      <c r="F62" s="305"/>
      <c r="G62" s="305"/>
      <c r="H62" s="305"/>
      <c r="I62" s="305"/>
      <c r="K62" s="291"/>
      <c r="L62" s="291"/>
      <c r="M62" s="291"/>
      <c r="N62" s="291"/>
      <c r="O62" s="239"/>
      <c r="P62" s="291"/>
      <c r="Q62" s="291"/>
      <c r="R62" s="291"/>
      <c r="S62" s="291"/>
      <c r="T62" s="239"/>
      <c r="U62" s="291"/>
      <c r="V62" s="305"/>
      <c r="W62" s="305"/>
      <c r="X62" s="305"/>
      <c r="Z62" s="291"/>
      <c r="AA62" s="305"/>
      <c r="AB62" s="305"/>
      <c r="AC62" s="305"/>
      <c r="AE62" s="305"/>
      <c r="AF62" s="305">
        <v>-5000</v>
      </c>
      <c r="AG62" s="305">
        <v>-5000</v>
      </c>
      <c r="AH62" s="305">
        <v>-5000</v>
      </c>
      <c r="AJ62" s="305"/>
      <c r="AK62" s="305"/>
      <c r="AL62" s="305"/>
      <c r="AM62" s="305"/>
      <c r="AO62" s="305"/>
      <c r="AP62" s="305"/>
      <c r="AQ62" s="305"/>
      <c r="AR62" s="305"/>
      <c r="AS62" s="128"/>
      <c r="AT62" s="305"/>
      <c r="AU62" s="305"/>
      <c r="AV62" s="308">
        <v>-31854</v>
      </c>
      <c r="AW62" s="308">
        <v>-52769</v>
      </c>
      <c r="AX62" s="128"/>
      <c r="AY62" s="305">
        <v>0</v>
      </c>
      <c r="AZ62" s="48">
        <v>0</v>
      </c>
      <c r="BA62" s="308">
        <v>0</v>
      </c>
      <c r="BB62" s="308">
        <v>-13961</v>
      </c>
      <c r="BD62" s="48">
        <v>0</v>
      </c>
      <c r="BE62" s="48">
        <v>0</v>
      </c>
      <c r="BF62" s="48"/>
      <c r="BG62" s="48">
        <v>0</v>
      </c>
      <c r="BI62" s="48"/>
      <c r="BJ62" s="48">
        <v>-9840</v>
      </c>
      <c r="BK62" s="48">
        <v>-9840</v>
      </c>
      <c r="BL62" s="48">
        <v>-9840</v>
      </c>
      <c r="BM62" s="128"/>
    </row>
    <row r="63" spans="2:65" ht="11.4" customHeight="1" x14ac:dyDescent="0.3">
      <c r="B63" s="262" t="s">
        <v>79</v>
      </c>
      <c r="D63" s="305"/>
      <c r="F63" s="305"/>
      <c r="G63" s="305"/>
      <c r="H63" s="305"/>
      <c r="I63" s="305"/>
      <c r="K63" s="291"/>
      <c r="L63" s="291"/>
      <c r="M63" s="291"/>
      <c r="N63" s="291"/>
      <c r="O63" s="239"/>
      <c r="P63" s="291"/>
      <c r="Q63" s="291"/>
      <c r="R63" s="291"/>
      <c r="S63" s="291"/>
      <c r="T63" s="239"/>
      <c r="U63" s="291"/>
      <c r="V63" s="305"/>
      <c r="W63" s="305"/>
      <c r="X63" s="305"/>
      <c r="Z63" s="291"/>
      <c r="AA63" s="305"/>
      <c r="AB63" s="305"/>
      <c r="AC63" s="305"/>
      <c r="AE63" s="291">
        <v>-238</v>
      </c>
      <c r="AF63" s="305">
        <v>-239</v>
      </c>
      <c r="AG63" s="305">
        <v>-239</v>
      </c>
      <c r="AH63" s="305">
        <v>-239</v>
      </c>
      <c r="AJ63" s="291"/>
      <c r="AK63" s="291"/>
      <c r="AL63" s="291"/>
      <c r="AM63" s="291"/>
      <c r="AO63" s="291"/>
      <c r="AP63" s="291"/>
      <c r="AQ63" s="291"/>
      <c r="AR63" s="291"/>
      <c r="AS63" s="128"/>
      <c r="AT63" s="291"/>
      <c r="AU63" s="291"/>
      <c r="AV63" s="306">
        <v>-376</v>
      </c>
      <c r="AW63" s="306">
        <v>-235</v>
      </c>
      <c r="AX63" s="128"/>
      <c r="AY63" s="291">
        <v>0</v>
      </c>
      <c r="AZ63" s="48">
        <v>0</v>
      </c>
      <c r="BA63" s="306">
        <v>0</v>
      </c>
      <c r="BB63" s="246"/>
      <c r="BD63" s="48">
        <v>0</v>
      </c>
      <c r="BE63" s="48">
        <v>0</v>
      </c>
      <c r="BF63" s="48"/>
      <c r="BG63" s="48">
        <v>0</v>
      </c>
      <c r="BI63" s="48"/>
      <c r="BJ63" s="48"/>
      <c r="BK63" s="48"/>
      <c r="BL63" s="48">
        <v>2191.51107</v>
      </c>
      <c r="BM63" s="128"/>
    </row>
    <row r="64" spans="2:65" s="101" customFormat="1" ht="11.4" customHeight="1" x14ac:dyDescent="0.3">
      <c r="B64" s="263" t="s">
        <v>215</v>
      </c>
      <c r="D64" s="126">
        <v>-8974</v>
      </c>
      <c r="F64" s="126">
        <v>-343725</v>
      </c>
      <c r="G64" s="126">
        <v>-349305</v>
      </c>
      <c r="H64" s="126">
        <f>SUM(H47:H61)</f>
        <v>-359543</v>
      </c>
      <c r="I64" s="126">
        <v>-407719</v>
      </c>
      <c r="K64" s="126">
        <v>-5631</v>
      </c>
      <c r="L64" s="126">
        <v>-35675</v>
      </c>
      <c r="M64" s="126">
        <f>SUM(M47:M61)</f>
        <v>-57207</v>
      </c>
      <c r="N64" s="126">
        <f>SUM(N47:N61)</f>
        <v>-160755</v>
      </c>
      <c r="O64" s="257"/>
      <c r="P64" s="126">
        <f>SUM(P47:P61)</f>
        <v>-21826</v>
      </c>
      <c r="Q64" s="126">
        <f>SUM(Q47:Q61)</f>
        <v>-54501</v>
      </c>
      <c r="R64" s="126">
        <f>SUM(R47:R61)</f>
        <v>-62997</v>
      </c>
      <c r="S64" s="126">
        <f>SUM(S47:S61)</f>
        <v>-92613</v>
      </c>
      <c r="T64" s="257"/>
      <c r="U64" s="126">
        <f>SUM(U47:U61)</f>
        <v>-15536</v>
      </c>
      <c r="V64" s="126">
        <f>SUM(V47:V61)</f>
        <v>-40792</v>
      </c>
      <c r="W64" s="126">
        <f>SUM(W47:W61)</f>
        <v>-51085</v>
      </c>
      <c r="X64" s="126">
        <f>SUM(X47:X61)</f>
        <v>-67795</v>
      </c>
      <c r="Z64" s="126">
        <f>SUM(Z47:Z61)</f>
        <v>-107093</v>
      </c>
      <c r="AA64" s="126">
        <f>SUM(AA47:AA61)</f>
        <v>-126126</v>
      </c>
      <c r="AB64" s="126">
        <f>SUM(AB47:AB61)</f>
        <v>-172408</v>
      </c>
      <c r="AC64" s="126">
        <f>SUM(AC47:AC61)</f>
        <v>-239350</v>
      </c>
      <c r="AE64" s="126">
        <f>SUM(AE47:AE63)</f>
        <v>-51061</v>
      </c>
      <c r="AF64" s="126">
        <f>SUM(AF47:AF63)</f>
        <v>-69668</v>
      </c>
      <c r="AG64" s="126">
        <f>SUM(AG47:AG63)</f>
        <v>-85695</v>
      </c>
      <c r="AH64" s="126">
        <f>SUM(AH47:AH63)</f>
        <v>-109147</v>
      </c>
      <c r="AJ64" s="126">
        <v>-27087</v>
      </c>
      <c r="AK64" s="126">
        <f>SUM(AK47:AK63)</f>
        <v>-41381</v>
      </c>
      <c r="AL64" s="126">
        <f>SUM(AL47:AL63)</f>
        <v>-53616</v>
      </c>
      <c r="AM64" s="126">
        <f>SUM(AM47:AM63)</f>
        <v>-65824</v>
      </c>
      <c r="AO64" s="126">
        <f>SUM(AO47:AO63)</f>
        <v>-21156</v>
      </c>
      <c r="AP64" s="126">
        <f>SUM(AP47:AP63)</f>
        <v>-51694</v>
      </c>
      <c r="AQ64" s="126">
        <f>SUM(AQ47:AQ63)</f>
        <v>-92950</v>
      </c>
      <c r="AR64" s="126">
        <f>SUM(AR47:AR63)</f>
        <v>-108349</v>
      </c>
      <c r="AS64" s="128"/>
      <c r="AT64" s="126">
        <v>-1646</v>
      </c>
      <c r="AU64" s="126">
        <v>-21721</v>
      </c>
      <c r="AV64" s="126">
        <v>-59344</v>
      </c>
      <c r="AW64" s="126">
        <v>-576443</v>
      </c>
      <c r="AX64" s="128"/>
      <c r="AY64" s="126">
        <v>-37392</v>
      </c>
      <c r="AZ64" s="126">
        <v>-70800</v>
      </c>
      <c r="BA64" s="126">
        <v>-180795</v>
      </c>
      <c r="BB64" s="126">
        <v>-225859</v>
      </c>
      <c r="BD64" s="126">
        <v>-50990</v>
      </c>
      <c r="BE64" s="126">
        <v>-79051</v>
      </c>
      <c r="BF64" s="126">
        <v>-159724</v>
      </c>
      <c r="BG64" s="126">
        <v>-198443</v>
      </c>
      <c r="BH64" s="22"/>
      <c r="BI64" s="126">
        <f>SUM(BI47:BI63)</f>
        <v>-64594</v>
      </c>
      <c r="BJ64" s="126">
        <f>SUM(BJ47:BJ63)</f>
        <v>-988937</v>
      </c>
      <c r="BK64" s="126">
        <f>SUM(BK47:BK63)</f>
        <v>-1072972.9222832241</v>
      </c>
      <c r="BL64" s="126">
        <f>SUM(BL47:BL63)</f>
        <v>-1125003.3263570429</v>
      </c>
      <c r="BM64" s="128"/>
    </row>
    <row r="65" spans="2:65" ht="11.4" customHeight="1" x14ac:dyDescent="0.3">
      <c r="B65" s="264"/>
      <c r="D65" s="260"/>
      <c r="F65" s="260"/>
      <c r="G65" s="260"/>
      <c r="H65" s="260"/>
      <c r="I65" s="260"/>
      <c r="K65" s="260"/>
      <c r="L65" s="260"/>
      <c r="M65" s="260"/>
      <c r="N65" s="260"/>
      <c r="O65" s="239"/>
      <c r="P65" s="260"/>
      <c r="Q65" s="260"/>
      <c r="R65" s="260"/>
      <c r="S65" s="260"/>
      <c r="T65" s="239"/>
      <c r="U65" s="260"/>
      <c r="V65" s="260"/>
      <c r="W65" s="260"/>
      <c r="X65" s="260"/>
      <c r="Z65" s="260"/>
      <c r="AA65" s="260"/>
      <c r="AB65" s="260"/>
      <c r="AC65" s="260"/>
      <c r="AE65" s="260"/>
      <c r="AF65" s="260"/>
      <c r="AG65" s="260"/>
      <c r="AH65" s="260"/>
      <c r="AJ65" s="260"/>
      <c r="AK65" s="260"/>
      <c r="AL65" s="260"/>
      <c r="AM65" s="260"/>
      <c r="AO65" s="260"/>
      <c r="AP65" s="260"/>
      <c r="AQ65" s="260"/>
      <c r="AR65" s="260"/>
      <c r="AT65" s="260"/>
      <c r="AU65" s="260"/>
      <c r="AV65" s="261"/>
      <c r="AW65" s="261"/>
      <c r="AY65" s="260"/>
      <c r="AZ65" s="48"/>
      <c r="BA65" s="261"/>
      <c r="BB65" s="310"/>
      <c r="BD65" s="48"/>
      <c r="BE65" s="48"/>
      <c r="BF65" s="48"/>
      <c r="BG65" s="48"/>
      <c r="BI65" s="48"/>
      <c r="BJ65" s="48"/>
      <c r="BK65" s="48"/>
      <c r="BL65" s="48"/>
      <c r="BM65" s="128"/>
    </row>
    <row r="66" spans="2:65" ht="11.4" customHeight="1" x14ac:dyDescent="0.3">
      <c r="B66" s="244" t="s">
        <v>216</v>
      </c>
      <c r="D66" s="311"/>
      <c r="F66" s="311"/>
      <c r="G66" s="311"/>
      <c r="H66" s="311"/>
      <c r="I66" s="311"/>
      <c r="K66" s="311"/>
      <c r="L66" s="311"/>
      <c r="M66" s="311"/>
      <c r="N66" s="311"/>
      <c r="O66" s="239"/>
      <c r="P66" s="311"/>
      <c r="Q66" s="311"/>
      <c r="R66" s="311"/>
      <c r="S66" s="311"/>
      <c r="T66" s="239"/>
      <c r="U66" s="311"/>
      <c r="V66" s="311"/>
      <c r="W66" s="311"/>
      <c r="X66" s="311"/>
      <c r="Z66" s="311"/>
      <c r="AA66" s="311"/>
      <c r="AB66" s="311"/>
      <c r="AC66" s="311"/>
      <c r="AE66" s="311"/>
      <c r="AF66" s="311"/>
      <c r="AG66" s="311"/>
      <c r="AH66" s="311"/>
      <c r="AJ66" s="311"/>
      <c r="AK66" s="311"/>
      <c r="AL66" s="311"/>
      <c r="AM66" s="311"/>
      <c r="AO66" s="311"/>
      <c r="AP66" s="311"/>
      <c r="AQ66" s="311"/>
      <c r="AR66" s="311"/>
      <c r="AT66" s="311"/>
      <c r="AU66" s="311"/>
      <c r="AV66" s="312"/>
      <c r="AW66" s="312"/>
      <c r="AY66" s="311"/>
      <c r="AZ66" s="48"/>
      <c r="BA66" s="312"/>
      <c r="BB66" s="313"/>
      <c r="BD66" s="48"/>
      <c r="BE66" s="48"/>
      <c r="BF66" s="48"/>
      <c r="BG66" s="48"/>
      <c r="BI66" s="48"/>
      <c r="BJ66" s="48"/>
      <c r="BK66" s="48"/>
      <c r="BL66" s="48"/>
      <c r="BM66" s="128"/>
    </row>
    <row r="67" spans="2:65" ht="11.4" customHeight="1" x14ac:dyDescent="0.3">
      <c r="B67" s="164" t="s">
        <v>217</v>
      </c>
      <c r="D67" s="291">
        <v>0</v>
      </c>
      <c r="F67" s="160">
        <v>203504</v>
      </c>
      <c r="G67" s="160">
        <v>203504</v>
      </c>
      <c r="H67" s="160">
        <v>203504</v>
      </c>
      <c r="I67" s="160">
        <v>203504</v>
      </c>
      <c r="K67" s="160">
        <v>1907</v>
      </c>
      <c r="L67" s="160">
        <v>108779</v>
      </c>
      <c r="M67" s="160">
        <v>108888</v>
      </c>
      <c r="N67" s="160">
        <v>108888</v>
      </c>
      <c r="O67" s="239"/>
      <c r="P67" s="160">
        <v>0</v>
      </c>
      <c r="Q67" s="160"/>
      <c r="R67" s="160">
        <v>4723</v>
      </c>
      <c r="S67" s="160">
        <v>5398</v>
      </c>
      <c r="T67" s="239"/>
      <c r="U67" s="160">
        <v>409</v>
      </c>
      <c r="V67" s="160">
        <v>1978</v>
      </c>
      <c r="W67" s="160">
        <v>2537</v>
      </c>
      <c r="X67" s="160">
        <v>2938</v>
      </c>
      <c r="Z67" s="160"/>
      <c r="AA67" s="160">
        <v>948</v>
      </c>
      <c r="AB67" s="160">
        <v>1865</v>
      </c>
      <c r="AC67" s="160">
        <v>2142</v>
      </c>
      <c r="AE67" s="160">
        <v>331</v>
      </c>
      <c r="AF67" s="160">
        <v>756</v>
      </c>
      <c r="AG67" s="160">
        <v>1076</v>
      </c>
      <c r="AH67" s="160">
        <v>1330</v>
      </c>
      <c r="AJ67" s="160">
        <v>525</v>
      </c>
      <c r="AK67" s="160">
        <v>1238</v>
      </c>
      <c r="AL67" s="160">
        <v>1954</v>
      </c>
      <c r="AM67" s="160">
        <v>2268</v>
      </c>
      <c r="AO67" s="160">
        <v>1557</v>
      </c>
      <c r="AP67" s="160">
        <v>2125</v>
      </c>
      <c r="AQ67" s="160">
        <v>2402</v>
      </c>
      <c r="AR67" s="160">
        <v>2605</v>
      </c>
      <c r="AS67" s="128"/>
      <c r="AT67" s="160">
        <v>246</v>
      </c>
      <c r="AU67" s="160">
        <v>463</v>
      </c>
      <c r="AV67" s="314">
        <v>680</v>
      </c>
      <c r="AW67" s="314">
        <v>889</v>
      </c>
      <c r="AX67" s="128"/>
      <c r="AY67" s="160">
        <v>132</v>
      </c>
      <c r="AZ67" s="48">
        <v>246</v>
      </c>
      <c r="BA67" s="314">
        <v>318</v>
      </c>
      <c r="BB67" s="314">
        <v>445</v>
      </c>
      <c r="BD67" s="48">
        <v>195</v>
      </c>
      <c r="BE67" s="48">
        <v>2828</v>
      </c>
      <c r="BF67" s="48">
        <v>9161</v>
      </c>
      <c r="BG67" s="48">
        <v>9221</v>
      </c>
      <c r="BI67" s="48">
        <v>3061</v>
      </c>
      <c r="BJ67" s="48">
        <v>3061</v>
      </c>
      <c r="BK67" s="48">
        <v>3061</v>
      </c>
      <c r="BL67" s="48">
        <v>3061</v>
      </c>
      <c r="BM67" s="128"/>
    </row>
    <row r="68" spans="2:65" ht="11.4" customHeight="1" x14ac:dyDescent="0.3">
      <c r="B68" s="262" t="s">
        <v>218</v>
      </c>
      <c r="D68" s="160">
        <v>100</v>
      </c>
      <c r="F68" s="160">
        <v>175000</v>
      </c>
      <c r="G68" s="160">
        <v>175000</v>
      </c>
      <c r="H68" s="160">
        <v>176831</v>
      </c>
      <c r="I68" s="160">
        <v>227149</v>
      </c>
      <c r="K68" s="291">
        <v>0</v>
      </c>
      <c r="L68" s="160">
        <v>219500</v>
      </c>
      <c r="M68" s="160">
        <v>219500</v>
      </c>
      <c r="N68" s="160">
        <v>273500</v>
      </c>
      <c r="O68" s="239"/>
      <c r="P68" s="291">
        <v>0</v>
      </c>
      <c r="Q68" s="160">
        <v>12000</v>
      </c>
      <c r="R68" s="160">
        <v>12000</v>
      </c>
      <c r="S68" s="160">
        <v>12000</v>
      </c>
      <c r="T68" s="239"/>
      <c r="U68" s="160">
        <v>0</v>
      </c>
      <c r="V68" s="160">
        <v>12940</v>
      </c>
      <c r="W68" s="160">
        <v>15011</v>
      </c>
      <c r="X68" s="160">
        <v>22111</v>
      </c>
      <c r="Z68" s="160">
        <v>85484</v>
      </c>
      <c r="AA68" s="160">
        <v>85558</v>
      </c>
      <c r="AB68" s="160">
        <v>93904</v>
      </c>
      <c r="AC68" s="160">
        <v>153379</v>
      </c>
      <c r="AE68" s="160">
        <v>29</v>
      </c>
      <c r="AF68" s="160">
        <v>200</v>
      </c>
      <c r="AG68" s="160">
        <v>0</v>
      </c>
      <c r="AH68" s="160">
        <v>104</v>
      </c>
      <c r="AJ68" s="160"/>
      <c r="AK68" s="160">
        <f>359368-345889</f>
        <v>13479</v>
      </c>
      <c r="AL68" s="160">
        <f>359356-345889</f>
        <v>13467</v>
      </c>
      <c r="AM68" s="160">
        <f>359356-345889</f>
        <v>13467</v>
      </c>
      <c r="AO68" s="160">
        <v>18822</v>
      </c>
      <c r="AP68" s="160">
        <v>18838</v>
      </c>
      <c r="AQ68" s="160">
        <v>18894</v>
      </c>
      <c r="AR68" s="160">
        <v>22174</v>
      </c>
      <c r="AS68" s="128"/>
      <c r="AT68" s="160">
        <v>719</v>
      </c>
      <c r="AU68" s="160">
        <v>11463</v>
      </c>
      <c r="AV68" s="314">
        <v>7382</v>
      </c>
      <c r="AW68" s="314">
        <v>454413</v>
      </c>
      <c r="AX68" s="128"/>
      <c r="AY68" s="160">
        <v>67</v>
      </c>
      <c r="AZ68" s="48">
        <v>67</v>
      </c>
      <c r="BA68" s="314">
        <v>72250</v>
      </c>
      <c r="BB68" s="314">
        <v>72250</v>
      </c>
      <c r="BD68" s="48">
        <v>28202</v>
      </c>
      <c r="BE68" s="48">
        <v>26910</v>
      </c>
      <c r="BF68" s="48">
        <v>26603</v>
      </c>
      <c r="BG68" s="48">
        <v>28395</v>
      </c>
      <c r="BI68" s="48">
        <v>103821</v>
      </c>
      <c r="BJ68" s="48">
        <v>1145544</v>
      </c>
      <c r="BK68" s="48">
        <v>1149308</v>
      </c>
      <c r="BL68" s="48">
        <v>1165356.0298200001</v>
      </c>
      <c r="BM68" s="128"/>
    </row>
    <row r="69" spans="2:65" ht="11.4" customHeight="1" x14ac:dyDescent="0.3">
      <c r="B69" s="262" t="s">
        <v>219</v>
      </c>
      <c r="D69" s="291">
        <v>0</v>
      </c>
      <c r="F69" s="291">
        <v>0</v>
      </c>
      <c r="G69" s="291">
        <v>0</v>
      </c>
      <c r="H69" s="291">
        <v>0</v>
      </c>
      <c r="I69" s="291">
        <v>0</v>
      </c>
      <c r="K69" s="291">
        <v>0</v>
      </c>
      <c r="L69" s="291">
        <v>0</v>
      </c>
      <c r="M69" s="291">
        <v>0</v>
      </c>
      <c r="N69" s="160">
        <v>960</v>
      </c>
      <c r="O69" s="239"/>
      <c r="P69" s="291">
        <v>0</v>
      </c>
      <c r="Q69" s="291"/>
      <c r="R69" s="291"/>
      <c r="S69" s="160"/>
      <c r="T69" s="239"/>
      <c r="U69" s="160">
        <v>0</v>
      </c>
      <c r="V69" s="160"/>
      <c r="W69" s="160"/>
      <c r="X69" s="160"/>
      <c r="Z69" s="160">
        <v>0</v>
      </c>
      <c r="AA69" s="160"/>
      <c r="AB69" s="160"/>
      <c r="AC69" s="160"/>
      <c r="AE69" s="160">
        <v>0</v>
      </c>
      <c r="AF69" s="160"/>
      <c r="AG69" s="160"/>
      <c r="AH69" s="160"/>
      <c r="AJ69" s="160"/>
      <c r="AK69" s="160"/>
      <c r="AL69" s="160"/>
      <c r="AM69" s="160"/>
      <c r="AO69" s="160"/>
      <c r="AP69" s="160"/>
      <c r="AQ69" s="160"/>
      <c r="AR69" s="160"/>
      <c r="AS69" s="128"/>
      <c r="AT69" s="160"/>
      <c r="AU69" s="160"/>
      <c r="AV69" s="314"/>
      <c r="AW69" s="314"/>
      <c r="AX69" s="128"/>
      <c r="AY69" s="160"/>
      <c r="AZ69" s="48"/>
      <c r="BA69" s="314"/>
      <c r="BB69" s="314"/>
      <c r="BD69" s="48"/>
      <c r="BE69" s="48"/>
      <c r="BF69" s="48"/>
      <c r="BG69" s="48"/>
      <c r="BI69" s="48"/>
      <c r="BJ69" s="48"/>
      <c r="BK69" s="276"/>
      <c r="BL69" s="48"/>
      <c r="BM69" s="408"/>
    </row>
    <row r="70" spans="2:65" ht="11.4" customHeight="1" x14ac:dyDescent="0.3">
      <c r="B70" s="262" t="s">
        <v>220</v>
      </c>
      <c r="D70" s="315">
        <v>-45</v>
      </c>
      <c r="F70" s="315">
        <v>-117</v>
      </c>
      <c r="G70" s="315">
        <v>-292</v>
      </c>
      <c r="H70" s="315">
        <v>-513</v>
      </c>
      <c r="I70" s="315">
        <v>-652</v>
      </c>
      <c r="K70" s="315">
        <v>-271</v>
      </c>
      <c r="L70" s="315">
        <v>-440</v>
      </c>
      <c r="M70" s="315">
        <v>-605</v>
      </c>
      <c r="N70" s="315">
        <v>-723</v>
      </c>
      <c r="O70" s="239"/>
      <c r="P70" s="315">
        <v>-101</v>
      </c>
      <c r="Q70" s="315">
        <v>-217</v>
      </c>
      <c r="R70" s="315">
        <v>-316</v>
      </c>
      <c r="S70" s="315">
        <v>-430</v>
      </c>
      <c r="T70" s="239"/>
      <c r="U70" s="315">
        <v>-97</v>
      </c>
      <c r="V70" s="315">
        <v>-215</v>
      </c>
      <c r="W70" s="315">
        <v>-666</v>
      </c>
      <c r="X70" s="315">
        <v>-893</v>
      </c>
      <c r="Z70" s="315">
        <v>-130</v>
      </c>
      <c r="AA70" s="315">
        <v>-422</v>
      </c>
      <c r="AB70" s="315">
        <v>-643</v>
      </c>
      <c r="AC70" s="315">
        <v>-651</v>
      </c>
      <c r="AE70" s="315">
        <f>-453-1883</f>
        <v>-2336</v>
      </c>
      <c r="AF70" s="315">
        <f>-686-3941</f>
        <v>-4627</v>
      </c>
      <c r="AG70" s="315">
        <v>-7015</v>
      </c>
      <c r="AH70" s="315">
        <v>-9728</v>
      </c>
      <c r="AJ70" s="315">
        <v>-4109</v>
      </c>
      <c r="AK70" s="160">
        <v>-7268</v>
      </c>
      <c r="AL70" s="160">
        <v>-11101</v>
      </c>
      <c r="AM70" s="160">
        <v>-14114</v>
      </c>
      <c r="AO70" s="160">
        <v>-2822</v>
      </c>
      <c r="AP70" s="160">
        <v>-5920</v>
      </c>
      <c r="AQ70" s="160">
        <v>-9006</v>
      </c>
      <c r="AR70" s="160">
        <v>-12411</v>
      </c>
      <c r="AS70" s="128"/>
      <c r="AT70" s="160">
        <v>-3287</v>
      </c>
      <c r="AU70" s="160">
        <v>-7049</v>
      </c>
      <c r="AV70" s="314">
        <v>-10450</v>
      </c>
      <c r="AW70" s="314">
        <v>-13695</v>
      </c>
      <c r="AX70" s="128"/>
      <c r="AY70" s="160">
        <v>-3657</v>
      </c>
      <c r="AZ70" s="48">
        <v>-7355</v>
      </c>
      <c r="BA70" s="314">
        <v>-11141</v>
      </c>
      <c r="BB70" s="314">
        <v>-15671</v>
      </c>
      <c r="BD70" s="48">
        <v>-4278</v>
      </c>
      <c r="BE70" s="48">
        <v>-9939</v>
      </c>
      <c r="BF70" s="48">
        <v>-15753</v>
      </c>
      <c r="BG70" s="48">
        <v>-23148</v>
      </c>
      <c r="BI70" s="48">
        <v>-5800</v>
      </c>
      <c r="BJ70" s="48">
        <v>-12545</v>
      </c>
      <c r="BK70" s="48">
        <v>-20203.062168910972</v>
      </c>
      <c r="BL70" s="48">
        <v>-25440.029453337</v>
      </c>
      <c r="BM70" s="128"/>
    </row>
    <row r="71" spans="2:65" ht="11.4" customHeight="1" x14ac:dyDescent="0.3">
      <c r="B71" s="262" t="s">
        <v>212</v>
      </c>
      <c r="D71" s="315"/>
      <c r="F71" s="315"/>
      <c r="G71" s="315"/>
      <c r="H71" s="315"/>
      <c r="I71" s="315"/>
      <c r="K71" s="315"/>
      <c r="L71" s="315"/>
      <c r="M71" s="315"/>
      <c r="N71" s="315"/>
      <c r="O71" s="239"/>
      <c r="P71" s="315"/>
      <c r="Q71" s="315"/>
      <c r="R71" s="315"/>
      <c r="S71" s="315"/>
      <c r="T71" s="239"/>
      <c r="U71" s="315"/>
      <c r="V71" s="315"/>
      <c r="W71" s="315"/>
      <c r="X71" s="315"/>
      <c r="Z71" s="315"/>
      <c r="AA71" s="315"/>
      <c r="AB71" s="315"/>
      <c r="AC71" s="315"/>
      <c r="AE71" s="315"/>
      <c r="AF71" s="315"/>
      <c r="AG71" s="315"/>
      <c r="AH71" s="315"/>
      <c r="AJ71" s="315"/>
      <c r="AK71" s="305">
        <v>-13467</v>
      </c>
      <c r="AL71" s="305">
        <v>-13467</v>
      </c>
      <c r="AM71" s="305">
        <v>-13467</v>
      </c>
      <c r="AO71" s="315"/>
      <c r="AP71" s="160">
        <v>-9331</v>
      </c>
      <c r="AQ71" s="160">
        <v>-13596</v>
      </c>
      <c r="AR71" s="160">
        <v>-13596</v>
      </c>
      <c r="AS71" s="128"/>
      <c r="AT71" s="160">
        <v>0</v>
      </c>
      <c r="AU71" s="160">
        <v>0</v>
      </c>
      <c r="AV71" s="314">
        <v>0</v>
      </c>
      <c r="AW71" s="314">
        <v>0</v>
      </c>
      <c r="AX71" s="128"/>
      <c r="AY71" s="160">
        <v>0</v>
      </c>
      <c r="AZ71" s="48">
        <v>0</v>
      </c>
      <c r="BA71" s="314">
        <v>0</v>
      </c>
      <c r="BB71" s="314"/>
      <c r="BD71" s="48">
        <v>0</v>
      </c>
      <c r="BE71" s="48">
        <v>0</v>
      </c>
      <c r="BF71" s="48"/>
      <c r="BG71" s="48"/>
      <c r="BI71" s="48"/>
      <c r="BJ71" s="48"/>
      <c r="BK71" s="276"/>
      <c r="BL71" s="48">
        <v>0</v>
      </c>
      <c r="BM71" s="408"/>
    </row>
    <row r="72" spans="2:65" ht="11.4" customHeight="1" x14ac:dyDescent="0.3">
      <c r="B72" s="262" t="s">
        <v>221</v>
      </c>
      <c r="D72" s="160">
        <v>0</v>
      </c>
      <c r="F72" s="160">
        <v>-3755</v>
      </c>
      <c r="G72" s="160">
        <v>-3755</v>
      </c>
      <c r="H72" s="160">
        <v>-3755</v>
      </c>
      <c r="I72" s="160">
        <v>-4987</v>
      </c>
      <c r="K72" s="160">
        <v>-1264</v>
      </c>
      <c r="L72" s="160">
        <v>-5588</v>
      </c>
      <c r="M72" s="160">
        <v>-5674</v>
      </c>
      <c r="N72" s="160">
        <v>-5869</v>
      </c>
      <c r="O72" s="239"/>
      <c r="P72" s="160">
        <v>-618</v>
      </c>
      <c r="Q72" s="160">
        <v>-939</v>
      </c>
      <c r="R72" s="160">
        <v>-1515</v>
      </c>
      <c r="S72" s="160">
        <v>-1601</v>
      </c>
      <c r="T72" s="239"/>
      <c r="U72" s="160">
        <v>-343</v>
      </c>
      <c r="V72" s="160">
        <v>-396</v>
      </c>
      <c r="W72" s="160">
        <v>-717</v>
      </c>
      <c r="X72" s="160">
        <v>-4335</v>
      </c>
      <c r="Z72" s="160">
        <v>-585</v>
      </c>
      <c r="AA72" s="160">
        <v>-913</v>
      </c>
      <c r="AB72" s="160">
        <v>-1306</v>
      </c>
      <c r="AC72" s="160">
        <v>-2649</v>
      </c>
      <c r="AE72" s="160">
        <v>-648</v>
      </c>
      <c r="AF72" s="160">
        <v>-1232</v>
      </c>
      <c r="AG72" s="160">
        <v>-1812</v>
      </c>
      <c r="AH72" s="160">
        <v>-2398</v>
      </c>
      <c r="AJ72" s="160">
        <v>-588</v>
      </c>
      <c r="AK72" s="160">
        <v>-6655</v>
      </c>
      <c r="AL72" s="160">
        <v>-7085</v>
      </c>
      <c r="AM72" s="160">
        <v>-7766</v>
      </c>
      <c r="AO72" s="160">
        <v>-840</v>
      </c>
      <c r="AP72" s="160">
        <v>-1423</v>
      </c>
      <c r="AQ72" s="160">
        <v>-2002</v>
      </c>
      <c r="AR72" s="160">
        <v>-2562</v>
      </c>
      <c r="AS72" s="128"/>
      <c r="AT72" s="160">
        <v>-709</v>
      </c>
      <c r="AU72" s="160">
        <v>-1270</v>
      </c>
      <c r="AV72" s="314">
        <v>-1817</v>
      </c>
      <c r="AW72" s="314">
        <v>-2096</v>
      </c>
      <c r="AX72" s="128"/>
      <c r="AY72" s="160">
        <v>-568</v>
      </c>
      <c r="AZ72" s="48">
        <v>-995</v>
      </c>
      <c r="BA72" s="314">
        <v>-1367</v>
      </c>
      <c r="BB72" s="314">
        <v>-1767</v>
      </c>
      <c r="BD72" s="48">
        <v>-2848</v>
      </c>
      <c r="BE72" s="48">
        <v>-3523</v>
      </c>
      <c r="BF72" s="48">
        <v>-4141</v>
      </c>
      <c r="BG72" s="48">
        <v>-4765</v>
      </c>
      <c r="BI72" s="48">
        <v>-1283</v>
      </c>
      <c r="BJ72" s="48">
        <v>-9780</v>
      </c>
      <c r="BK72" s="48">
        <v>-11216.321752219999</v>
      </c>
      <c r="BL72" s="48">
        <v>-12467.95298</v>
      </c>
      <c r="BM72" s="128"/>
    </row>
    <row r="73" spans="2:65" ht="11.4" customHeight="1" x14ac:dyDescent="0.3">
      <c r="B73" s="262" t="s">
        <v>222</v>
      </c>
      <c r="D73" s="160">
        <v>-16</v>
      </c>
      <c r="F73" s="291">
        <v>0</v>
      </c>
      <c r="G73" s="291">
        <v>0</v>
      </c>
      <c r="H73" s="160">
        <v>-5465</v>
      </c>
      <c r="I73" s="160">
        <v>-5465</v>
      </c>
      <c r="K73" s="160">
        <v>-5710</v>
      </c>
      <c r="L73" s="160">
        <v>-9816</v>
      </c>
      <c r="M73" s="160">
        <v>-11860</v>
      </c>
      <c r="N73" s="160">
        <v>-14004</v>
      </c>
      <c r="O73" s="239"/>
      <c r="P73" s="160">
        <v>-2408</v>
      </c>
      <c r="Q73" s="160">
        <v>-4745</v>
      </c>
      <c r="R73" s="160">
        <v>-7141</v>
      </c>
      <c r="S73" s="160">
        <v>-9434</v>
      </c>
      <c r="T73" s="239"/>
      <c r="U73" s="160">
        <v>-2230</v>
      </c>
      <c r="V73" s="160">
        <v>-4073</v>
      </c>
      <c r="W73" s="160">
        <v>-6011</v>
      </c>
      <c r="X73" s="160">
        <v>-7601</v>
      </c>
      <c r="Z73" s="160">
        <v>-2222</v>
      </c>
      <c r="AA73" s="160">
        <v>-5072</v>
      </c>
      <c r="AB73" s="160">
        <v>-7980</v>
      </c>
      <c r="AC73" s="160">
        <v>-11139</v>
      </c>
      <c r="AE73" s="160">
        <v>-3445</v>
      </c>
      <c r="AF73" s="160">
        <v>-6966</v>
      </c>
      <c r="AG73" s="160">
        <v>-10412</v>
      </c>
      <c r="AH73" s="160">
        <v>-13849</v>
      </c>
      <c r="AJ73" s="160">
        <v>-3443</v>
      </c>
      <c r="AK73" s="160">
        <v>-6012</v>
      </c>
      <c r="AL73" s="160">
        <v>-8113</v>
      </c>
      <c r="AM73" s="160">
        <v>-10144</v>
      </c>
      <c r="AO73" s="160">
        <v>-2025.0004288519274</v>
      </c>
      <c r="AP73" s="160">
        <v>-3990</v>
      </c>
      <c r="AQ73" s="160">
        <v>-5538</v>
      </c>
      <c r="AR73" s="160">
        <v>-6981</v>
      </c>
      <c r="AS73" s="128"/>
      <c r="AT73" s="160">
        <v>-2675</v>
      </c>
      <c r="AU73" s="160">
        <v>-6756</v>
      </c>
      <c r="AV73" s="314">
        <v>-12249</v>
      </c>
      <c r="AW73" s="314">
        <v>-24738</v>
      </c>
      <c r="AX73" s="128"/>
      <c r="AY73" s="160">
        <v>-14834</v>
      </c>
      <c r="AZ73" s="48">
        <v>-30009</v>
      </c>
      <c r="BA73" s="314">
        <v>-46039</v>
      </c>
      <c r="BB73" s="314">
        <v>-60101</v>
      </c>
      <c r="BD73" s="48">
        <v>-14335</v>
      </c>
      <c r="BE73" s="48">
        <v>-28892</v>
      </c>
      <c r="BF73" s="48">
        <v>-43085</v>
      </c>
      <c r="BG73" s="48">
        <v>-56828</v>
      </c>
      <c r="BI73" s="48">
        <v>-13502</v>
      </c>
      <c r="BJ73" s="48">
        <v>-40104</v>
      </c>
      <c r="BK73" s="48">
        <v>-70800.566469173034</v>
      </c>
      <c r="BL73" s="48">
        <v>-99946.094219958992</v>
      </c>
      <c r="BM73" s="128"/>
    </row>
    <row r="74" spans="2:65" ht="11.4" customHeight="1" x14ac:dyDescent="0.3">
      <c r="B74" s="262" t="s">
        <v>223</v>
      </c>
      <c r="D74" s="160"/>
      <c r="F74" s="160"/>
      <c r="G74" s="160">
        <v>0</v>
      </c>
      <c r="H74" s="160">
        <v>0</v>
      </c>
      <c r="I74" s="160">
        <v>-8000</v>
      </c>
      <c r="K74" s="160"/>
      <c r="L74" s="160">
        <v>-5995</v>
      </c>
      <c r="M74" s="160">
        <v>-5995</v>
      </c>
      <c r="N74" s="160">
        <v>-5995</v>
      </c>
      <c r="O74" s="239"/>
      <c r="P74" s="160">
        <v>0</v>
      </c>
      <c r="Q74" s="160"/>
      <c r="R74" s="160"/>
      <c r="S74" s="160"/>
      <c r="T74" s="239"/>
      <c r="U74" s="160">
        <v>0</v>
      </c>
      <c r="V74" s="160"/>
      <c r="W74" s="160"/>
      <c r="X74" s="160">
        <v>-1496</v>
      </c>
      <c r="Z74" s="160">
        <v>0</v>
      </c>
      <c r="AA74" s="160"/>
      <c r="AB74" s="160"/>
      <c r="AC74" s="160"/>
      <c r="AE74" s="160">
        <v>0</v>
      </c>
      <c r="AF74" s="160"/>
      <c r="AG74" s="160"/>
      <c r="AH74" s="160"/>
      <c r="AJ74" s="160"/>
      <c r="AK74" s="160"/>
      <c r="AL74" s="160"/>
      <c r="AM74" s="160"/>
      <c r="AO74" s="160"/>
      <c r="AP74" s="160"/>
      <c r="AQ74" s="160"/>
      <c r="AR74" s="160"/>
      <c r="AS74" s="128"/>
      <c r="AT74" s="160"/>
      <c r="AU74" s="160"/>
      <c r="AV74" s="314"/>
      <c r="AW74" s="314"/>
      <c r="AX74" s="128"/>
      <c r="AY74" s="160"/>
      <c r="AZ74" s="48"/>
      <c r="BA74" s="314"/>
      <c r="BB74" s="314"/>
      <c r="BD74" s="48"/>
      <c r="BE74" s="48"/>
      <c r="BF74" s="48"/>
      <c r="BG74" s="48"/>
      <c r="BI74" s="48"/>
      <c r="BJ74" s="48"/>
      <c r="BK74" s="276"/>
      <c r="BL74" s="48"/>
      <c r="BM74" s="408"/>
    </row>
    <row r="75" spans="2:65" ht="11.4" customHeight="1" x14ac:dyDescent="0.3">
      <c r="B75" s="262" t="s">
        <v>224</v>
      </c>
      <c r="D75" s="160">
        <v>-100</v>
      </c>
      <c r="F75" s="291">
        <v>0</v>
      </c>
      <c r="G75" s="160">
        <v>-159</v>
      </c>
      <c r="H75" s="160">
        <v>-159</v>
      </c>
      <c r="I75" s="160">
        <v>-159</v>
      </c>
      <c r="K75" s="160">
        <v>-10000</v>
      </c>
      <c r="L75" s="160">
        <v>-245880</v>
      </c>
      <c r="M75" s="160">
        <v>-252605</v>
      </c>
      <c r="N75" s="160">
        <v>-265530</v>
      </c>
      <c r="O75" s="239"/>
      <c r="P75" s="160">
        <v>-7425</v>
      </c>
      <c r="Q75" s="160">
        <v>-14850</v>
      </c>
      <c r="R75" s="160">
        <v>-21975</v>
      </c>
      <c r="S75" s="160">
        <v>-29700</v>
      </c>
      <c r="T75" s="239"/>
      <c r="U75" s="160">
        <v>-6725</v>
      </c>
      <c r="V75" s="160">
        <v>-13477</v>
      </c>
      <c r="W75" s="160">
        <v>-20176</v>
      </c>
      <c r="X75" s="160">
        <v>-20199</v>
      </c>
      <c r="Z75" s="160">
        <v>0</v>
      </c>
      <c r="AA75" s="160"/>
      <c r="AB75" s="160"/>
      <c r="AC75" s="160">
        <v>-4838</v>
      </c>
      <c r="AE75" s="160">
        <v>-4588</v>
      </c>
      <c r="AF75" s="160">
        <v>-9676</v>
      </c>
      <c r="AG75" s="160">
        <v>-14677</v>
      </c>
      <c r="AH75" s="160">
        <v>-19015</v>
      </c>
      <c r="AJ75" s="160">
        <v>-55</v>
      </c>
      <c r="AK75" s="160">
        <v>0</v>
      </c>
      <c r="AL75" s="160">
        <f>-345961+345889</f>
        <v>-72</v>
      </c>
      <c r="AM75" s="160">
        <f>-346028+345889</f>
        <v>-139</v>
      </c>
      <c r="AO75" s="160">
        <v>-6857</v>
      </c>
      <c r="AP75" s="160">
        <v>-117661</v>
      </c>
      <c r="AQ75" s="160">
        <v>-123380</v>
      </c>
      <c r="AR75" s="160">
        <v>-128214</v>
      </c>
      <c r="AS75" s="128"/>
      <c r="AT75" s="160">
        <v>-5171</v>
      </c>
      <c r="AU75" s="160">
        <v>-10342</v>
      </c>
      <c r="AV75" s="314">
        <v>-15513</v>
      </c>
      <c r="AW75" s="314">
        <v>-20684</v>
      </c>
      <c r="AX75" s="128"/>
      <c r="AY75" s="160">
        <v>-5373</v>
      </c>
      <c r="AZ75" s="48">
        <v>-10619</v>
      </c>
      <c r="BA75" s="314">
        <v>-15461</v>
      </c>
      <c r="BB75" s="314">
        <v>-21593</v>
      </c>
      <c r="BD75" s="48">
        <v>-12259</v>
      </c>
      <c r="BE75" s="48">
        <v>-24561</v>
      </c>
      <c r="BF75" s="48">
        <v>-38382</v>
      </c>
      <c r="BG75" s="48">
        <v>-52830</v>
      </c>
      <c r="BI75" s="48">
        <v>-14054</v>
      </c>
      <c r="BJ75" s="48">
        <v>-26571</v>
      </c>
      <c r="BK75" s="48">
        <v>-55096.797012916533</v>
      </c>
      <c r="BL75" s="48">
        <v>-67181.267177437985</v>
      </c>
      <c r="BM75" s="128"/>
    </row>
    <row r="76" spans="2:65" ht="11.4" customHeight="1" x14ac:dyDescent="0.3">
      <c r="B76" s="262" t="s">
        <v>225</v>
      </c>
      <c r="D76" s="315">
        <v>0</v>
      </c>
      <c r="F76" s="315">
        <v>-14149</v>
      </c>
      <c r="G76" s="315">
        <v>-14149</v>
      </c>
      <c r="H76" s="315">
        <v>-14149</v>
      </c>
      <c r="I76" s="315">
        <v>-14149</v>
      </c>
      <c r="K76" s="291">
        <v>0</v>
      </c>
      <c r="L76" s="291">
        <v>0</v>
      </c>
      <c r="M76" s="291">
        <v>0</v>
      </c>
      <c r="N76" s="291">
        <v>0</v>
      </c>
      <c r="O76" s="239"/>
      <c r="P76" s="291">
        <v>0</v>
      </c>
      <c r="Q76" s="291"/>
      <c r="R76" s="291"/>
      <c r="S76" s="291"/>
      <c r="T76" s="239"/>
      <c r="U76" s="291"/>
      <c r="V76" s="291"/>
      <c r="W76" s="291">
        <v>-31691</v>
      </c>
      <c r="X76" s="291">
        <v>-31691</v>
      </c>
      <c r="Z76" s="291"/>
      <c r="AA76" s="291"/>
      <c r="AB76" s="160">
        <v>-27748</v>
      </c>
      <c r="AC76" s="160">
        <v>-27748</v>
      </c>
      <c r="AE76" s="291"/>
      <c r="AF76" s="291">
        <v>-28995</v>
      </c>
      <c r="AG76" s="160">
        <v>-28995</v>
      </c>
      <c r="AH76" s="160">
        <v>-28995</v>
      </c>
      <c r="AJ76" s="291"/>
      <c r="AK76" s="291"/>
      <c r="AL76" s="291"/>
      <c r="AM76" s="291"/>
      <c r="AO76" s="291"/>
      <c r="AP76" s="291">
        <v>-45300</v>
      </c>
      <c r="AQ76" s="291">
        <v>-45300</v>
      </c>
      <c r="AR76" s="291">
        <v>-45300</v>
      </c>
      <c r="AS76" s="128"/>
      <c r="AT76" s="291">
        <v>0</v>
      </c>
      <c r="AU76" s="291"/>
      <c r="AV76" s="306">
        <v>-35120</v>
      </c>
      <c r="AW76" s="306">
        <v>-35120</v>
      </c>
      <c r="AX76" s="128"/>
      <c r="AY76" s="291">
        <v>0</v>
      </c>
      <c r="AZ76" s="48">
        <v>0</v>
      </c>
      <c r="BA76" s="306">
        <v>-73238</v>
      </c>
      <c r="BB76" s="246">
        <v>-73238</v>
      </c>
      <c r="BD76" s="48">
        <v>0</v>
      </c>
      <c r="BE76" s="48">
        <v>0</v>
      </c>
      <c r="BF76" s="48">
        <v>-59229</v>
      </c>
      <c r="BG76" s="48">
        <v>-59229</v>
      </c>
      <c r="BI76" s="48">
        <v>0</v>
      </c>
      <c r="BJ76" s="48">
        <v>0</v>
      </c>
      <c r="BK76" s="48">
        <v>-65506</v>
      </c>
      <c r="BL76" s="48">
        <v>-65506</v>
      </c>
      <c r="BM76" s="128"/>
    </row>
    <row r="77" spans="2:65" ht="11.4" customHeight="1" x14ac:dyDescent="0.3">
      <c r="B77" s="262" t="s">
        <v>226</v>
      </c>
      <c r="D77" s="291">
        <v>0</v>
      </c>
      <c r="F77" s="291">
        <v>0</v>
      </c>
      <c r="G77" s="291">
        <v>0</v>
      </c>
      <c r="H77" s="291">
        <v>0</v>
      </c>
      <c r="I77" s="291">
        <v>0</v>
      </c>
      <c r="K77" s="291">
        <v>0</v>
      </c>
      <c r="L77" s="315">
        <v>-608</v>
      </c>
      <c r="M77" s="315">
        <v>-659</v>
      </c>
      <c r="N77" s="315">
        <v>-659</v>
      </c>
      <c r="O77" s="239"/>
      <c r="P77" s="291">
        <v>0</v>
      </c>
      <c r="Q77" s="315"/>
      <c r="R77" s="160">
        <v>-1019</v>
      </c>
      <c r="S77" s="160">
        <v>-1022</v>
      </c>
      <c r="T77" s="239"/>
      <c r="U77" s="160">
        <v>0</v>
      </c>
      <c r="V77" s="160">
        <v>-2168</v>
      </c>
      <c r="W77" s="160">
        <v>-2591</v>
      </c>
      <c r="X77" s="160">
        <v>-2591</v>
      </c>
      <c r="Z77" s="160">
        <v>-4506</v>
      </c>
      <c r="AA77" s="160">
        <v>-4506</v>
      </c>
      <c r="AB77" s="160">
        <v>-4506</v>
      </c>
      <c r="AC77" s="160">
        <v>-4506</v>
      </c>
      <c r="AE77" s="160">
        <v>0</v>
      </c>
      <c r="AF77" s="160"/>
      <c r="AG77" s="160"/>
      <c r="AH77" s="160"/>
      <c r="AJ77" s="160"/>
      <c r="AK77" s="160"/>
      <c r="AL77" s="160"/>
      <c r="AM77" s="160">
        <v>-1735</v>
      </c>
      <c r="AO77" s="160"/>
      <c r="AP77" s="160"/>
      <c r="AQ77" s="160"/>
      <c r="AR77" s="160"/>
      <c r="AT77" s="160">
        <v>0</v>
      </c>
      <c r="AU77" s="160">
        <v>0</v>
      </c>
      <c r="AV77" s="314">
        <v>0</v>
      </c>
      <c r="AW77" s="314"/>
      <c r="AY77" s="160"/>
      <c r="AZ77" s="48"/>
      <c r="BA77" s="314"/>
      <c r="BB77" s="314"/>
      <c r="BD77" s="48">
        <v>0</v>
      </c>
      <c r="BE77" s="48"/>
      <c r="BF77" s="48"/>
      <c r="BG77" s="48">
        <v>-1967</v>
      </c>
      <c r="BI77" s="48">
        <v>0</v>
      </c>
      <c r="BJ77" s="48">
        <v>0</v>
      </c>
      <c r="BK77" s="48"/>
      <c r="BL77" s="48">
        <v>0</v>
      </c>
      <c r="BM77" s="128"/>
    </row>
    <row r="78" spans="2:65" s="101" customFormat="1" ht="11.4" customHeight="1" x14ac:dyDescent="0.3">
      <c r="B78" s="263" t="s">
        <v>216</v>
      </c>
      <c r="D78" s="126">
        <v>-61</v>
      </c>
      <c r="F78" s="126">
        <v>360483</v>
      </c>
      <c r="G78" s="126">
        <v>360149</v>
      </c>
      <c r="H78" s="126">
        <f>SUM(H67:H77)</f>
        <v>356294</v>
      </c>
      <c r="I78" s="126">
        <v>397241</v>
      </c>
      <c r="K78" s="126">
        <v>-15338</v>
      </c>
      <c r="L78" s="126">
        <v>59952</v>
      </c>
      <c r="M78" s="126">
        <f>SUM(M67:M77)</f>
        <v>50990</v>
      </c>
      <c r="N78" s="126">
        <f>SUM(N67:N77)</f>
        <v>90568</v>
      </c>
      <c r="O78" s="257"/>
      <c r="P78" s="126">
        <f>SUM(P67:P77)</f>
        <v>-10552</v>
      </c>
      <c r="Q78" s="126">
        <f>SUM(Q67:Q77)</f>
        <v>-8751</v>
      </c>
      <c r="R78" s="126">
        <f>SUM(R67:R77)</f>
        <v>-15243</v>
      </c>
      <c r="S78" s="126">
        <f>SUM(S67:S77)</f>
        <v>-24789</v>
      </c>
      <c r="T78" s="257"/>
      <c r="U78" s="126">
        <f>SUM(U67:U77)</f>
        <v>-8986</v>
      </c>
      <c r="V78" s="126">
        <f>SUM(V67:V77)</f>
        <v>-5411</v>
      </c>
      <c r="W78" s="126">
        <f>SUM(W67:W77)</f>
        <v>-44304</v>
      </c>
      <c r="X78" s="126">
        <f>SUM(X67:X77)</f>
        <v>-43757</v>
      </c>
      <c r="Z78" s="126">
        <f>SUM(Z67:Z77)</f>
        <v>78041</v>
      </c>
      <c r="AA78" s="126">
        <f>SUM(AA67:AA77)</f>
        <v>75593</v>
      </c>
      <c r="AB78" s="126">
        <f>SUM(AB67:AB77)</f>
        <v>53586</v>
      </c>
      <c r="AC78" s="126">
        <f>SUM(AC67:AC77)</f>
        <v>103990</v>
      </c>
      <c r="AE78" s="126">
        <f>SUM(AE67:AE77)</f>
        <v>-10657</v>
      </c>
      <c r="AF78" s="126">
        <f>SUM(AF67:AF77)</f>
        <v>-50540</v>
      </c>
      <c r="AG78" s="126">
        <f>SUM(AG67:AG77)</f>
        <v>-61835</v>
      </c>
      <c r="AH78" s="126">
        <f>SUM(AH67:AH77)</f>
        <v>-72551</v>
      </c>
      <c r="AJ78" s="126">
        <v>-7670</v>
      </c>
      <c r="AK78" s="126">
        <f>SUM(AK67:AK77)</f>
        <v>-18685</v>
      </c>
      <c r="AL78" s="126">
        <f>SUM(AL67:AL77)</f>
        <v>-24417</v>
      </c>
      <c r="AM78" s="126">
        <f>SUM(AM67:AM77)</f>
        <v>-31630</v>
      </c>
      <c r="AO78" s="126">
        <f>SUM(AO67:AO77)</f>
        <v>7834.9995711480733</v>
      </c>
      <c r="AP78" s="126">
        <f>SUM(AP67:AP77)</f>
        <v>-162662</v>
      </c>
      <c r="AQ78" s="126">
        <f>SUM(AQ67:AQ77)</f>
        <v>-177526</v>
      </c>
      <c r="AR78" s="126">
        <f>SUM(AR67:AR77)</f>
        <v>-184285</v>
      </c>
      <c r="AS78" s="128"/>
      <c r="AT78" s="126">
        <v>-10877</v>
      </c>
      <c r="AU78" s="126">
        <v>-13491</v>
      </c>
      <c r="AV78" s="126">
        <v>-67087</v>
      </c>
      <c r="AW78" s="126">
        <v>358969</v>
      </c>
      <c r="AX78" s="128"/>
      <c r="AY78" s="126">
        <v>-24233</v>
      </c>
      <c r="AZ78" s="126">
        <v>-48665</v>
      </c>
      <c r="BA78" s="126">
        <v>-74678</v>
      </c>
      <c r="BB78" s="126">
        <v>-99675</v>
      </c>
      <c r="BD78" s="126">
        <v>-5323</v>
      </c>
      <c r="BE78" s="126">
        <v>-37177</v>
      </c>
      <c r="BF78" s="126">
        <v>-124826</v>
      </c>
      <c r="BG78" s="126">
        <v>-161151</v>
      </c>
      <c r="BH78" s="22"/>
      <c r="BI78" s="126">
        <f>SUM(BI67:BI77)</f>
        <v>72243</v>
      </c>
      <c r="BJ78" s="126">
        <f>SUM(BJ67:BJ77)</f>
        <v>1059605</v>
      </c>
      <c r="BK78" s="126">
        <f>SUM(BK67:BK77)</f>
        <v>929546.25259677973</v>
      </c>
      <c r="BL78" s="126">
        <f>SUM(BL67:BL77)</f>
        <v>897875.68598926603</v>
      </c>
      <c r="BM78" s="128"/>
    </row>
    <row r="79" spans="2:65" ht="11.4" customHeight="1" x14ac:dyDescent="0.3">
      <c r="B79" s="264"/>
      <c r="D79" s="260"/>
      <c r="F79" s="260"/>
      <c r="G79" s="260"/>
      <c r="H79" s="260"/>
      <c r="I79" s="260"/>
      <c r="K79" s="260"/>
      <c r="L79" s="260"/>
      <c r="M79" s="260"/>
      <c r="N79" s="260"/>
      <c r="O79" s="239"/>
      <c r="P79" s="260"/>
      <c r="Q79" s="260"/>
      <c r="R79" s="260"/>
      <c r="S79" s="260"/>
      <c r="T79" s="239"/>
      <c r="U79" s="260"/>
      <c r="V79" s="260"/>
      <c r="W79" s="260"/>
      <c r="X79" s="260"/>
      <c r="Z79" s="260"/>
      <c r="AA79" s="260"/>
      <c r="AB79" s="260"/>
      <c r="AC79" s="260"/>
      <c r="AE79" s="260"/>
      <c r="AF79" s="260"/>
      <c r="AG79" s="260"/>
      <c r="AH79" s="260"/>
      <c r="AJ79" s="260"/>
      <c r="AK79" s="260"/>
      <c r="AL79" s="260"/>
      <c r="AM79" s="260"/>
      <c r="AO79" s="260"/>
      <c r="AP79" s="260"/>
      <c r="AQ79" s="260"/>
      <c r="AR79" s="260"/>
      <c r="AT79" s="260"/>
      <c r="AU79" s="260"/>
      <c r="AV79" s="261"/>
      <c r="AW79" s="261"/>
      <c r="AY79" s="260"/>
      <c r="AZ79" s="260"/>
      <c r="BA79" s="261"/>
      <c r="BB79" s="261"/>
      <c r="BD79" s="260"/>
      <c r="BE79" s="260"/>
      <c r="BF79" s="260"/>
      <c r="BG79" s="260"/>
      <c r="BI79" s="260"/>
      <c r="BJ79" s="260"/>
      <c r="BK79" s="260"/>
      <c r="BL79" s="260"/>
      <c r="BM79" s="128"/>
    </row>
    <row r="80" spans="2:65" ht="11.4" customHeight="1" x14ac:dyDescent="0.3">
      <c r="B80" s="316" t="s">
        <v>227</v>
      </c>
      <c r="D80" s="288">
        <v>2644</v>
      </c>
      <c r="F80" s="288">
        <v>17669</v>
      </c>
      <c r="G80" s="288">
        <v>9776</v>
      </c>
      <c r="H80" s="288">
        <f>H78+H64+H44</f>
        <v>7985</v>
      </c>
      <c r="I80" s="288">
        <v>27478</v>
      </c>
      <c r="K80" s="288">
        <v>-1778</v>
      </c>
      <c r="L80" s="288">
        <v>51367</v>
      </c>
      <c r="M80" s="288">
        <f>M78+M64+M44</f>
        <v>51403</v>
      </c>
      <c r="N80" s="288">
        <f>N78+N64+N44</f>
        <v>17813</v>
      </c>
      <c r="O80" s="239"/>
      <c r="P80" s="288">
        <f>P78+P64+P44</f>
        <v>-11304</v>
      </c>
      <c r="Q80" s="288">
        <f>Q78+Q64+Q44</f>
        <v>-11855</v>
      </c>
      <c r="R80" s="288">
        <f>R78+R64+R44</f>
        <v>3745</v>
      </c>
      <c r="S80" s="288">
        <f>S78+S64+S44</f>
        <v>-3811</v>
      </c>
      <c r="T80" s="239"/>
      <c r="U80" s="288">
        <f>U78+U64+U44</f>
        <v>7252</v>
      </c>
      <c r="V80" s="288">
        <f>V78+V64+V44</f>
        <v>3174</v>
      </c>
      <c r="W80" s="288">
        <f>W78+W64+W44</f>
        <v>-14969</v>
      </c>
      <c r="X80" s="288">
        <f>X78+X64+X44</f>
        <v>2087</v>
      </c>
      <c r="Z80" s="288">
        <f>Z78+Z64+Z44</f>
        <v>13095</v>
      </c>
      <c r="AA80" s="288">
        <f>AA78+AA64+AA44</f>
        <v>28472</v>
      </c>
      <c r="AB80" s="288">
        <f>AB78+AB64+AB44</f>
        <v>11120</v>
      </c>
      <c r="AC80" s="288">
        <f>AC78+AC64+AC44</f>
        <v>20354</v>
      </c>
      <c r="AE80" s="288">
        <f>AE78+AE64+AE44</f>
        <v>-9088</v>
      </c>
      <c r="AF80" s="288">
        <f>AF78+AF64+AF44</f>
        <v>-12378</v>
      </c>
      <c r="AG80" s="288">
        <f>AG78+AG64+AG44</f>
        <v>11090</v>
      </c>
      <c r="AH80" s="288">
        <f>AH78+AH64+AH44</f>
        <v>7288</v>
      </c>
      <c r="AJ80" s="288">
        <v>24864</v>
      </c>
      <c r="AK80" s="288">
        <f>AK78+AK64+AK44</f>
        <v>46767</v>
      </c>
      <c r="AL80" s="288">
        <f>AL78+AL64+AL44</f>
        <v>76431</v>
      </c>
      <c r="AM80" s="288">
        <f>AM78+AM64+AM44</f>
        <v>113570</v>
      </c>
      <c r="AO80" s="288">
        <f>AO78+AO64+AO44</f>
        <v>60791.999571148073</v>
      </c>
      <c r="AP80" s="288">
        <f>AP78+AP64+AP44</f>
        <v>-73784</v>
      </c>
      <c r="AQ80" s="288">
        <f>AQ78+AQ64+AQ44</f>
        <v>-78065.029728189285</v>
      </c>
      <c r="AR80" s="288">
        <f>AR78+AR64+AR44</f>
        <v>-47944</v>
      </c>
      <c r="AS80" s="128"/>
      <c r="AT80" s="288">
        <v>46642</v>
      </c>
      <c r="AU80" s="288">
        <v>111998</v>
      </c>
      <c r="AV80" s="288">
        <v>77526</v>
      </c>
      <c r="AW80" s="288">
        <v>48294</v>
      </c>
      <c r="AX80" s="128"/>
      <c r="AY80" s="288">
        <v>46469</v>
      </c>
      <c r="AZ80" s="288">
        <v>124890</v>
      </c>
      <c r="BA80" s="288">
        <v>62368</v>
      </c>
      <c r="BB80" s="288">
        <v>58450</v>
      </c>
      <c r="BD80" s="288">
        <v>58383</v>
      </c>
      <c r="BE80" s="288">
        <v>129837</v>
      </c>
      <c r="BF80" s="288">
        <v>26176</v>
      </c>
      <c r="BG80" s="288">
        <v>18179</v>
      </c>
      <c r="BI80" s="288">
        <f>BI78+BI64+BI44</f>
        <v>138618</v>
      </c>
      <c r="BJ80" s="288">
        <f>BJ78+BJ64+BJ44</f>
        <v>367711</v>
      </c>
      <c r="BK80" s="288">
        <f>BK78+BK64+BK44</f>
        <v>147349.64620424755</v>
      </c>
      <c r="BL80" s="288">
        <f>BL78+BL64+BL44</f>
        <v>177697.31919192104</v>
      </c>
      <c r="BM80" s="128"/>
    </row>
    <row r="81" spans="2:65" ht="11.4" customHeight="1" x14ac:dyDescent="0.3">
      <c r="B81" s="264"/>
      <c r="D81" s="317"/>
      <c r="F81" s="317"/>
      <c r="G81" s="317"/>
      <c r="H81" s="317"/>
      <c r="I81" s="317"/>
      <c r="K81" s="317"/>
      <c r="L81" s="317"/>
      <c r="M81" s="317"/>
      <c r="N81" s="317"/>
      <c r="O81" s="239"/>
      <c r="P81" s="317"/>
      <c r="Q81" s="317"/>
      <c r="R81" s="317"/>
      <c r="S81" s="317"/>
      <c r="T81" s="239"/>
      <c r="U81" s="317"/>
      <c r="V81" s="317"/>
      <c r="W81" s="317"/>
      <c r="X81" s="317"/>
      <c r="Z81" s="317"/>
      <c r="AA81" s="317"/>
      <c r="AB81" s="317"/>
      <c r="AC81" s="317"/>
      <c r="AE81" s="317"/>
      <c r="AF81" s="317"/>
      <c r="AG81" s="317"/>
      <c r="AH81" s="317"/>
      <c r="AJ81" s="317"/>
      <c r="AK81" s="317"/>
      <c r="AL81" s="317"/>
      <c r="AM81" s="317"/>
      <c r="AO81" s="317"/>
      <c r="AP81" s="317"/>
      <c r="AQ81" s="317"/>
      <c r="AR81" s="317"/>
      <c r="AT81" s="317"/>
      <c r="AU81" s="317"/>
      <c r="AV81" s="318"/>
      <c r="AW81" s="318"/>
      <c r="AY81" s="317"/>
      <c r="AZ81" s="317"/>
      <c r="BA81" s="318"/>
      <c r="BB81" s="318"/>
      <c r="BD81" s="317"/>
      <c r="BE81" s="317"/>
      <c r="BF81" s="317"/>
      <c r="BG81" s="317"/>
      <c r="BI81" s="317"/>
      <c r="BJ81" s="317"/>
      <c r="BK81" s="317"/>
      <c r="BL81" s="317"/>
      <c r="BM81" s="128"/>
    </row>
    <row r="82" spans="2:65" ht="11.4" customHeight="1" x14ac:dyDescent="0.3">
      <c r="B82" s="244" t="s">
        <v>228</v>
      </c>
      <c r="D82" s="24">
        <v>1026</v>
      </c>
      <c r="F82" s="24">
        <v>3670</v>
      </c>
      <c r="G82" s="24">
        <v>3670</v>
      </c>
      <c r="H82" s="24">
        <v>3670</v>
      </c>
      <c r="I82" s="24">
        <v>3670</v>
      </c>
      <c r="K82" s="24">
        <v>31148</v>
      </c>
      <c r="L82" s="24">
        <v>31148</v>
      </c>
      <c r="M82" s="24">
        <v>31148</v>
      </c>
      <c r="N82" s="24">
        <v>31148</v>
      </c>
      <c r="O82" s="239"/>
      <c r="P82" s="24">
        <f>N85</f>
        <v>48961</v>
      </c>
      <c r="Q82" s="24">
        <f>N85</f>
        <v>48961</v>
      </c>
      <c r="R82" s="24">
        <f>N85</f>
        <v>48961</v>
      </c>
      <c r="S82" s="24">
        <f>N85</f>
        <v>48961</v>
      </c>
      <c r="T82" s="239"/>
      <c r="U82" s="24">
        <f>S85</f>
        <v>45150</v>
      </c>
      <c r="V82" s="24">
        <f>S85</f>
        <v>45150</v>
      </c>
      <c r="W82" s="24">
        <f>U82</f>
        <v>45150</v>
      </c>
      <c r="X82" s="24">
        <f>V82</f>
        <v>45150</v>
      </c>
      <c r="Z82" s="1">
        <f>W85</f>
        <v>30181</v>
      </c>
      <c r="AA82" s="24">
        <f>X85</f>
        <v>46442</v>
      </c>
      <c r="AB82" s="24">
        <f>Z82</f>
        <v>30181</v>
      </c>
      <c r="AC82" s="24">
        <f>AA82</f>
        <v>46442</v>
      </c>
      <c r="AE82" s="24">
        <f>AC85</f>
        <v>66663</v>
      </c>
      <c r="AF82" s="24">
        <f>AE82</f>
        <v>66663</v>
      </c>
      <c r="AG82" s="24">
        <f>AE82</f>
        <v>66663</v>
      </c>
      <c r="AH82" s="24">
        <f>AF82</f>
        <v>66663</v>
      </c>
      <c r="AJ82" s="24">
        <v>73929</v>
      </c>
      <c r="AK82" s="24">
        <v>73929</v>
      </c>
      <c r="AL82" s="24">
        <v>73929</v>
      </c>
      <c r="AM82" s="24">
        <v>73929</v>
      </c>
      <c r="AO82" s="24">
        <v>188255</v>
      </c>
      <c r="AP82" s="24">
        <v>188255</v>
      </c>
      <c r="AQ82" s="24">
        <v>188255</v>
      </c>
      <c r="AR82" s="24">
        <f>AM85</f>
        <v>188255</v>
      </c>
      <c r="AS82" s="128"/>
      <c r="AT82" s="24">
        <v>135364</v>
      </c>
      <c r="AU82" s="24">
        <v>135364</v>
      </c>
      <c r="AV82" s="310">
        <v>135364</v>
      </c>
      <c r="AW82" s="310">
        <v>135364</v>
      </c>
      <c r="AX82" s="128"/>
      <c r="AY82" s="24">
        <v>185429</v>
      </c>
      <c r="AZ82" s="24">
        <v>185429</v>
      </c>
      <c r="BA82" s="310">
        <v>185429</v>
      </c>
      <c r="BB82" s="310">
        <v>185429</v>
      </c>
      <c r="BD82" s="24">
        <v>239456</v>
      </c>
      <c r="BE82" s="24">
        <v>239456</v>
      </c>
      <c r="BF82" s="24">
        <v>239456</v>
      </c>
      <c r="BG82" s="24">
        <v>239456</v>
      </c>
      <c r="BI82" s="24">
        <f>BG85</f>
        <v>258178</v>
      </c>
      <c r="BJ82" s="24">
        <f>BI82</f>
        <v>258178</v>
      </c>
      <c r="BK82" s="24">
        <f>BJ82</f>
        <v>258178</v>
      </c>
      <c r="BL82" s="24">
        <f>BG85</f>
        <v>258178</v>
      </c>
      <c r="BM82" s="128"/>
    </row>
    <row r="83" spans="2:65" ht="11.4" customHeight="1" x14ac:dyDescent="0.3">
      <c r="B83" s="319" t="s">
        <v>229</v>
      </c>
      <c r="D83" s="315"/>
      <c r="F83" s="315"/>
      <c r="G83" s="315"/>
      <c r="H83" s="315"/>
      <c r="I83" s="315"/>
      <c r="K83" s="291"/>
      <c r="L83" s="291"/>
      <c r="M83" s="291"/>
      <c r="N83" s="291"/>
      <c r="O83" s="239"/>
      <c r="P83" s="291"/>
      <c r="Q83" s="291"/>
      <c r="R83" s="291"/>
      <c r="S83" s="291"/>
      <c r="T83" s="239"/>
      <c r="U83" s="291"/>
      <c r="V83" s="291"/>
      <c r="W83" s="291"/>
      <c r="X83" s="291">
        <v>-795</v>
      </c>
      <c r="Z83" s="291">
        <v>-28</v>
      </c>
      <c r="AA83" s="291">
        <v>-51</v>
      </c>
      <c r="AB83" s="291">
        <v>-62</v>
      </c>
      <c r="AC83" s="291">
        <v>-133</v>
      </c>
      <c r="AE83" s="291">
        <v>-28</v>
      </c>
      <c r="AF83" s="291">
        <v>-30</v>
      </c>
      <c r="AG83" s="291">
        <v>-25</v>
      </c>
      <c r="AH83" s="291">
        <v>-22</v>
      </c>
      <c r="AJ83" s="291">
        <v>1231</v>
      </c>
      <c r="AK83" s="291">
        <v>725</v>
      </c>
      <c r="AL83" s="291">
        <v>986</v>
      </c>
      <c r="AM83" s="291">
        <v>756</v>
      </c>
      <c r="AO83" s="291"/>
      <c r="AP83" s="291">
        <v>196</v>
      </c>
      <c r="AQ83" s="291">
        <v>1014</v>
      </c>
      <c r="AR83" s="291">
        <v>993</v>
      </c>
      <c r="AS83" s="128"/>
      <c r="AT83" s="291">
        <v>476</v>
      </c>
      <c r="AU83" s="291">
        <v>1740</v>
      </c>
      <c r="AV83" s="306">
        <v>5551</v>
      </c>
      <c r="AW83" s="306">
        <v>1771</v>
      </c>
      <c r="AX83" s="128"/>
      <c r="AY83" s="291">
        <v>-514</v>
      </c>
      <c r="AZ83" s="48">
        <v>-2200</v>
      </c>
      <c r="BA83" s="306">
        <v>-2039</v>
      </c>
      <c r="BB83" s="246">
        <v>-4423</v>
      </c>
      <c r="BD83" s="48">
        <v>-209</v>
      </c>
      <c r="BE83" s="48">
        <v>127</v>
      </c>
      <c r="BF83" s="48">
        <v>-1534</v>
      </c>
      <c r="BG83" s="48">
        <v>543</v>
      </c>
      <c r="BI83" s="48">
        <v>-1239</v>
      </c>
      <c r="BJ83" s="48">
        <v>-1771</v>
      </c>
      <c r="BK83" s="48">
        <v>-2201</v>
      </c>
      <c r="BL83" s="48">
        <v>-3452</v>
      </c>
      <c r="BM83" s="128"/>
    </row>
    <row r="84" spans="2:65" ht="11.4" customHeight="1" x14ac:dyDescent="0.3">
      <c r="B84" s="319" t="s">
        <v>248</v>
      </c>
      <c r="D84" s="315"/>
      <c r="F84" s="315"/>
      <c r="G84" s="315"/>
      <c r="H84" s="315"/>
      <c r="I84" s="315"/>
      <c r="K84" s="291"/>
      <c r="L84" s="291"/>
      <c r="M84" s="291"/>
      <c r="N84" s="291"/>
      <c r="O84" s="239"/>
      <c r="P84" s="291"/>
      <c r="Q84" s="291"/>
      <c r="R84" s="291"/>
      <c r="S84" s="291"/>
      <c r="T84" s="239"/>
      <c r="U84" s="291"/>
      <c r="V84" s="291"/>
      <c r="W84" s="291"/>
      <c r="X84" s="291"/>
      <c r="Z84" s="291"/>
      <c r="AA84" s="291"/>
      <c r="AB84" s="291"/>
      <c r="AC84" s="291"/>
      <c r="AE84" s="291"/>
      <c r="AF84" s="291"/>
      <c r="AG84" s="291"/>
      <c r="AH84" s="291"/>
      <c r="AJ84" s="291"/>
      <c r="AK84" s="291"/>
      <c r="AL84" s="291"/>
      <c r="AM84" s="291"/>
      <c r="AO84" s="291"/>
      <c r="AP84" s="291"/>
      <c r="AQ84" s="291"/>
      <c r="AR84" s="291"/>
      <c r="AS84" s="128"/>
      <c r="AT84" s="291"/>
      <c r="AU84" s="291"/>
      <c r="AV84" s="306"/>
      <c r="AW84" s="306"/>
      <c r="AX84" s="128"/>
      <c r="AY84" s="291"/>
      <c r="AZ84" s="48"/>
      <c r="BA84" s="306"/>
      <c r="BB84" s="246"/>
      <c r="BD84" s="48"/>
      <c r="BE84" s="48"/>
      <c r="BF84" s="48"/>
      <c r="BG84" s="48"/>
      <c r="BI84" s="48"/>
      <c r="BJ84" s="48"/>
      <c r="BK84" s="48"/>
      <c r="BL84" s="48">
        <v>-31880</v>
      </c>
      <c r="BM84" s="128"/>
    </row>
    <row r="85" spans="2:65" s="101" customFormat="1" ht="11.4" customHeight="1" x14ac:dyDescent="0.3">
      <c r="B85" s="320" t="s">
        <v>230</v>
      </c>
      <c r="D85" s="143">
        <v>3670</v>
      </c>
      <c r="F85" s="143">
        <v>21339</v>
      </c>
      <c r="G85" s="143">
        <v>13446</v>
      </c>
      <c r="H85" s="143">
        <v>11655</v>
      </c>
      <c r="I85" s="143">
        <v>31148</v>
      </c>
      <c r="K85" s="143">
        <v>29370</v>
      </c>
      <c r="L85" s="143">
        <v>82515</v>
      </c>
      <c r="M85" s="143">
        <v>82551</v>
      </c>
      <c r="N85" s="143">
        <v>48961</v>
      </c>
      <c r="O85" s="257"/>
      <c r="P85" s="11">
        <f>'BS '!P27</f>
        <v>37657</v>
      </c>
      <c r="Q85" s="11">
        <f>'BS '!Q27</f>
        <v>37106</v>
      </c>
      <c r="R85" s="11">
        <f>'BS '!R27</f>
        <v>52706</v>
      </c>
      <c r="S85" s="11">
        <f>'BS '!S27</f>
        <v>45150</v>
      </c>
      <c r="T85" s="257"/>
      <c r="U85" s="11">
        <f>'BS '!V27</f>
        <v>52402</v>
      </c>
      <c r="V85" s="11">
        <f>'BS '!W27</f>
        <v>48324</v>
      </c>
      <c r="W85" s="11">
        <f>'BS '!X27</f>
        <v>30181</v>
      </c>
      <c r="X85" s="11">
        <f>'BS '!Y27</f>
        <v>46442</v>
      </c>
      <c r="Z85" s="11">
        <f>'BS '!AB27</f>
        <v>59509</v>
      </c>
      <c r="AA85" s="143">
        <f>'BS '!AC27</f>
        <v>74863</v>
      </c>
      <c r="AB85" s="143">
        <f>'BS '!AD27</f>
        <v>57500</v>
      </c>
      <c r="AC85" s="143">
        <f>'BS '!AE27</f>
        <v>66663</v>
      </c>
      <c r="AE85" s="143">
        <f>'BS '!AG27</f>
        <v>57547.051899999999</v>
      </c>
      <c r="AF85" s="143">
        <f>'BS '!AH27</f>
        <v>54255</v>
      </c>
      <c r="AG85" s="143">
        <f>'BS '!AI27</f>
        <v>77728</v>
      </c>
      <c r="AH85" s="143">
        <f>'BS '!AJ27</f>
        <v>73929</v>
      </c>
      <c r="AJ85" s="143">
        <v>100024</v>
      </c>
      <c r="AK85" s="143">
        <v>121421</v>
      </c>
      <c r="AL85" s="143">
        <v>151346</v>
      </c>
      <c r="AM85" s="143">
        <v>188255</v>
      </c>
      <c r="AO85" s="143">
        <v>249047</v>
      </c>
      <c r="AP85" s="143">
        <v>114667</v>
      </c>
      <c r="AQ85" s="143">
        <v>111203.52521000001</v>
      </c>
      <c r="AR85" s="143">
        <v>135364</v>
      </c>
      <c r="AS85" s="128"/>
      <c r="AT85" s="143">
        <v>182482</v>
      </c>
      <c r="AU85" s="143">
        <v>249102</v>
      </c>
      <c r="AV85" s="321">
        <v>218441</v>
      </c>
      <c r="AW85" s="321">
        <v>185429</v>
      </c>
      <c r="AX85" s="128"/>
      <c r="AY85" s="143">
        <v>231384</v>
      </c>
      <c r="AZ85" s="143">
        <v>308119</v>
      </c>
      <c r="BA85" s="321">
        <v>245758</v>
      </c>
      <c r="BB85" s="321">
        <v>239456</v>
      </c>
      <c r="BD85" s="143">
        <v>297630</v>
      </c>
      <c r="BE85" s="143">
        <v>369420</v>
      </c>
      <c r="BF85" s="143">
        <v>264098</v>
      </c>
      <c r="BG85" s="143">
        <v>258178</v>
      </c>
      <c r="BH85" s="22"/>
      <c r="BI85" s="143">
        <f>SUM(BI82:BI83,BI80)</f>
        <v>395557</v>
      </c>
      <c r="BJ85" s="143">
        <f>SUM(BJ82:BJ83,BJ80)</f>
        <v>624118</v>
      </c>
      <c r="BK85" s="143">
        <f>SUM(BK82:BK83,BK80)</f>
        <v>403326.64620424755</v>
      </c>
      <c r="BL85" s="143">
        <f>SUM(BL82:BL84,BL80)</f>
        <v>400543.31919192104</v>
      </c>
      <c r="BM85" s="128"/>
    </row>
    <row r="86" spans="2:65" ht="14.4" x14ac:dyDescent="0.3">
      <c r="M86" s="26"/>
      <c r="N86" s="26"/>
      <c r="O86" s="239"/>
      <c r="R86" s="26"/>
      <c r="S86" s="26"/>
      <c r="T86" s="239"/>
      <c r="U86" s="26"/>
      <c r="V86" s="26"/>
      <c r="W86" s="26"/>
      <c r="X86" s="26"/>
      <c r="Z86" s="26"/>
      <c r="AA86" s="26"/>
      <c r="AB86" s="26"/>
      <c r="AC86" s="26"/>
      <c r="AE86" s="26"/>
      <c r="AF86" s="26"/>
      <c r="AG86" s="26"/>
      <c r="AH86" s="26"/>
      <c r="AJ86" s="26"/>
      <c r="AK86" s="26"/>
      <c r="AL86" s="26"/>
      <c r="AM86" s="26"/>
      <c r="AO86" s="26"/>
      <c r="AP86" s="26"/>
      <c r="AQ86" s="26"/>
      <c r="AR86" s="26"/>
      <c r="BE86" s="182"/>
    </row>
    <row r="87" spans="2:65" ht="14.4" x14ac:dyDescent="0.3">
      <c r="O87" s="239"/>
      <c r="T87" s="239"/>
      <c r="AR87" s="26"/>
      <c r="BD87" s="182"/>
      <c r="BE87" s="182"/>
      <c r="BL87" s="26"/>
    </row>
    <row r="88" spans="2:65" ht="14.4" x14ac:dyDescent="0.3">
      <c r="N88" s="26"/>
      <c r="O88" s="239"/>
      <c r="P88" s="26"/>
      <c r="Q88" s="26"/>
      <c r="R88" s="26"/>
      <c r="S88" s="26"/>
      <c r="T88" s="239"/>
      <c r="BD88" s="182"/>
      <c r="BE88" s="182"/>
    </row>
    <row r="89" spans="2:65" ht="14.4" x14ac:dyDescent="0.3">
      <c r="O89" s="239"/>
      <c r="T89" s="239"/>
      <c r="BD89" s="182"/>
      <c r="BE89" s="182"/>
    </row>
    <row r="90" spans="2:65" ht="14.4" x14ac:dyDescent="0.3">
      <c r="O90" s="239"/>
      <c r="T90" s="239"/>
      <c r="BD90" s="182"/>
      <c r="BE90" s="182"/>
    </row>
    <row r="91" spans="2:65" ht="14.4" x14ac:dyDescent="0.3">
      <c r="O91" s="239"/>
      <c r="T91" s="239"/>
      <c r="BD91" s="182"/>
      <c r="BE91" s="182"/>
    </row>
    <row r="92" spans="2:65" ht="14.4" x14ac:dyDescent="0.3">
      <c r="O92" s="239"/>
      <c r="T92" s="239"/>
      <c r="BD92" s="182"/>
      <c r="BE92" s="182"/>
    </row>
    <row r="93" spans="2:65" ht="14.4" x14ac:dyDescent="0.3">
      <c r="O93" s="239"/>
      <c r="T93" s="239"/>
      <c r="BD93" s="182"/>
      <c r="BE93" s="182"/>
    </row>
    <row r="94" spans="2:65" ht="14.4" x14ac:dyDescent="0.3">
      <c r="O94" s="133"/>
      <c r="T94" s="133"/>
      <c r="BD94" s="182"/>
      <c r="BE94" s="182"/>
    </row>
    <row r="95" spans="2:65" ht="14.4" x14ac:dyDescent="0.3">
      <c r="O95" s="239"/>
      <c r="T95" s="239"/>
      <c r="BD95" s="182"/>
      <c r="BE95" s="182"/>
    </row>
    <row r="96" spans="2:65" ht="14.4" x14ac:dyDescent="0.3">
      <c r="O96" s="243"/>
      <c r="T96" s="243"/>
      <c r="BD96" s="182"/>
      <c r="BE96" s="182"/>
    </row>
    <row r="97" spans="15:57" ht="14.4" x14ac:dyDescent="0.3">
      <c r="O97" s="279"/>
      <c r="T97" s="279"/>
      <c r="BD97" s="182"/>
      <c r="BE97" s="182"/>
    </row>
    <row r="98" spans="15:57" ht="14.4" x14ac:dyDescent="0.3">
      <c r="O98" s="265"/>
      <c r="T98" s="265"/>
      <c r="BD98" s="182"/>
      <c r="BE98" s="182"/>
    </row>
    <row r="99" spans="15:57" ht="14.4" x14ac:dyDescent="0.3">
      <c r="O99" s="239"/>
      <c r="T99" s="239"/>
      <c r="BD99" s="182"/>
      <c r="BE99" s="182"/>
    </row>
    <row r="100" spans="15:57" x14ac:dyDescent="0.25">
      <c r="O100" s="239"/>
      <c r="T100" s="239"/>
    </row>
    <row r="101" spans="15:57" x14ac:dyDescent="0.25">
      <c r="O101" s="239"/>
      <c r="T101" s="239"/>
    </row>
    <row r="102" spans="15:57" x14ac:dyDescent="0.25">
      <c r="O102" s="239"/>
      <c r="T102" s="239"/>
    </row>
    <row r="103" spans="15:57" x14ac:dyDescent="0.25">
      <c r="O103" s="239"/>
      <c r="T103" s="239"/>
    </row>
    <row r="104" spans="15:57" x14ac:dyDescent="0.25">
      <c r="O104" s="239"/>
      <c r="T104" s="239"/>
    </row>
    <row r="105" spans="15:57" x14ac:dyDescent="0.25">
      <c r="O105" s="239"/>
      <c r="T105" s="239"/>
    </row>
    <row r="106" spans="15:57" x14ac:dyDescent="0.25">
      <c r="O106" s="239"/>
      <c r="T106" s="239"/>
    </row>
    <row r="107" spans="15:57" x14ac:dyDescent="0.25">
      <c r="O107" s="239"/>
      <c r="T107" s="239"/>
    </row>
    <row r="108" spans="15:57" x14ac:dyDescent="0.25">
      <c r="O108" s="239"/>
      <c r="T108" s="239"/>
    </row>
    <row r="109" spans="15:57" x14ac:dyDescent="0.25">
      <c r="O109" s="239"/>
      <c r="T109" s="239"/>
    </row>
    <row r="110" spans="15:57" x14ac:dyDescent="0.25">
      <c r="O110" s="239"/>
      <c r="T110" s="239"/>
    </row>
    <row r="111" spans="15:57" x14ac:dyDescent="0.25">
      <c r="O111" s="239"/>
      <c r="T111" s="239"/>
    </row>
    <row r="112" spans="15:57" x14ac:dyDescent="0.25">
      <c r="O112" s="239"/>
      <c r="T112" s="239"/>
    </row>
    <row r="113" spans="15:20" x14ac:dyDescent="0.25">
      <c r="O113" s="239"/>
      <c r="T113" s="239"/>
    </row>
    <row r="114" spans="15:20" x14ac:dyDescent="0.25">
      <c r="O114" s="239"/>
      <c r="T114" s="239"/>
    </row>
    <row r="115" spans="15:20" x14ac:dyDescent="0.25">
      <c r="O115" s="239"/>
      <c r="T115" s="239"/>
    </row>
    <row r="116" spans="15:20" x14ac:dyDescent="0.25">
      <c r="O116" s="239"/>
      <c r="T116" s="239"/>
    </row>
    <row r="117" spans="15:20" x14ac:dyDescent="0.25">
      <c r="O117" s="239"/>
      <c r="T117" s="239"/>
    </row>
    <row r="118" spans="15:20" x14ac:dyDescent="0.25">
      <c r="O118" s="239"/>
      <c r="T118" s="239"/>
    </row>
    <row r="119" spans="15:20" x14ac:dyDescent="0.25">
      <c r="O119" s="239"/>
      <c r="T119" s="239"/>
    </row>
    <row r="120" spans="15:20" x14ac:dyDescent="0.25">
      <c r="O120" s="239"/>
      <c r="T120" s="239"/>
    </row>
    <row r="121" spans="15:20" x14ac:dyDescent="0.25">
      <c r="O121" s="239"/>
      <c r="T121" s="239"/>
    </row>
  </sheetData>
  <mergeCells count="8">
    <mergeCell ref="BI6:BL6"/>
    <mergeCell ref="BD6:BG6"/>
    <mergeCell ref="Z6:AC6"/>
    <mergeCell ref="AE6:AH6"/>
    <mergeCell ref="AJ6:AM6"/>
    <mergeCell ref="AO6:AR6"/>
    <mergeCell ref="AT6:AW6"/>
    <mergeCell ref="AY6:BB6"/>
  </mergeCells>
  <pageMargins left="0.70866141732283472" right="0.70866141732283472" top="0.74803149606299213" bottom="0.74803149606299213" header="0.31496062992125984" footer="0.31496062992125984"/>
  <pageSetup paperSize="9" scale="17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2B5D8-0846-494C-AB7A-A5E9E603F1C4}">
  <sheetPr>
    <tabColor theme="4" tint="-0.499984740745262"/>
    <pageSetUpPr fitToPage="1"/>
  </sheetPr>
  <dimension ref="A1:XFB123"/>
  <sheetViews>
    <sheetView showGridLines="0" workbookViewId="0">
      <pane xSplit="25" ySplit="8" topLeftCell="AS9" activePane="bottomRight" state="frozen"/>
      <selection pane="topRight" activeCell="Z1" sqref="Z1"/>
      <selection pane="bottomLeft" activeCell="A9" sqref="A9"/>
      <selection pane="bottomRight" activeCell="AZ52" sqref="AZ52"/>
    </sheetView>
  </sheetViews>
  <sheetFormatPr defaultColWidth="8.88671875" defaultRowHeight="12" outlineLevelCol="1" x14ac:dyDescent="0.25"/>
  <cols>
    <col min="1" max="1" width="2.5546875" style="323" customWidth="1"/>
    <col min="2" max="2" width="56.109375" style="323" customWidth="1"/>
    <col min="3" max="3" width="0.88671875" style="323" customWidth="1"/>
    <col min="4" max="4" width="9.109375" style="323" hidden="1" customWidth="1" outlineLevel="1"/>
    <col min="5" max="5" width="0.88671875" style="323" hidden="1" customWidth="1" outlineLevel="1"/>
    <col min="6" max="9" width="9.109375" style="323" hidden="1" customWidth="1" outlineLevel="1"/>
    <col min="10" max="10" width="0.88671875" style="323" hidden="1" customWidth="1" outlineLevel="1"/>
    <col min="11" max="14" width="9.109375" style="323" hidden="1" customWidth="1" outlineLevel="1"/>
    <col min="15" max="15" width="0.88671875" style="323" hidden="1" customWidth="1" outlineLevel="1"/>
    <col min="16" max="19" width="9.109375" style="323" hidden="1" customWidth="1" outlineLevel="1"/>
    <col min="20" max="20" width="0.88671875" style="323" hidden="1" customWidth="1" outlineLevel="1"/>
    <col min="21" max="24" width="9.109375" style="323" hidden="1" customWidth="1" outlineLevel="1"/>
    <col min="25" max="25" width="2.5546875" style="323" customWidth="1" collapsed="1"/>
    <col min="26" max="29" width="9.109375" style="323" customWidth="1"/>
    <col min="30" max="30" width="0.88671875" style="323" customWidth="1"/>
    <col min="31" max="34" width="9.109375" style="323" customWidth="1"/>
    <col min="35" max="35" width="0.88671875" style="323" customWidth="1"/>
    <col min="36" max="39" width="9.109375" style="323" customWidth="1"/>
    <col min="40" max="40" width="0.88671875" style="323" customWidth="1"/>
    <col min="41" max="44" width="9.109375" style="323" customWidth="1"/>
    <col min="45" max="45" width="0.88671875" style="323" customWidth="1"/>
    <col min="46" max="46" width="8.88671875" style="323" customWidth="1"/>
    <col min="47" max="47" width="9.44140625" style="323" customWidth="1"/>
    <col min="48" max="48" width="8.88671875" style="323" customWidth="1"/>
    <col min="49" max="49" width="8.6640625" style="323" customWidth="1"/>
    <col min="50" max="50" width="0.88671875" style="323" customWidth="1"/>
    <col min="51" max="51" width="8.88671875" style="323" customWidth="1"/>
    <col min="52" max="52" width="9.44140625" style="323" customWidth="1"/>
    <col min="53" max="53" width="8.88671875" style="323" customWidth="1"/>
    <col min="54" max="54" width="8.33203125" style="323" customWidth="1"/>
    <col min="55" max="55" width="2.6640625" style="323" customWidth="1"/>
    <col min="56" max="56" width="8.109375" style="323" customWidth="1"/>
    <col min="57" max="57" width="8.88671875" style="323" customWidth="1"/>
    <col min="58" max="58" width="7.44140625" style="323" customWidth="1"/>
    <col min="59" max="59" width="8.88671875" style="323" customWidth="1"/>
    <col min="60" max="60" width="2.5546875" style="323" customWidth="1"/>
    <col min="61" max="64" width="8.88671875" style="323" customWidth="1"/>
    <col min="65" max="65" width="8.88671875" style="323" hidden="1" customWidth="1"/>
    <col min="66" max="16383" width="0" style="323" hidden="1" customWidth="1"/>
    <col min="16384" max="16384" width="2.33203125" style="323" customWidth="1"/>
  </cols>
  <sheetData>
    <row r="1" spans="1:64" x14ac:dyDescent="0.25">
      <c r="B1" s="324"/>
      <c r="C1" s="324"/>
      <c r="D1" s="325"/>
      <c r="E1" s="325"/>
      <c r="F1" s="326"/>
      <c r="G1" s="325"/>
      <c r="H1" s="325"/>
      <c r="I1" s="325"/>
      <c r="J1" s="325"/>
      <c r="K1" s="325"/>
      <c r="L1" s="325"/>
      <c r="N1" s="325"/>
      <c r="O1" s="325"/>
      <c r="P1" s="325"/>
      <c r="Q1" s="325"/>
      <c r="R1" s="325"/>
      <c r="S1" s="326"/>
      <c r="T1" s="325"/>
      <c r="U1" s="325"/>
      <c r="V1" s="325"/>
      <c r="W1" s="325"/>
      <c r="X1" s="325"/>
      <c r="Y1" s="325"/>
      <c r="Z1" s="325"/>
      <c r="AA1" s="325"/>
      <c r="AB1" s="325"/>
      <c r="AC1" s="325"/>
      <c r="AD1" s="325"/>
      <c r="AE1" s="325"/>
      <c r="AF1" s="325"/>
      <c r="AG1" s="325"/>
      <c r="AH1" s="325"/>
      <c r="AI1" s="325"/>
      <c r="AJ1" s="325"/>
      <c r="AK1" s="325"/>
      <c r="AL1" s="325"/>
      <c r="AM1" s="325"/>
      <c r="AN1" s="325"/>
      <c r="AO1" s="325"/>
      <c r="AP1" s="325"/>
      <c r="AQ1" s="325"/>
      <c r="AR1" s="325"/>
      <c r="AS1" s="325"/>
      <c r="AT1" s="325"/>
      <c r="AU1" s="325"/>
      <c r="AX1" s="325"/>
      <c r="AY1" s="325"/>
      <c r="AZ1" s="325"/>
    </row>
    <row r="2" spans="1:64" x14ac:dyDescent="0.25">
      <c r="C2" s="324"/>
      <c r="D2" s="325"/>
      <c r="E2" s="325"/>
      <c r="F2" s="326"/>
      <c r="G2" s="325"/>
      <c r="H2" s="325"/>
      <c r="I2" s="325"/>
      <c r="J2" s="325"/>
      <c r="K2" s="325"/>
      <c r="L2" s="325"/>
      <c r="N2" s="325"/>
      <c r="O2" s="325"/>
      <c r="P2" s="325"/>
      <c r="Q2" s="325"/>
      <c r="R2" s="325"/>
      <c r="S2" s="326"/>
      <c r="T2" s="325"/>
      <c r="U2" s="325"/>
      <c r="V2" s="325"/>
      <c r="W2" s="325"/>
      <c r="X2" s="325"/>
      <c r="Y2" s="325"/>
      <c r="Z2" s="325"/>
      <c r="AA2" s="325"/>
      <c r="AB2" s="325"/>
      <c r="AC2" s="325"/>
      <c r="AD2" s="325"/>
      <c r="AE2" s="325"/>
      <c r="AF2" s="325"/>
      <c r="AG2" s="325"/>
      <c r="AH2" s="325"/>
      <c r="AI2" s="325"/>
      <c r="AJ2" s="325"/>
      <c r="AK2" s="325"/>
      <c r="AL2" s="325"/>
      <c r="AM2" s="325"/>
      <c r="AN2" s="325"/>
      <c r="AO2" s="325"/>
      <c r="AP2" s="325"/>
      <c r="AQ2" s="325"/>
      <c r="AR2" s="325"/>
      <c r="AS2" s="325"/>
      <c r="AT2" s="325"/>
      <c r="AU2" s="325"/>
      <c r="AX2" s="325"/>
      <c r="AY2" s="325"/>
      <c r="AZ2" s="325"/>
    </row>
    <row r="3" spans="1:64" x14ac:dyDescent="0.25">
      <c r="D3" s="327"/>
      <c r="E3" s="325"/>
      <c r="F3" s="326"/>
      <c r="G3" s="327"/>
      <c r="H3" s="327"/>
      <c r="I3" s="328"/>
      <c r="J3" s="325"/>
      <c r="K3" s="327"/>
      <c r="L3" s="327"/>
      <c r="N3" s="327"/>
      <c r="O3" s="326"/>
      <c r="P3" s="327"/>
      <c r="Q3" s="327"/>
      <c r="R3" s="327"/>
      <c r="S3" s="326"/>
      <c r="T3" s="326"/>
      <c r="U3" s="327"/>
      <c r="V3" s="327"/>
      <c r="W3" s="327"/>
      <c r="X3" s="327"/>
      <c r="Y3" s="326"/>
      <c r="Z3" s="327"/>
      <c r="AA3" s="327"/>
      <c r="AB3" s="327"/>
      <c r="AC3" s="327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X3" s="327"/>
      <c r="AY3" s="327"/>
      <c r="AZ3" s="327"/>
    </row>
    <row r="4" spans="1:64" x14ac:dyDescent="0.25">
      <c r="B4" s="329" t="s">
        <v>0</v>
      </c>
      <c r="C4" s="324"/>
      <c r="D4" s="325"/>
      <c r="E4" s="325"/>
      <c r="F4" s="326"/>
      <c r="G4" s="325"/>
      <c r="H4" s="325"/>
      <c r="I4" s="325"/>
      <c r="J4" s="325"/>
      <c r="K4" s="325"/>
      <c r="L4" s="325"/>
      <c r="N4" s="325"/>
      <c r="O4" s="325"/>
      <c r="P4" s="325"/>
      <c r="Q4" s="325"/>
      <c r="R4" s="325"/>
      <c r="S4" s="326"/>
      <c r="T4" s="325"/>
      <c r="U4" s="330"/>
      <c r="V4" s="330"/>
      <c r="W4" s="330"/>
      <c r="X4" s="330"/>
      <c r="Y4" s="325"/>
      <c r="AI4" s="330"/>
      <c r="AN4" s="330"/>
      <c r="AS4" s="331"/>
      <c r="AT4" s="331"/>
      <c r="AU4" s="325"/>
      <c r="AX4" s="331"/>
      <c r="AY4" s="331"/>
      <c r="AZ4" s="325"/>
    </row>
    <row r="5" spans="1:64" ht="14.4" x14ac:dyDescent="0.3">
      <c r="B5" s="332" t="s">
        <v>231</v>
      </c>
      <c r="C5" s="324"/>
      <c r="D5" s="327"/>
      <c r="E5" s="324"/>
      <c r="F5" s="326"/>
      <c r="G5" s="327"/>
      <c r="H5" s="327"/>
      <c r="I5" s="328"/>
      <c r="J5" s="325"/>
      <c r="K5" s="327"/>
      <c r="L5" s="327"/>
      <c r="N5" s="327"/>
      <c r="O5" s="326"/>
      <c r="P5" s="327"/>
      <c r="Q5" s="327"/>
      <c r="R5" s="327"/>
      <c r="S5" s="326"/>
      <c r="T5" s="326"/>
      <c r="U5" s="327"/>
      <c r="V5" s="327"/>
      <c r="W5" s="327"/>
      <c r="X5" s="327"/>
      <c r="Y5" s="327"/>
      <c r="Z5" s="327"/>
      <c r="AA5" s="327"/>
      <c r="AB5" s="327"/>
      <c r="AC5" s="327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X5" s="327"/>
      <c r="AY5" s="327"/>
      <c r="AZ5" s="327"/>
    </row>
    <row r="6" spans="1:64" ht="24.6" customHeight="1" x14ac:dyDescent="0.25">
      <c r="B6" s="13"/>
      <c r="C6" s="324"/>
      <c r="D6" s="2"/>
      <c r="E6" s="333"/>
      <c r="F6" s="2"/>
      <c r="G6" s="2"/>
      <c r="H6" s="2"/>
      <c r="I6" s="2"/>
      <c r="J6" s="333"/>
      <c r="K6" s="2"/>
      <c r="L6" s="2"/>
      <c r="M6" s="2"/>
      <c r="N6" s="2"/>
      <c r="O6" s="334"/>
      <c r="P6" s="2"/>
      <c r="Q6" s="2"/>
      <c r="R6" s="2"/>
      <c r="S6" s="2"/>
      <c r="T6" s="334"/>
      <c r="U6" s="2"/>
      <c r="V6" s="2"/>
      <c r="W6" s="2"/>
      <c r="X6" s="2"/>
      <c r="Y6" s="333"/>
      <c r="Z6" s="435" t="s">
        <v>150</v>
      </c>
      <c r="AA6" s="435"/>
      <c r="AB6" s="435"/>
      <c r="AC6" s="435"/>
      <c r="AD6" s="333"/>
      <c r="AE6" s="435" t="s">
        <v>151</v>
      </c>
      <c r="AF6" s="435"/>
      <c r="AG6" s="435"/>
      <c r="AH6" s="435"/>
      <c r="AI6" s="333"/>
      <c r="AJ6" s="435" t="s">
        <v>151</v>
      </c>
      <c r="AK6" s="435"/>
      <c r="AL6" s="435"/>
      <c r="AM6" s="435"/>
      <c r="AN6" s="333"/>
      <c r="AO6" s="435" t="s">
        <v>151</v>
      </c>
      <c r="AP6" s="435"/>
      <c r="AQ6" s="435"/>
      <c r="AR6" s="435"/>
      <c r="AT6" s="435" t="s">
        <v>151</v>
      </c>
      <c r="AU6" s="435"/>
      <c r="AV6" s="435"/>
      <c r="AW6" s="435"/>
      <c r="AY6" s="435" t="s">
        <v>151</v>
      </c>
      <c r="AZ6" s="435"/>
      <c r="BA6" s="435"/>
      <c r="BB6" s="435"/>
      <c r="BD6" s="435" t="s">
        <v>152</v>
      </c>
      <c r="BE6" s="435"/>
      <c r="BF6" s="435"/>
      <c r="BG6" s="435"/>
      <c r="BI6" s="435" t="s">
        <v>151</v>
      </c>
      <c r="BJ6" s="435"/>
      <c r="BK6" s="435"/>
      <c r="BL6" s="435"/>
    </row>
    <row r="7" spans="1:64" ht="13.8" x14ac:dyDescent="0.25">
      <c r="B7" s="3" t="s">
        <v>5</v>
      </c>
      <c r="C7" s="324"/>
      <c r="D7" s="16">
        <v>2013</v>
      </c>
      <c r="F7" s="7" t="s">
        <v>153</v>
      </c>
      <c r="G7" s="7" t="s">
        <v>232</v>
      </c>
      <c r="H7" s="7" t="s">
        <v>155</v>
      </c>
      <c r="I7" s="7" t="s">
        <v>233</v>
      </c>
      <c r="K7" s="7" t="s">
        <v>156</v>
      </c>
      <c r="L7" s="7" t="s">
        <v>234</v>
      </c>
      <c r="M7" s="7" t="s">
        <v>158</v>
      </c>
      <c r="N7" s="7" t="s">
        <v>235</v>
      </c>
      <c r="O7" s="325"/>
      <c r="P7" s="7" t="s">
        <v>159</v>
      </c>
      <c r="Q7" s="7" t="s">
        <v>236</v>
      </c>
      <c r="R7" s="7" t="s">
        <v>161</v>
      </c>
      <c r="S7" s="7" t="s">
        <v>237</v>
      </c>
      <c r="T7" s="325"/>
      <c r="U7" s="7" t="s">
        <v>162</v>
      </c>
      <c r="V7" s="7" t="s">
        <v>238</v>
      </c>
      <c r="W7" s="7" t="s">
        <v>164</v>
      </c>
      <c r="X7" s="7" t="s">
        <v>239</v>
      </c>
      <c r="Z7" s="20" t="s">
        <v>165</v>
      </c>
      <c r="AA7" s="20" t="s">
        <v>240</v>
      </c>
      <c r="AB7" s="20" t="s">
        <v>167</v>
      </c>
      <c r="AC7" s="16" t="s">
        <v>241</v>
      </c>
      <c r="AE7" s="20" t="s">
        <v>168</v>
      </c>
      <c r="AF7" s="20" t="s">
        <v>242</v>
      </c>
      <c r="AG7" s="20" t="s">
        <v>170</v>
      </c>
      <c r="AH7" s="12" t="s">
        <v>243</v>
      </c>
      <c r="AJ7" s="20" t="s">
        <v>171</v>
      </c>
      <c r="AK7" s="20" t="s">
        <v>244</v>
      </c>
      <c r="AL7" s="20" t="s">
        <v>173</v>
      </c>
      <c r="AM7" s="12" t="s">
        <v>245</v>
      </c>
      <c r="AO7" s="20" t="s">
        <v>6</v>
      </c>
      <c r="AP7" s="20" t="s">
        <v>7</v>
      </c>
      <c r="AQ7" s="20" t="s">
        <v>8</v>
      </c>
      <c r="AR7" s="12" t="s">
        <v>9</v>
      </c>
      <c r="AT7" s="20" t="s">
        <v>10</v>
      </c>
      <c r="AU7" s="20" t="s">
        <v>11</v>
      </c>
      <c r="AV7" s="20" t="s">
        <v>12</v>
      </c>
      <c r="AW7" s="20" t="s">
        <v>13</v>
      </c>
      <c r="AY7" s="20" t="s">
        <v>14</v>
      </c>
      <c r="AZ7" s="20" t="s">
        <v>15</v>
      </c>
      <c r="BA7" s="20" t="s">
        <v>16</v>
      </c>
      <c r="BB7" s="20" t="s">
        <v>17</v>
      </c>
      <c r="BD7" s="20" t="s">
        <v>18</v>
      </c>
      <c r="BE7" s="20" t="s">
        <v>19</v>
      </c>
      <c r="BF7" s="20" t="s">
        <v>20</v>
      </c>
      <c r="BG7" s="282" t="s">
        <v>21</v>
      </c>
      <c r="BI7" s="7" t="s">
        <v>22</v>
      </c>
      <c r="BJ7" s="4" t="s">
        <v>23</v>
      </c>
      <c r="BK7" s="7" t="s">
        <v>24</v>
      </c>
      <c r="BL7" s="393" t="s">
        <v>247</v>
      </c>
    </row>
    <row r="8" spans="1:64" x14ac:dyDescent="0.25">
      <c r="B8" s="17"/>
      <c r="C8" s="324"/>
      <c r="D8" s="4" t="s">
        <v>26</v>
      </c>
      <c r="F8" s="4"/>
      <c r="G8" s="4" t="s">
        <v>25</v>
      </c>
      <c r="H8" s="4"/>
      <c r="I8" s="4" t="s">
        <v>26</v>
      </c>
      <c r="K8" s="4"/>
      <c r="L8" s="4" t="s">
        <v>25</v>
      </c>
      <c r="M8" s="4"/>
      <c r="N8" s="4" t="s">
        <v>26</v>
      </c>
      <c r="O8" s="326"/>
      <c r="P8" s="4"/>
      <c r="Q8" s="4" t="s">
        <v>25</v>
      </c>
      <c r="R8" s="4"/>
      <c r="S8" s="4" t="s">
        <v>26</v>
      </c>
      <c r="T8" s="326"/>
      <c r="U8" s="4"/>
      <c r="V8" s="4" t="s">
        <v>25</v>
      </c>
      <c r="W8" s="4"/>
      <c r="X8" s="4" t="s">
        <v>26</v>
      </c>
      <c r="Z8" s="17"/>
      <c r="AA8" s="18" t="s">
        <v>25</v>
      </c>
      <c r="AB8" s="17"/>
      <c r="AC8" s="4" t="s">
        <v>26</v>
      </c>
      <c r="AE8" s="4"/>
      <c r="AF8" s="4" t="s">
        <v>25</v>
      </c>
      <c r="AG8" s="4"/>
      <c r="AH8" s="4" t="s">
        <v>26</v>
      </c>
      <c r="AJ8" s="4"/>
      <c r="AK8" s="4" t="s">
        <v>25</v>
      </c>
      <c r="AL8" s="4"/>
      <c r="AM8" s="4" t="s">
        <v>26</v>
      </c>
      <c r="AO8" s="4"/>
      <c r="AP8" s="4" t="s">
        <v>25</v>
      </c>
      <c r="AQ8" s="4"/>
      <c r="AR8" s="4" t="s">
        <v>26</v>
      </c>
      <c r="AT8" s="4"/>
      <c r="AU8" s="4" t="s">
        <v>25</v>
      </c>
      <c r="AV8" s="4"/>
      <c r="AW8" s="4" t="s">
        <v>26</v>
      </c>
      <c r="AY8" s="4"/>
      <c r="AZ8" s="4" t="s">
        <v>25</v>
      </c>
      <c r="BA8" s="4"/>
      <c r="BB8" s="4" t="s">
        <v>26</v>
      </c>
      <c r="BD8" s="4"/>
      <c r="BE8" s="4" t="s">
        <v>25</v>
      </c>
      <c r="BF8" s="4"/>
      <c r="BG8" s="177" t="s">
        <v>26</v>
      </c>
      <c r="BI8" s="4"/>
      <c r="BJ8" s="4" t="s">
        <v>25</v>
      </c>
      <c r="BK8" s="4"/>
      <c r="BL8" s="177" t="s">
        <v>26</v>
      </c>
    </row>
    <row r="9" spans="1:64" ht="11.4" customHeight="1" x14ac:dyDescent="0.25">
      <c r="A9" s="324"/>
      <c r="B9" s="324"/>
      <c r="C9" s="324"/>
      <c r="E9" s="325"/>
      <c r="J9" s="325"/>
      <c r="O9" s="326"/>
      <c r="T9" s="326"/>
      <c r="Y9" s="326"/>
    </row>
    <row r="10" spans="1:64" ht="11.4" customHeight="1" x14ac:dyDescent="0.25">
      <c r="B10" s="283" t="s">
        <v>174</v>
      </c>
      <c r="C10" s="324"/>
      <c r="D10" s="335"/>
      <c r="E10" s="325"/>
      <c r="F10" s="335"/>
      <c r="G10" s="335"/>
      <c r="H10" s="335"/>
      <c r="I10" s="335"/>
      <c r="J10" s="325"/>
      <c r="K10" s="335"/>
      <c r="L10" s="335"/>
      <c r="M10" s="335"/>
      <c r="N10" s="335"/>
      <c r="O10" s="326"/>
      <c r="P10" s="335"/>
      <c r="Q10" s="335"/>
      <c r="R10" s="335"/>
      <c r="S10" s="335"/>
      <c r="T10" s="326"/>
      <c r="U10" s="335"/>
      <c r="V10" s="335"/>
      <c r="W10" s="335"/>
      <c r="X10" s="335"/>
      <c r="Y10" s="326"/>
      <c r="Z10" s="335"/>
      <c r="AA10" s="335"/>
      <c r="AB10" s="335"/>
      <c r="AC10" s="335"/>
      <c r="AE10" s="335"/>
      <c r="AF10" s="335"/>
      <c r="AG10" s="335"/>
      <c r="AH10" s="335"/>
      <c r="AJ10" s="335"/>
      <c r="AK10" s="335"/>
      <c r="AL10" s="335"/>
      <c r="AM10" s="335"/>
      <c r="AO10" s="335"/>
      <c r="AP10" s="335"/>
      <c r="AQ10" s="335"/>
      <c r="AR10" s="335"/>
    </row>
    <row r="11" spans="1:64" ht="11.4" customHeight="1" x14ac:dyDescent="0.3">
      <c r="B11" s="322" t="s">
        <v>62</v>
      </c>
      <c r="C11" s="324"/>
      <c r="D11" s="336">
        <v>1817</v>
      </c>
      <c r="E11" s="337"/>
      <c r="F11" s="336">
        <v>-3497</v>
      </c>
      <c r="G11" s="336">
        <v>3458</v>
      </c>
      <c r="H11" s="336">
        <v>1254</v>
      </c>
      <c r="I11" s="336">
        <v>5440</v>
      </c>
      <c r="J11" s="337"/>
      <c r="K11" s="336">
        <v>44</v>
      </c>
      <c r="L11" s="336">
        <v>13406</v>
      </c>
      <c r="M11" s="336">
        <v>-924</v>
      </c>
      <c r="N11" s="336">
        <v>2874</v>
      </c>
      <c r="O11" s="338"/>
      <c r="P11" s="336">
        <v>10560</v>
      </c>
      <c r="Q11" s="336">
        <v>16936</v>
      </c>
      <c r="R11" s="336">
        <v>12758</v>
      </c>
      <c r="S11" s="336">
        <v>-24854</v>
      </c>
      <c r="T11" s="338"/>
      <c r="U11" s="336">
        <v>4241</v>
      </c>
      <c r="V11" s="336">
        <v>17665</v>
      </c>
      <c r="W11" s="336">
        <v>17601</v>
      </c>
      <c r="X11" s="336">
        <v>14782</v>
      </c>
      <c r="Y11" s="337"/>
      <c r="Z11" s="336">
        <v>12491</v>
      </c>
      <c r="AA11" s="336">
        <v>25016</v>
      </c>
      <c r="AB11" s="336">
        <v>27604</v>
      </c>
      <c r="AC11" s="336">
        <v>28327</v>
      </c>
      <c r="AD11" s="337"/>
      <c r="AE11" s="336">
        <v>19811</v>
      </c>
      <c r="AF11" s="336">
        <v>15385</v>
      </c>
      <c r="AG11" s="336">
        <v>27670</v>
      </c>
      <c r="AH11" s="336">
        <v>35987</v>
      </c>
      <c r="AI11" s="337"/>
      <c r="AJ11" s="336">
        <v>9875</v>
      </c>
      <c r="AK11" s="336">
        <v>10788</v>
      </c>
      <c r="AL11" s="336">
        <v>32083</v>
      </c>
      <c r="AM11" s="336">
        <v>38653</v>
      </c>
      <c r="AN11" s="337"/>
      <c r="AO11" s="336">
        <v>35097</v>
      </c>
      <c r="AP11" s="336">
        <v>53474</v>
      </c>
      <c r="AQ11" s="336">
        <v>64224</v>
      </c>
      <c r="AR11" s="336">
        <v>78965</v>
      </c>
      <c r="AT11" s="336">
        <v>54316</v>
      </c>
      <c r="AU11" s="336">
        <v>61816</v>
      </c>
      <c r="AV11" s="336">
        <v>64433</v>
      </c>
      <c r="AW11" s="336">
        <v>50856</v>
      </c>
      <c r="AY11" s="336">
        <v>26118</v>
      </c>
      <c r="AZ11" s="336">
        <v>46343</v>
      </c>
      <c r="BA11" s="336">
        <v>89971</v>
      </c>
      <c r="BB11" s="336">
        <v>56273</v>
      </c>
      <c r="BD11" s="336">
        <v>27260</v>
      </c>
      <c r="BE11" s="336">
        <v>30464</v>
      </c>
      <c r="BF11" s="336">
        <v>98766</v>
      </c>
      <c r="BG11" s="336">
        <v>63842</v>
      </c>
      <c r="BH11" s="325"/>
      <c r="BI11" s="336">
        <v>23201</v>
      </c>
      <c r="BJ11" s="336">
        <f>'CF YTD '!BJ11-BI11</f>
        <v>-3113</v>
      </c>
      <c r="BK11" s="336">
        <f>'CF YTD '!BK11-'CF YTD '!BJ11</f>
        <v>129661.35256810018</v>
      </c>
      <c r="BL11" s="336">
        <f>'CF YTD '!BL11-'CF YTD '!BK11</f>
        <v>-120062.35256810018</v>
      </c>
    </row>
    <row r="12" spans="1:64" ht="11.4" customHeight="1" x14ac:dyDescent="0.25">
      <c r="B12" s="339"/>
      <c r="C12" s="324"/>
      <c r="D12" s="340"/>
      <c r="F12" s="340"/>
      <c r="G12" s="340"/>
      <c r="H12" s="340"/>
      <c r="I12" s="340"/>
      <c r="K12" s="340"/>
      <c r="L12" s="340"/>
      <c r="M12" s="340"/>
      <c r="N12" s="340"/>
      <c r="O12" s="341"/>
      <c r="P12" s="340"/>
      <c r="Q12" s="340"/>
      <c r="R12" s="340"/>
      <c r="S12" s="340"/>
      <c r="T12" s="341"/>
      <c r="U12" s="340"/>
      <c r="V12" s="340"/>
      <c r="W12" s="340"/>
      <c r="X12" s="340"/>
      <c r="Z12" s="340"/>
      <c r="AA12" s="340"/>
      <c r="AB12" s="340"/>
      <c r="AC12" s="340"/>
      <c r="AE12" s="340"/>
      <c r="AF12" s="340"/>
      <c r="AG12" s="340"/>
      <c r="AH12" s="340"/>
      <c r="AJ12" s="340"/>
      <c r="AK12" s="340"/>
      <c r="AL12" s="340"/>
      <c r="AM12" s="340"/>
      <c r="AO12" s="340"/>
      <c r="AP12" s="340"/>
      <c r="AQ12" s="340"/>
      <c r="AR12" s="340"/>
      <c r="AT12" s="340"/>
      <c r="AU12" s="340"/>
      <c r="AV12" s="286"/>
      <c r="AY12" s="340"/>
      <c r="AZ12" s="340"/>
      <c r="BA12" s="286"/>
      <c r="BD12" s="340"/>
      <c r="BE12" s="340"/>
      <c r="BF12" s="340"/>
      <c r="BH12" s="325"/>
    </row>
    <row r="13" spans="1:64" ht="11.4" customHeight="1" x14ac:dyDescent="0.25">
      <c r="B13" s="342" t="s">
        <v>175</v>
      </c>
      <c r="C13" s="324"/>
      <c r="D13" s="343">
        <v>3454</v>
      </c>
      <c r="F13" s="343">
        <v>4657</v>
      </c>
      <c r="G13" s="343">
        <v>10393</v>
      </c>
      <c r="H13" s="343">
        <v>11102</v>
      </c>
      <c r="I13" s="343">
        <v>13857</v>
      </c>
      <c r="K13" s="343">
        <v>17981</v>
      </c>
      <c r="L13" s="343">
        <v>11685</v>
      </c>
      <c r="M13" s="343">
        <v>23605</v>
      </c>
      <c r="N13" s="343">
        <v>27809</v>
      </c>
      <c r="O13" s="344"/>
      <c r="P13" s="343">
        <v>14556</v>
      </c>
      <c r="Q13" s="343">
        <v>19864</v>
      </c>
      <c r="R13" s="343">
        <v>15720</v>
      </c>
      <c r="S13" s="343">
        <v>63232</v>
      </c>
      <c r="T13" s="344"/>
      <c r="U13" s="343">
        <v>14133</v>
      </c>
      <c r="V13" s="343">
        <v>17139</v>
      </c>
      <c r="W13" s="343">
        <v>16806</v>
      </c>
      <c r="X13" s="343">
        <v>28518</v>
      </c>
      <c r="Z13" s="343">
        <v>18643</v>
      </c>
      <c r="AA13" s="343">
        <v>15581</v>
      </c>
      <c r="AB13" s="343">
        <v>16390</v>
      </c>
      <c r="AC13" s="343">
        <v>19632</v>
      </c>
      <c r="AE13" s="343">
        <v>22688</v>
      </c>
      <c r="AF13" s="343">
        <v>37295</v>
      </c>
      <c r="AG13" s="343">
        <v>25596</v>
      </c>
      <c r="AH13" s="343">
        <v>29722</v>
      </c>
      <c r="AJ13" s="343">
        <v>30141</v>
      </c>
      <c r="AK13" s="343">
        <v>22621</v>
      </c>
      <c r="AL13" s="343">
        <v>24325</v>
      </c>
      <c r="AM13" s="343">
        <v>37261</v>
      </c>
      <c r="AO13" s="343">
        <v>23320</v>
      </c>
      <c r="AP13" s="343">
        <v>19668</v>
      </c>
      <c r="AQ13" s="343">
        <v>6538.2339540363428</v>
      </c>
      <c r="AR13" s="343">
        <v>13235.766045963657</v>
      </c>
      <c r="AT13" s="343">
        <v>15168</v>
      </c>
      <c r="AU13" s="343">
        <v>29319</v>
      </c>
      <c r="AV13" s="343">
        <v>26157</v>
      </c>
      <c r="AW13" s="343">
        <v>45791</v>
      </c>
      <c r="AY13" s="343">
        <v>50131</v>
      </c>
      <c r="AZ13" s="343">
        <v>50366</v>
      </c>
      <c r="BA13" s="343">
        <v>53995</v>
      </c>
      <c r="BB13" s="343">
        <v>48658</v>
      </c>
      <c r="BD13" s="343">
        <f>SUM(BD14:BD32)</f>
        <v>61026</v>
      </c>
      <c r="BE13" s="343">
        <f>SUM(BE14:BE32)</f>
        <v>55998</v>
      </c>
      <c r="BF13" s="343">
        <f>SUM(BF14:BF32)</f>
        <v>52736</v>
      </c>
      <c r="BG13" s="343">
        <f>SUM(BG14:BG32)</f>
        <v>57206</v>
      </c>
      <c r="BH13" s="325"/>
      <c r="BI13" s="343">
        <f>SUM(BI14:BI32)</f>
        <v>55426</v>
      </c>
      <c r="BJ13" s="343">
        <f>SUM(BJ14:BJ32)</f>
        <v>90448</v>
      </c>
      <c r="BK13" s="343">
        <f>SUM(BK14:BK32)</f>
        <v>105886.68084029172</v>
      </c>
      <c r="BL13" s="343">
        <f>SUM(BL14:BL32)</f>
        <v>246242.61561660629</v>
      </c>
    </row>
    <row r="14" spans="1:64" ht="11.4" customHeight="1" x14ac:dyDescent="0.25">
      <c r="B14" s="345" t="s">
        <v>176</v>
      </c>
      <c r="C14" s="324"/>
      <c r="D14" s="340">
        <v>-183</v>
      </c>
      <c r="F14" s="340" t="s">
        <v>107</v>
      </c>
      <c r="G14" s="340" t="s">
        <v>107</v>
      </c>
      <c r="H14" s="340" t="s">
        <v>107</v>
      </c>
      <c r="I14" s="340" t="s">
        <v>107</v>
      </c>
      <c r="K14" s="340" t="s">
        <v>107</v>
      </c>
      <c r="L14" s="340" t="s">
        <v>107</v>
      </c>
      <c r="M14" s="340" t="s">
        <v>107</v>
      </c>
      <c r="N14" s="340" t="s">
        <v>107</v>
      </c>
      <c r="O14" s="346"/>
      <c r="P14" s="340">
        <v>0</v>
      </c>
      <c r="Q14" s="340"/>
      <c r="R14" s="340"/>
      <c r="S14" s="340"/>
      <c r="T14" s="346"/>
      <c r="U14" s="340"/>
      <c r="V14" s="340"/>
      <c r="W14" s="340"/>
      <c r="X14" s="340"/>
      <c r="Z14" s="340"/>
      <c r="AA14" s="340"/>
      <c r="AB14" s="340"/>
      <c r="AC14" s="340"/>
      <c r="AE14" s="340"/>
      <c r="AF14" s="340">
        <v>0</v>
      </c>
      <c r="AG14" s="340"/>
      <c r="AH14" s="340"/>
      <c r="AJ14" s="340"/>
      <c r="AK14" s="340">
        <v>0</v>
      </c>
      <c r="AL14" s="340">
        <v>0</v>
      </c>
      <c r="AM14" s="340">
        <v>0</v>
      </c>
      <c r="AO14" s="340"/>
      <c r="AP14" s="340"/>
      <c r="AQ14" s="340"/>
      <c r="AR14" s="340"/>
      <c r="AT14" s="340">
        <v>0</v>
      </c>
      <c r="AU14" s="340">
        <v>0</v>
      </c>
      <c r="AV14" s="306">
        <v>252</v>
      </c>
      <c r="AW14" s="347">
        <v>2280</v>
      </c>
      <c r="AY14" s="347">
        <v>-1397</v>
      </c>
      <c r="AZ14" s="347">
        <v>694</v>
      </c>
      <c r="BA14" s="306">
        <v>3413</v>
      </c>
      <c r="BB14" s="347">
        <v>515</v>
      </c>
      <c r="BD14" s="347">
        <v>409</v>
      </c>
      <c r="BE14" s="347">
        <v>-94</v>
      </c>
      <c r="BF14" s="347">
        <v>-783</v>
      </c>
      <c r="BG14" s="347">
        <v>-1122</v>
      </c>
      <c r="BH14" s="325"/>
      <c r="BI14" s="347">
        <v>-1941</v>
      </c>
      <c r="BJ14" s="347">
        <f>'CF YTD '!BJ14-BI14</f>
        <v>796</v>
      </c>
      <c r="BK14" s="347">
        <f>'CF YTD '!BK14-'CF YTD '!BJ14</f>
        <v>-1111.8396699999998</v>
      </c>
      <c r="BL14" s="347">
        <f>'CF YTD '!BL14-'CF YTD '!BK14</f>
        <v>-991.16033000000016</v>
      </c>
    </row>
    <row r="15" spans="1:64" ht="11.4" customHeight="1" x14ac:dyDescent="0.25">
      <c r="B15" s="345" t="s">
        <v>53</v>
      </c>
      <c r="C15" s="324"/>
      <c r="D15" s="347">
        <v>3219</v>
      </c>
      <c r="F15" s="347">
        <v>3018</v>
      </c>
      <c r="G15" s="347">
        <v>5488</v>
      </c>
      <c r="H15" s="347">
        <v>6097</v>
      </c>
      <c r="I15" s="347">
        <v>6172</v>
      </c>
      <c r="K15" s="347">
        <v>7052</v>
      </c>
      <c r="L15" s="347">
        <v>7433</v>
      </c>
      <c r="M15" s="347">
        <v>7525</v>
      </c>
      <c r="N15" s="347">
        <v>8432</v>
      </c>
      <c r="O15" s="348"/>
      <c r="P15" s="347">
        <v>9844</v>
      </c>
      <c r="Q15" s="347">
        <v>10112</v>
      </c>
      <c r="R15" s="347">
        <v>10834</v>
      </c>
      <c r="S15" s="347">
        <v>11292</v>
      </c>
      <c r="T15" s="348"/>
      <c r="U15" s="347">
        <v>12114</v>
      </c>
      <c r="V15" s="347">
        <v>12621</v>
      </c>
      <c r="W15" s="347">
        <v>12611</v>
      </c>
      <c r="X15" s="347">
        <v>13661</v>
      </c>
      <c r="Z15" s="347">
        <v>13453</v>
      </c>
      <c r="AA15" s="347">
        <v>13118</v>
      </c>
      <c r="AB15" s="347">
        <v>14097</v>
      </c>
      <c r="AC15" s="347">
        <v>14954</v>
      </c>
      <c r="AE15" s="347">
        <v>16381</v>
      </c>
      <c r="AF15" s="347">
        <v>16670</v>
      </c>
      <c r="AG15" s="347">
        <v>18110</v>
      </c>
      <c r="AH15" s="347">
        <v>17819</v>
      </c>
      <c r="AJ15" s="347">
        <v>17541</v>
      </c>
      <c r="AK15" s="347">
        <v>17437.097665575333</v>
      </c>
      <c r="AL15" s="347">
        <v>17138.902334424667</v>
      </c>
      <c r="AM15" s="347">
        <v>16357</v>
      </c>
      <c r="AO15" s="347">
        <v>16456</v>
      </c>
      <c r="AP15" s="347">
        <v>16891</v>
      </c>
      <c r="AQ15" s="347">
        <v>18383.079486666669</v>
      </c>
      <c r="AR15" s="347">
        <v>18534.920513333331</v>
      </c>
      <c r="AT15" s="347">
        <v>18766</v>
      </c>
      <c r="AU15" s="347">
        <v>19497</v>
      </c>
      <c r="AV15" s="347">
        <v>19684</v>
      </c>
      <c r="AW15" s="347">
        <v>29267</v>
      </c>
      <c r="AY15" s="347">
        <v>33090</v>
      </c>
      <c r="AZ15" s="347">
        <v>34143</v>
      </c>
      <c r="BA15" s="347">
        <v>32899</v>
      </c>
      <c r="BB15" s="347">
        <v>30371</v>
      </c>
      <c r="BD15" s="347">
        <v>34752</v>
      </c>
      <c r="BE15" s="347">
        <v>35523</v>
      </c>
      <c r="BF15" s="347">
        <v>34564</v>
      </c>
      <c r="BG15" s="347">
        <v>37942</v>
      </c>
      <c r="BH15" s="325"/>
      <c r="BI15" s="347">
        <f>'CF YTD '!BI15</f>
        <v>40123</v>
      </c>
      <c r="BJ15" s="347">
        <f>'CF YTD '!BJ15-BI15</f>
        <v>56368</v>
      </c>
      <c r="BK15" s="347">
        <f>'CF YTD '!BK15-'CF YTD '!BJ15</f>
        <v>61181.19713819999</v>
      </c>
      <c r="BL15" s="347">
        <f>'CF YTD '!BL15-'CF YTD '!BK15</f>
        <v>63346.44605790003</v>
      </c>
    </row>
    <row r="16" spans="1:64" ht="11.4" customHeight="1" x14ac:dyDescent="0.25">
      <c r="B16" s="345" t="s">
        <v>44</v>
      </c>
      <c r="C16" s="324"/>
      <c r="D16" s="347"/>
      <c r="F16" s="347"/>
      <c r="G16" s="347"/>
      <c r="H16" s="347"/>
      <c r="I16" s="347"/>
      <c r="K16" s="347"/>
      <c r="L16" s="347"/>
      <c r="M16" s="347"/>
      <c r="N16" s="347"/>
      <c r="O16" s="349"/>
      <c r="P16" s="347"/>
      <c r="Q16" s="347"/>
      <c r="R16" s="347"/>
      <c r="S16" s="347">
        <v>295</v>
      </c>
      <c r="T16" s="349"/>
      <c r="U16" s="347">
        <v>830</v>
      </c>
      <c r="V16" s="347">
        <v>886</v>
      </c>
      <c r="W16" s="347">
        <v>649</v>
      </c>
      <c r="X16" s="347">
        <v>518</v>
      </c>
      <c r="Z16" s="347">
        <v>727</v>
      </c>
      <c r="AA16" s="347">
        <v>829</v>
      </c>
      <c r="AB16" s="347">
        <v>953</v>
      </c>
      <c r="AC16" s="347">
        <v>980</v>
      </c>
      <c r="AE16" s="347">
        <v>1371</v>
      </c>
      <c r="AF16" s="347">
        <v>1513</v>
      </c>
      <c r="AG16" s="347">
        <v>1244</v>
      </c>
      <c r="AH16" s="347">
        <v>1028</v>
      </c>
      <c r="AJ16" s="347">
        <v>1289</v>
      </c>
      <c r="AK16" s="347">
        <v>989</v>
      </c>
      <c r="AL16" s="347">
        <v>1061</v>
      </c>
      <c r="AM16" s="347">
        <v>1105</v>
      </c>
      <c r="AO16" s="347">
        <v>1031</v>
      </c>
      <c r="AP16" s="347">
        <v>1068</v>
      </c>
      <c r="AQ16" s="347">
        <v>1221</v>
      </c>
      <c r="AR16" s="347">
        <v>1272</v>
      </c>
      <c r="AT16" s="347">
        <v>1297</v>
      </c>
      <c r="AU16" s="347">
        <v>1385</v>
      </c>
      <c r="AV16" s="306">
        <v>1450</v>
      </c>
      <c r="AW16" s="347">
        <v>1548</v>
      </c>
      <c r="AY16" s="347">
        <v>1561</v>
      </c>
      <c r="AZ16" s="347">
        <v>1575</v>
      </c>
      <c r="BA16" s="306">
        <v>1722</v>
      </c>
      <c r="BB16" s="347">
        <v>1877</v>
      </c>
      <c r="BD16" s="347">
        <v>2050</v>
      </c>
      <c r="BE16" s="347">
        <v>2052</v>
      </c>
      <c r="BF16" s="347">
        <v>2024</v>
      </c>
      <c r="BG16" s="347">
        <v>2024</v>
      </c>
      <c r="BH16" s="325"/>
      <c r="BI16" s="347">
        <f>'CF YTD '!BI16</f>
        <v>2021</v>
      </c>
      <c r="BJ16" s="347">
        <f>'CF YTD '!BJ16-BI16</f>
        <v>2073</v>
      </c>
      <c r="BK16" s="347">
        <f>'CF YTD '!BK16-'CF YTD '!BJ16</f>
        <v>2074.5852699999996</v>
      </c>
      <c r="BL16" s="347">
        <f>'CF YTD '!BL16-'CF YTD '!BK16</f>
        <v>2032.2790299999997</v>
      </c>
    </row>
    <row r="17" spans="2:64" ht="11.4" customHeight="1" x14ac:dyDescent="0.25">
      <c r="B17" s="350" t="s">
        <v>177</v>
      </c>
      <c r="C17" s="324"/>
      <c r="D17" s="347"/>
      <c r="F17" s="347"/>
      <c r="G17" s="347"/>
      <c r="H17" s="347"/>
      <c r="I17" s="347"/>
      <c r="K17" s="347"/>
      <c r="L17" s="347"/>
      <c r="M17" s="347"/>
      <c r="N17" s="347"/>
      <c r="O17" s="349"/>
      <c r="P17" s="347"/>
      <c r="Q17" s="347"/>
      <c r="R17" s="347"/>
      <c r="S17" s="347"/>
      <c r="T17" s="349"/>
      <c r="U17" s="347"/>
      <c r="V17" s="347"/>
      <c r="W17" s="347"/>
      <c r="X17" s="347"/>
      <c r="Z17" s="347"/>
      <c r="AA17" s="347"/>
      <c r="AB17" s="347"/>
      <c r="AC17" s="347"/>
      <c r="AE17" s="347">
        <v>2182</v>
      </c>
      <c r="AF17" s="347">
        <v>2623</v>
      </c>
      <c r="AG17" s="347">
        <v>2593</v>
      </c>
      <c r="AH17" s="347">
        <v>2904</v>
      </c>
      <c r="AJ17" s="347">
        <v>3385</v>
      </c>
      <c r="AK17" s="347">
        <v>2764.9023344246698</v>
      </c>
      <c r="AL17" s="347">
        <v>3187.0976655753302</v>
      </c>
      <c r="AM17" s="347">
        <v>3028</v>
      </c>
      <c r="AO17" s="347">
        <v>3022</v>
      </c>
      <c r="AP17" s="347">
        <v>3031</v>
      </c>
      <c r="AQ17" s="347">
        <v>3031.1544673696735</v>
      </c>
      <c r="AR17" s="347">
        <v>3166.8455326303265</v>
      </c>
      <c r="AT17" s="347">
        <v>3083</v>
      </c>
      <c r="AU17" s="347">
        <v>3266</v>
      </c>
      <c r="AV17" s="306">
        <v>3218</v>
      </c>
      <c r="AW17" s="347">
        <v>3722</v>
      </c>
      <c r="AY17" s="347">
        <v>3905</v>
      </c>
      <c r="AZ17" s="347">
        <v>3965</v>
      </c>
      <c r="BA17" s="306">
        <v>3772</v>
      </c>
      <c r="BB17" s="347">
        <v>3818</v>
      </c>
      <c r="BD17" s="347">
        <v>3588</v>
      </c>
      <c r="BE17" s="347">
        <v>4106</v>
      </c>
      <c r="BF17" s="347">
        <v>4487</v>
      </c>
      <c r="BG17" s="347">
        <v>4027</v>
      </c>
      <c r="BH17" s="325"/>
      <c r="BI17" s="347">
        <f>'CF YTD '!BI17</f>
        <v>4452</v>
      </c>
      <c r="BJ17" s="347">
        <f>'CF YTD '!BJ17-BI17</f>
        <v>5543</v>
      </c>
      <c r="BK17" s="347">
        <f>'CF YTD '!BK17-'CF YTD '!BJ17</f>
        <v>9362.5817238999989</v>
      </c>
      <c r="BL17" s="347">
        <f>'CF YTD '!BL17-'CF YTD '!BK17</f>
        <v>4139.9604679000004</v>
      </c>
    </row>
    <row r="18" spans="2:64" ht="11.4" customHeight="1" x14ac:dyDescent="0.25">
      <c r="B18" s="345" t="s">
        <v>178</v>
      </c>
      <c r="C18" s="324"/>
      <c r="D18" s="347"/>
      <c r="F18" s="347"/>
      <c r="G18" s="347"/>
      <c r="H18" s="347"/>
      <c r="I18" s="347"/>
      <c r="K18" s="347"/>
      <c r="L18" s="347"/>
      <c r="M18" s="347"/>
      <c r="N18" s="347"/>
      <c r="O18" s="325"/>
      <c r="P18" s="347"/>
      <c r="Q18" s="347"/>
      <c r="R18" s="347"/>
      <c r="S18" s="347">
        <v>-2130</v>
      </c>
      <c r="T18" s="325"/>
      <c r="U18" s="347">
        <v>-3672</v>
      </c>
      <c r="V18" s="347">
        <v>-1048</v>
      </c>
      <c r="W18" s="347">
        <v>-1171</v>
      </c>
      <c r="X18" s="347">
        <v>-959</v>
      </c>
      <c r="Z18" s="347">
        <v>-2174</v>
      </c>
      <c r="AA18" s="347">
        <v>-2821</v>
      </c>
      <c r="AB18" s="347">
        <v>-413</v>
      </c>
      <c r="AC18" s="347">
        <v>-521</v>
      </c>
      <c r="AE18" s="347">
        <v>-2432</v>
      </c>
      <c r="AF18" s="347">
        <v>-642</v>
      </c>
      <c r="AG18" s="347">
        <v>-1128</v>
      </c>
      <c r="AH18" s="347">
        <v>-500</v>
      </c>
      <c r="AJ18" s="347">
        <v>-1641</v>
      </c>
      <c r="AK18" s="347">
        <v>-1450</v>
      </c>
      <c r="AL18" s="347">
        <v>-1335</v>
      </c>
      <c r="AM18" s="347">
        <v>-2581</v>
      </c>
      <c r="AO18" s="347">
        <v>-1474</v>
      </c>
      <c r="AP18" s="347">
        <v>-3169</v>
      </c>
      <c r="AQ18" s="347">
        <v>-1776</v>
      </c>
      <c r="AR18" s="347">
        <v>-2696</v>
      </c>
      <c r="AT18" s="347">
        <v>-2861</v>
      </c>
      <c r="AU18" s="347">
        <v>-1859</v>
      </c>
      <c r="AV18" s="306">
        <v>-2291</v>
      </c>
      <c r="AW18" s="347">
        <v>-2872</v>
      </c>
      <c r="AY18" s="347">
        <v>-3708</v>
      </c>
      <c r="AZ18" s="347">
        <v>-1630</v>
      </c>
      <c r="BA18" s="306">
        <v>-5139</v>
      </c>
      <c r="BB18" s="347">
        <v>-2483</v>
      </c>
      <c r="BD18" s="347">
        <v>-3287</v>
      </c>
      <c r="BE18" s="347">
        <v>-2083</v>
      </c>
      <c r="BF18" s="347">
        <v>-2248</v>
      </c>
      <c r="BG18" s="347">
        <v>-3222</v>
      </c>
      <c r="BH18" s="325"/>
      <c r="BI18" s="347">
        <v>-3231</v>
      </c>
      <c r="BJ18" s="347">
        <f>'CF YTD '!BJ18-BI18</f>
        <v>-1407</v>
      </c>
      <c r="BK18" s="347">
        <f>'CF YTD '!BK18-'CF YTD '!BJ18</f>
        <v>-4462</v>
      </c>
      <c r="BL18" s="347">
        <f>'CF YTD '!BL18-'CF YTD '!BK18</f>
        <v>3143</v>
      </c>
    </row>
    <row r="19" spans="2:64" ht="11.4" customHeight="1" x14ac:dyDescent="0.25">
      <c r="B19" s="345" t="s">
        <v>179</v>
      </c>
      <c r="C19" s="324"/>
      <c r="D19" s="340">
        <v>60</v>
      </c>
      <c r="F19" s="340">
        <v>38</v>
      </c>
      <c r="G19" s="340">
        <v>-38</v>
      </c>
      <c r="H19" s="340">
        <v>219</v>
      </c>
      <c r="I19" s="340">
        <v>522</v>
      </c>
      <c r="K19" s="340">
        <v>20</v>
      </c>
      <c r="L19" s="340">
        <v>254</v>
      </c>
      <c r="M19" s="340">
        <v>31</v>
      </c>
      <c r="N19" s="340">
        <v>354</v>
      </c>
      <c r="O19" s="349"/>
      <c r="P19" s="340">
        <v>23</v>
      </c>
      <c r="Q19" s="340">
        <v>404</v>
      </c>
      <c r="R19" s="340">
        <v>-43</v>
      </c>
      <c r="S19" s="340">
        <v>79</v>
      </c>
      <c r="T19" s="349"/>
      <c r="U19" s="340">
        <v>275</v>
      </c>
      <c r="V19" s="340">
        <v>36</v>
      </c>
      <c r="W19" s="340">
        <v>255</v>
      </c>
      <c r="X19" s="347">
        <v>2613</v>
      </c>
      <c r="Z19" s="340">
        <v>92</v>
      </c>
      <c r="AA19" s="340">
        <v>-9</v>
      </c>
      <c r="AB19" s="340">
        <v>227</v>
      </c>
      <c r="AC19" s="347">
        <v>337</v>
      </c>
      <c r="AE19" s="340">
        <v>349</v>
      </c>
      <c r="AF19" s="340">
        <v>132</v>
      </c>
      <c r="AG19" s="340">
        <v>445</v>
      </c>
      <c r="AH19" s="347">
        <v>719</v>
      </c>
      <c r="AJ19" s="340">
        <v>170</v>
      </c>
      <c r="AK19" s="340">
        <v>440</v>
      </c>
      <c r="AL19" s="340">
        <v>-313</v>
      </c>
      <c r="AM19" s="340">
        <v>2661</v>
      </c>
      <c r="AO19" s="340">
        <v>129</v>
      </c>
      <c r="AP19" s="340">
        <v>-55</v>
      </c>
      <c r="AQ19" s="340">
        <v>103</v>
      </c>
      <c r="AR19" s="340">
        <v>154</v>
      </c>
      <c r="AT19" s="340">
        <v>197</v>
      </c>
      <c r="AU19" s="340">
        <v>118</v>
      </c>
      <c r="AV19" s="306">
        <v>183</v>
      </c>
      <c r="AW19" s="347">
        <v>137</v>
      </c>
      <c r="AY19" s="347">
        <v>142</v>
      </c>
      <c r="AZ19" s="347">
        <v>107</v>
      </c>
      <c r="BA19" s="306">
        <v>50</v>
      </c>
      <c r="BB19" s="347">
        <v>-68</v>
      </c>
      <c r="BD19" s="347">
        <v>1083</v>
      </c>
      <c r="BE19" s="347">
        <v>94</v>
      </c>
      <c r="BF19" s="347">
        <v>-79</v>
      </c>
      <c r="BG19" s="347">
        <v>-503</v>
      </c>
      <c r="BH19" s="325"/>
      <c r="BI19" s="347">
        <v>-66</v>
      </c>
      <c r="BJ19" s="347">
        <f>'CF YTD '!BJ19-BI19</f>
        <v>43</v>
      </c>
      <c r="BK19" s="347">
        <f>'CF YTD '!BK19-'CF YTD '!BJ19</f>
        <v>-113.11526000000001</v>
      </c>
      <c r="BL19" s="347">
        <f>'CF YTD '!BL19-'CF YTD '!BK19</f>
        <v>-16.693829999999991</v>
      </c>
    </row>
    <row r="20" spans="2:64" ht="11.4" customHeight="1" x14ac:dyDescent="0.25">
      <c r="B20" s="345" t="s">
        <v>180</v>
      </c>
      <c r="C20" s="324"/>
      <c r="D20" s="347">
        <v>-24</v>
      </c>
      <c r="F20" s="347">
        <v>1598</v>
      </c>
      <c r="G20" s="347">
        <v>6051</v>
      </c>
      <c r="H20" s="347">
        <v>4841</v>
      </c>
      <c r="I20" s="347">
        <v>4709</v>
      </c>
      <c r="K20" s="347">
        <v>10647</v>
      </c>
      <c r="L20" s="347">
        <v>2714</v>
      </c>
      <c r="M20" s="347">
        <v>4254</v>
      </c>
      <c r="N20" s="347">
        <v>2825</v>
      </c>
      <c r="O20" s="325"/>
      <c r="P20" s="347">
        <v>4138</v>
      </c>
      <c r="Q20" s="347">
        <v>4287</v>
      </c>
      <c r="R20" s="347">
        <v>4414</v>
      </c>
      <c r="S20" s="347">
        <v>5147</v>
      </c>
      <c r="T20" s="325"/>
      <c r="U20" s="347">
        <v>4568</v>
      </c>
      <c r="V20" s="347">
        <v>4350</v>
      </c>
      <c r="W20" s="347">
        <v>4141</v>
      </c>
      <c r="X20" s="347">
        <v>6582</v>
      </c>
      <c r="Z20" s="347">
        <v>4981</v>
      </c>
      <c r="AA20" s="347">
        <v>4279</v>
      </c>
      <c r="AB20" s="347">
        <v>4132</v>
      </c>
      <c r="AC20" s="347">
        <v>4571</v>
      </c>
      <c r="AE20" s="347">
        <v>5113</v>
      </c>
      <c r="AF20" s="347">
        <v>5076</v>
      </c>
      <c r="AG20" s="347">
        <v>4710</v>
      </c>
      <c r="AH20" s="347">
        <v>4778</v>
      </c>
      <c r="AJ20" s="347">
        <v>6186</v>
      </c>
      <c r="AK20" s="347">
        <v>6865</v>
      </c>
      <c r="AL20" s="347">
        <v>3677</v>
      </c>
      <c r="AM20" s="347">
        <v>16122</v>
      </c>
      <c r="AO20" s="347">
        <v>3181</v>
      </c>
      <c r="AP20" s="347">
        <v>3458</v>
      </c>
      <c r="AQ20" s="347">
        <v>2525</v>
      </c>
      <c r="AR20" s="347">
        <v>2750</v>
      </c>
      <c r="AT20" s="347">
        <v>3648</v>
      </c>
      <c r="AU20" s="347">
        <v>5556</v>
      </c>
      <c r="AV20" s="306">
        <v>7139</v>
      </c>
      <c r="AW20" s="347">
        <v>16233</v>
      </c>
      <c r="AY20" s="347">
        <v>17319</v>
      </c>
      <c r="AZ20" s="347">
        <v>20272</v>
      </c>
      <c r="BA20" s="306">
        <v>18650</v>
      </c>
      <c r="BB20" s="347">
        <v>12300</v>
      </c>
      <c r="BD20" s="347">
        <v>17121</v>
      </c>
      <c r="BE20" s="347">
        <v>15298</v>
      </c>
      <c r="BF20" s="347">
        <v>16490</v>
      </c>
      <c r="BG20" s="347">
        <v>15776</v>
      </c>
      <c r="BH20" s="325"/>
      <c r="BI20" s="347">
        <v>16095</v>
      </c>
      <c r="BJ20" s="347">
        <f>'CF YTD '!BJ20-BI20</f>
        <v>28989</v>
      </c>
      <c r="BK20" s="347">
        <f>'CF YTD '!BK20-'CF YTD '!BJ20</f>
        <v>35006.828406579996</v>
      </c>
      <c r="BL20" s="347">
        <f>'CF YTD '!BL20-'CF YTD '!BK20</f>
        <v>31233.171593420004</v>
      </c>
    </row>
    <row r="21" spans="2:64" ht="11.4" customHeight="1" x14ac:dyDescent="0.25">
      <c r="B21" s="345" t="s">
        <v>246</v>
      </c>
      <c r="C21" s="324"/>
      <c r="D21" s="347"/>
      <c r="F21" s="347"/>
      <c r="G21" s="347"/>
      <c r="H21" s="347"/>
      <c r="I21" s="347"/>
      <c r="K21" s="347"/>
      <c r="L21" s="347"/>
      <c r="M21" s="347"/>
      <c r="N21" s="347"/>
      <c r="O21" s="325"/>
      <c r="P21" s="347"/>
      <c r="Q21" s="347"/>
      <c r="R21" s="347"/>
      <c r="S21" s="347"/>
      <c r="T21" s="325"/>
      <c r="U21" s="347"/>
      <c r="V21" s="347"/>
      <c r="W21" s="347"/>
      <c r="X21" s="347"/>
      <c r="Z21" s="347"/>
      <c r="AA21" s="347"/>
      <c r="AB21" s="347"/>
      <c r="AC21" s="347"/>
      <c r="AE21" s="347"/>
      <c r="AF21" s="347"/>
      <c r="AG21" s="347"/>
      <c r="AH21" s="347"/>
      <c r="AJ21" s="347"/>
      <c r="AK21" s="347">
        <v>-630</v>
      </c>
      <c r="AL21" s="347">
        <v>0</v>
      </c>
      <c r="AM21" s="347">
        <v>0</v>
      </c>
      <c r="AO21" s="347">
        <v>0</v>
      </c>
      <c r="AP21" s="347">
        <v>0</v>
      </c>
      <c r="AQ21" s="347">
        <v>0</v>
      </c>
      <c r="AR21" s="347">
        <v>0</v>
      </c>
      <c r="AT21" s="347">
        <v>0</v>
      </c>
      <c r="AU21" s="347">
        <v>0</v>
      </c>
      <c r="AV21" s="306">
        <v>0</v>
      </c>
      <c r="AW21" s="347">
        <v>0</v>
      </c>
      <c r="AY21" s="352">
        <v>0</v>
      </c>
      <c r="AZ21" s="352">
        <v>0</v>
      </c>
      <c r="BA21" s="306">
        <v>0</v>
      </c>
      <c r="BB21" s="352">
        <v>0</v>
      </c>
      <c r="BD21" s="352">
        <v>0</v>
      </c>
      <c r="BE21" s="352">
        <v>0</v>
      </c>
      <c r="BF21" s="352">
        <v>0</v>
      </c>
      <c r="BG21" s="352">
        <v>0</v>
      </c>
      <c r="BH21" s="325"/>
      <c r="BI21" s="347"/>
      <c r="BJ21" s="352">
        <f>'CF YTD '!BJ21-BI21</f>
        <v>0</v>
      </c>
      <c r="BK21" s="352">
        <f>'CF YTD '!BK21-'CF YTD '!BJ21</f>
        <v>0</v>
      </c>
      <c r="BL21" s="352">
        <f>'CF YTD '!BL21-'CF YTD '!BK21</f>
        <v>0</v>
      </c>
    </row>
    <row r="22" spans="2:64" ht="11.4" customHeight="1" x14ac:dyDescent="0.25">
      <c r="B22" s="345" t="s">
        <v>182</v>
      </c>
      <c r="C22" s="324"/>
      <c r="D22" s="347"/>
      <c r="F22" s="347"/>
      <c r="G22" s="347"/>
      <c r="H22" s="347"/>
      <c r="I22" s="347"/>
      <c r="K22" s="347"/>
      <c r="L22" s="347"/>
      <c r="M22" s="347"/>
      <c r="N22" s="347"/>
      <c r="O22" s="325"/>
      <c r="P22" s="347"/>
      <c r="Q22" s="347"/>
      <c r="R22" s="347"/>
      <c r="S22" s="347"/>
      <c r="T22" s="325"/>
      <c r="U22" s="347"/>
      <c r="V22" s="347"/>
      <c r="W22" s="347"/>
      <c r="X22" s="347"/>
      <c r="Z22" s="347"/>
      <c r="AA22" s="347"/>
      <c r="AB22" s="347"/>
      <c r="AC22" s="347"/>
      <c r="AE22" s="347"/>
      <c r="AF22" s="347"/>
      <c r="AG22" s="347"/>
      <c r="AH22" s="347"/>
      <c r="AJ22" s="347"/>
      <c r="AK22" s="347"/>
      <c r="AL22" s="347"/>
      <c r="AM22" s="347"/>
      <c r="AO22" s="347">
        <v>0</v>
      </c>
      <c r="AP22" s="347">
        <v>0</v>
      </c>
      <c r="AQ22" s="347">
        <v>0</v>
      </c>
      <c r="AR22" s="347">
        <v>-9803</v>
      </c>
      <c r="AT22" s="347">
        <v>-12163</v>
      </c>
      <c r="AU22" s="347">
        <v>-1034</v>
      </c>
      <c r="AV22" s="306">
        <v>-1789</v>
      </c>
      <c r="AW22" s="347">
        <v>-7559</v>
      </c>
      <c r="AY22" s="347">
        <v>-2273</v>
      </c>
      <c r="AZ22" s="347">
        <v>-1673</v>
      </c>
      <c r="BA22" s="306">
        <v>-1304</v>
      </c>
      <c r="BB22" s="347">
        <v>5250</v>
      </c>
      <c r="BD22" s="347">
        <v>-726</v>
      </c>
      <c r="BE22" s="352">
        <v>0</v>
      </c>
      <c r="BF22" s="352">
        <v>0</v>
      </c>
      <c r="BG22" s="347">
        <v>726</v>
      </c>
      <c r="BH22" s="325"/>
      <c r="BI22" s="347"/>
      <c r="BJ22" s="352">
        <f>'CF YTD '!BJ22-BI22</f>
        <v>0</v>
      </c>
      <c r="BK22" s="352">
        <f>'CF YTD '!BK22-'CF YTD '!BJ22</f>
        <v>0</v>
      </c>
      <c r="BL22" s="352">
        <f>'CF YTD '!BL22-'CF YTD '!BK22</f>
        <v>0</v>
      </c>
    </row>
    <row r="23" spans="2:64" ht="11.4" customHeight="1" x14ac:dyDescent="0.25">
      <c r="B23" s="345" t="s">
        <v>183</v>
      </c>
      <c r="C23" s="324"/>
      <c r="D23" s="347"/>
      <c r="F23" s="347"/>
      <c r="G23" s="347"/>
      <c r="H23" s="347"/>
      <c r="I23" s="347"/>
      <c r="K23" s="347"/>
      <c r="L23" s="347"/>
      <c r="M23" s="347"/>
      <c r="N23" s="347"/>
      <c r="O23" s="325"/>
      <c r="P23" s="347"/>
      <c r="Q23" s="347"/>
      <c r="R23" s="347"/>
      <c r="S23" s="347"/>
      <c r="T23" s="325"/>
      <c r="U23" s="347"/>
      <c r="V23" s="347"/>
      <c r="W23" s="347"/>
      <c r="X23" s="347"/>
      <c r="Z23" s="347"/>
      <c r="AA23" s="347"/>
      <c r="AB23" s="347"/>
      <c r="AC23" s="347"/>
      <c r="AE23" s="347"/>
      <c r="AF23" s="347"/>
      <c r="AG23" s="347"/>
      <c r="AH23" s="347"/>
      <c r="AJ23" s="347"/>
      <c r="AK23" s="347"/>
      <c r="AL23" s="347"/>
      <c r="AM23" s="347"/>
      <c r="AO23" s="347">
        <v>0</v>
      </c>
      <c r="AP23" s="347">
        <v>-1936</v>
      </c>
      <c r="AQ23" s="347">
        <v>440</v>
      </c>
      <c r="AR23" s="347">
        <v>-470</v>
      </c>
      <c r="AT23" s="347">
        <v>-163</v>
      </c>
      <c r="AU23" s="347">
        <v>-1116</v>
      </c>
      <c r="AV23" s="306">
        <v>-2376</v>
      </c>
      <c r="AW23" s="347">
        <v>2760</v>
      </c>
      <c r="AY23" s="352">
        <v>0</v>
      </c>
      <c r="AZ23" s="347">
        <v>-1091</v>
      </c>
      <c r="BA23" s="306">
        <v>609</v>
      </c>
      <c r="BB23" s="347">
        <v>-1721</v>
      </c>
      <c r="BD23" s="347">
        <v>-372</v>
      </c>
      <c r="BE23" s="347">
        <v>-188</v>
      </c>
      <c r="BF23" s="352">
        <v>6</v>
      </c>
      <c r="BG23" s="347">
        <v>-810</v>
      </c>
      <c r="BH23" s="325"/>
      <c r="BI23" s="347">
        <v>-1613</v>
      </c>
      <c r="BJ23" s="347">
        <f>'CF YTD '!BJ23-BI23</f>
        <v>-2421</v>
      </c>
      <c r="BK23" s="347">
        <f>'CF YTD '!BK23-'CF YTD '!BJ23</f>
        <v>1090.4783930200001</v>
      </c>
      <c r="BL23" s="347">
        <f>'CF YTD '!BL23-'CF YTD '!BK23</f>
        <v>-4425.8012940220005</v>
      </c>
    </row>
    <row r="24" spans="2:64" ht="11.4" customHeight="1" x14ac:dyDescent="0.25">
      <c r="B24" s="351" t="s">
        <v>61</v>
      </c>
      <c r="C24" s="324"/>
      <c r="D24" s="347"/>
      <c r="F24" s="347"/>
      <c r="G24" s="347"/>
      <c r="H24" s="347"/>
      <c r="I24" s="347"/>
      <c r="K24" s="347"/>
      <c r="L24" s="347"/>
      <c r="M24" s="347"/>
      <c r="N24" s="347"/>
      <c r="O24" s="325"/>
      <c r="P24" s="347"/>
      <c r="Q24" s="347"/>
      <c r="R24" s="347"/>
      <c r="S24" s="347"/>
      <c r="T24" s="325"/>
      <c r="U24" s="347"/>
      <c r="V24" s="347"/>
      <c r="W24" s="347"/>
      <c r="X24" s="347"/>
      <c r="Z24" s="347"/>
      <c r="AA24" s="347"/>
      <c r="AB24" s="347"/>
      <c r="AC24" s="347"/>
      <c r="AE24" s="347"/>
      <c r="AF24" s="347">
        <v>554</v>
      </c>
      <c r="AG24" s="347">
        <v>643</v>
      </c>
      <c r="AH24" s="347">
        <v>880</v>
      </c>
      <c r="AJ24" s="347">
        <v>664</v>
      </c>
      <c r="AK24" s="347">
        <v>1653</v>
      </c>
      <c r="AL24" s="347">
        <v>606</v>
      </c>
      <c r="AM24" s="347">
        <v>0</v>
      </c>
      <c r="AO24" s="347">
        <v>0</v>
      </c>
      <c r="AP24" s="347">
        <v>0</v>
      </c>
      <c r="AQ24" s="347">
        <v>0</v>
      </c>
      <c r="AR24" s="347">
        <v>0</v>
      </c>
      <c r="AT24" s="347">
        <v>0</v>
      </c>
      <c r="AU24" s="347">
        <v>0</v>
      </c>
      <c r="AV24" s="306">
        <v>0</v>
      </c>
      <c r="AW24" s="347">
        <v>0</v>
      </c>
      <c r="AY24" s="352">
        <v>0</v>
      </c>
      <c r="AZ24" s="352">
        <v>0</v>
      </c>
      <c r="BA24" s="306">
        <v>0</v>
      </c>
      <c r="BB24" s="352">
        <v>0</v>
      </c>
      <c r="BD24" s="352">
        <v>0</v>
      </c>
      <c r="BE24" s="352">
        <v>0</v>
      </c>
      <c r="BF24" s="352">
        <v>0</v>
      </c>
      <c r="BG24" s="352">
        <v>0</v>
      </c>
      <c r="BH24" s="325"/>
      <c r="BI24" s="347"/>
      <c r="BJ24" s="352">
        <f>'CF YTD '!BJ24-BI24</f>
        <v>0</v>
      </c>
      <c r="BK24" s="352">
        <f>'CF YTD '!BK24-'CF YTD '!BJ24</f>
        <v>0</v>
      </c>
      <c r="BL24" s="352">
        <f>'CF YTD '!BL24-'CF YTD '!BK24</f>
        <v>0</v>
      </c>
    </row>
    <row r="25" spans="2:64" ht="11.4" customHeight="1" x14ac:dyDescent="0.25">
      <c r="B25" s="351" t="s">
        <v>50</v>
      </c>
      <c r="C25" s="324"/>
      <c r="D25" s="340">
        <v>231</v>
      </c>
      <c r="F25" s="340"/>
      <c r="G25" s="340">
        <v>-1112</v>
      </c>
      <c r="H25" s="340">
        <v>0</v>
      </c>
      <c r="I25" s="340">
        <v>503</v>
      </c>
      <c r="K25" s="352"/>
      <c r="L25" s="340">
        <v>150</v>
      </c>
      <c r="M25" s="340" t="s">
        <v>107</v>
      </c>
      <c r="N25" s="340">
        <v>0</v>
      </c>
      <c r="O25" s="349"/>
      <c r="P25" s="352">
        <v>0</v>
      </c>
      <c r="Q25" s="340">
        <v>0</v>
      </c>
      <c r="R25" s="340">
        <v>324</v>
      </c>
      <c r="S25" s="340">
        <v>-665</v>
      </c>
      <c r="T25" s="349"/>
      <c r="U25" s="340">
        <v>0</v>
      </c>
      <c r="V25" s="340">
        <v>0</v>
      </c>
      <c r="W25" s="340">
        <v>0</v>
      </c>
      <c r="X25" s="340">
        <v>0</v>
      </c>
      <c r="Z25" s="340">
        <v>0</v>
      </c>
      <c r="AA25" s="340">
        <v>0</v>
      </c>
      <c r="AB25" s="340">
        <v>0</v>
      </c>
      <c r="AC25" s="340">
        <v>0</v>
      </c>
      <c r="AE25" s="340">
        <v>0</v>
      </c>
      <c r="AF25" s="340">
        <v>0</v>
      </c>
      <c r="AG25" s="340">
        <v>0</v>
      </c>
      <c r="AH25" s="340">
        <v>0</v>
      </c>
      <c r="AJ25" s="340">
        <v>0</v>
      </c>
      <c r="AK25" s="340">
        <v>0</v>
      </c>
      <c r="AL25" s="340">
        <v>0</v>
      </c>
      <c r="AM25" s="340">
        <v>0</v>
      </c>
      <c r="AO25" s="347">
        <v>0</v>
      </c>
      <c r="AP25" s="340">
        <v>0</v>
      </c>
      <c r="AQ25" s="340">
        <v>0</v>
      </c>
      <c r="AR25" s="340">
        <v>0</v>
      </c>
      <c r="AT25" s="347">
        <v>0</v>
      </c>
      <c r="AU25" s="347">
        <v>0</v>
      </c>
      <c r="AV25" s="306">
        <v>0</v>
      </c>
      <c r="AW25" s="347">
        <v>0</v>
      </c>
      <c r="AY25" s="352">
        <v>0</v>
      </c>
      <c r="AZ25" s="352">
        <v>0</v>
      </c>
      <c r="BA25" s="306">
        <v>0</v>
      </c>
      <c r="BB25" s="352">
        <v>0</v>
      </c>
      <c r="BD25" s="352">
        <v>0</v>
      </c>
      <c r="BE25" s="352">
        <v>0</v>
      </c>
      <c r="BF25" s="352">
        <v>0</v>
      </c>
      <c r="BG25" s="352">
        <v>0</v>
      </c>
      <c r="BH25" s="325"/>
      <c r="BI25" s="347"/>
      <c r="BJ25" s="352">
        <f>'CF YTD '!BJ25-BI25</f>
        <v>0</v>
      </c>
      <c r="BK25" s="352">
        <f>'CF YTD '!BK25-'CF YTD '!BJ25</f>
        <v>0</v>
      </c>
      <c r="BL25" s="352">
        <f>'CF YTD '!BL25-'CF YTD '!BK25</f>
        <v>0</v>
      </c>
    </row>
    <row r="26" spans="2:64" ht="11.4" customHeight="1" x14ac:dyDescent="0.25">
      <c r="B26" s="351" t="s">
        <v>184</v>
      </c>
      <c r="C26" s="324"/>
      <c r="D26" s="352" t="s">
        <v>107</v>
      </c>
      <c r="F26" s="352" t="s">
        <v>107</v>
      </c>
      <c r="G26" s="352" t="s">
        <v>107</v>
      </c>
      <c r="H26" s="352" t="s">
        <v>107</v>
      </c>
      <c r="I26" s="352" t="s">
        <v>107</v>
      </c>
      <c r="K26" s="352" t="s">
        <v>107</v>
      </c>
      <c r="L26" s="352">
        <v>659</v>
      </c>
      <c r="M26" s="340" t="s">
        <v>107</v>
      </c>
      <c r="N26" s="352">
        <v>-659</v>
      </c>
      <c r="O26" s="326"/>
      <c r="P26" s="352">
        <v>0</v>
      </c>
      <c r="Q26" s="352">
        <v>2984</v>
      </c>
      <c r="R26" s="340">
        <v>52</v>
      </c>
      <c r="S26" s="352">
        <v>2182</v>
      </c>
      <c r="T26" s="326"/>
      <c r="U26" s="352">
        <v>0</v>
      </c>
      <c r="V26" s="352">
        <v>0</v>
      </c>
      <c r="W26" s="352">
        <v>0</v>
      </c>
      <c r="X26" s="352">
        <v>342</v>
      </c>
      <c r="Z26" s="352">
        <v>1686</v>
      </c>
      <c r="AA26" s="352">
        <v>0</v>
      </c>
      <c r="AB26" s="352">
        <v>-2790</v>
      </c>
      <c r="AC26" s="352">
        <v>-667</v>
      </c>
      <c r="AE26" s="352">
        <v>0</v>
      </c>
      <c r="AF26" s="352">
        <v>0</v>
      </c>
      <c r="AG26" s="352">
        <v>0</v>
      </c>
      <c r="AH26" s="352">
        <v>0</v>
      </c>
      <c r="AJ26" s="352">
        <v>0</v>
      </c>
      <c r="AK26" s="352">
        <v>0</v>
      </c>
      <c r="AL26" s="352">
        <v>0</v>
      </c>
      <c r="AM26" s="352">
        <v>0</v>
      </c>
      <c r="AO26" s="347">
        <v>0</v>
      </c>
      <c r="AP26" s="352">
        <v>0</v>
      </c>
      <c r="AQ26" s="352">
        <v>0</v>
      </c>
      <c r="AR26" s="352">
        <v>0</v>
      </c>
      <c r="AT26" s="347">
        <v>0</v>
      </c>
      <c r="AU26" s="352">
        <v>0</v>
      </c>
      <c r="AV26" s="306">
        <v>0</v>
      </c>
      <c r="AW26" s="347">
        <v>0</v>
      </c>
      <c r="AY26" s="352">
        <v>0</v>
      </c>
      <c r="AZ26" s="347">
        <v>-4242</v>
      </c>
      <c r="BA26" s="306">
        <v>-614</v>
      </c>
      <c r="BB26" s="347">
        <v>2752</v>
      </c>
      <c r="BD26" s="352">
        <v>0</v>
      </c>
      <c r="BE26" s="347">
        <v>1064</v>
      </c>
      <c r="BF26" s="347">
        <v>0</v>
      </c>
      <c r="BG26" s="347">
        <v>964</v>
      </c>
      <c r="BI26" s="352">
        <v>0</v>
      </c>
      <c r="BJ26" s="352">
        <f>'CF YTD '!BJ26-BI26</f>
        <v>0</v>
      </c>
      <c r="BK26" s="352">
        <f>'CF YTD '!BK26-'CF YTD '!BJ26</f>
        <v>0</v>
      </c>
      <c r="BL26" s="352">
        <f>'CF YTD '!BL26-'CF YTD '!BK26</f>
        <v>0</v>
      </c>
    </row>
    <row r="27" spans="2:64" ht="11.4" customHeight="1" x14ac:dyDescent="0.25">
      <c r="B27" s="351" t="s">
        <v>185</v>
      </c>
      <c r="C27" s="324"/>
      <c r="D27" s="352"/>
      <c r="F27" s="352"/>
      <c r="G27" s="352"/>
      <c r="H27" s="352"/>
      <c r="I27" s="352"/>
      <c r="K27" s="352"/>
      <c r="L27" s="352"/>
      <c r="M27" s="340"/>
      <c r="N27" s="352"/>
      <c r="O27" s="326"/>
      <c r="P27" s="352"/>
      <c r="Q27" s="352">
        <v>0</v>
      </c>
      <c r="R27" s="340"/>
      <c r="S27" s="352"/>
      <c r="T27" s="326"/>
      <c r="U27" s="352"/>
      <c r="V27" s="352"/>
      <c r="W27" s="352"/>
      <c r="X27" s="352"/>
      <c r="Z27" s="352">
        <v>-533.81926772322697</v>
      </c>
      <c r="AA27" s="352">
        <v>-165.75127108018808</v>
      </c>
      <c r="AB27" s="352">
        <v>-168.73607312495494</v>
      </c>
      <c r="AC27" s="352">
        <v>-171.69338807163001</v>
      </c>
      <c r="AE27" s="352">
        <v>-908</v>
      </c>
      <c r="AF27" s="352">
        <v>-653</v>
      </c>
      <c r="AG27" s="352">
        <v>0</v>
      </c>
      <c r="AH27" s="352">
        <v>-811</v>
      </c>
      <c r="AJ27" s="352">
        <v>1807</v>
      </c>
      <c r="AK27" s="352">
        <v>-1807</v>
      </c>
      <c r="AL27" s="352">
        <v>0</v>
      </c>
      <c r="AM27" s="352">
        <v>0</v>
      </c>
      <c r="AO27" s="347">
        <v>268</v>
      </c>
      <c r="AP27" s="352">
        <v>-71</v>
      </c>
      <c r="AQ27" s="352">
        <v>-3735</v>
      </c>
      <c r="AR27" s="352">
        <v>0</v>
      </c>
      <c r="AT27" s="347">
        <v>0</v>
      </c>
      <c r="AU27" s="352">
        <v>0</v>
      </c>
      <c r="AV27" s="306">
        <v>0</v>
      </c>
      <c r="AW27" s="347">
        <v>0</v>
      </c>
      <c r="AY27" s="352">
        <v>0</v>
      </c>
      <c r="AZ27" s="352">
        <v>0</v>
      </c>
      <c r="BA27" s="306">
        <v>0</v>
      </c>
      <c r="BB27" s="352">
        <v>0</v>
      </c>
      <c r="BD27" s="352">
        <v>0</v>
      </c>
      <c r="BE27" s="352">
        <v>0</v>
      </c>
      <c r="BF27" s="352">
        <v>0</v>
      </c>
      <c r="BG27" s="352">
        <v>0</v>
      </c>
      <c r="BI27" s="347"/>
      <c r="BJ27" s="352">
        <f>'CF YTD '!BJ27-BI27</f>
        <v>0</v>
      </c>
      <c r="BK27" s="347">
        <f>'CF YTD '!BK27-'CF YTD '!BJ27</f>
        <v>-575.82550000000003</v>
      </c>
      <c r="BL27" s="347">
        <f>'CF YTD '!BL27-'CF YTD '!BK27</f>
        <v>575.82550000000003</v>
      </c>
    </row>
    <row r="28" spans="2:64" ht="11.4" customHeight="1" x14ac:dyDescent="0.25">
      <c r="B28" s="351" t="s">
        <v>186</v>
      </c>
      <c r="C28" s="324"/>
      <c r="D28" s="352" t="s">
        <v>107</v>
      </c>
      <c r="F28" s="352" t="s">
        <v>107</v>
      </c>
      <c r="G28" s="352" t="s">
        <v>107</v>
      </c>
      <c r="H28" s="352" t="s">
        <v>107</v>
      </c>
      <c r="I28" s="352" t="s">
        <v>107</v>
      </c>
      <c r="K28" s="352" t="s">
        <v>107</v>
      </c>
      <c r="L28" s="352" t="s">
        <v>107</v>
      </c>
      <c r="M28" s="347">
        <v>11546</v>
      </c>
      <c r="N28" s="347">
        <v>16565</v>
      </c>
      <c r="O28" s="326"/>
      <c r="P28" s="352">
        <v>0</v>
      </c>
      <c r="Q28" s="352">
        <v>1261</v>
      </c>
      <c r="R28" s="352">
        <v>0</v>
      </c>
      <c r="S28" s="347">
        <v>46865</v>
      </c>
      <c r="T28" s="326"/>
      <c r="U28" s="347">
        <v>0</v>
      </c>
      <c r="V28" s="347">
        <v>0</v>
      </c>
      <c r="W28" s="347">
        <v>0</v>
      </c>
      <c r="X28" s="347">
        <v>5319</v>
      </c>
      <c r="Z28" s="347">
        <v>0</v>
      </c>
      <c r="AA28" s="347">
        <v>0</v>
      </c>
      <c r="AB28" s="347">
        <v>0</v>
      </c>
      <c r="AC28" s="347">
        <v>0</v>
      </c>
      <c r="AE28" s="347">
        <v>0</v>
      </c>
      <c r="AF28" s="347">
        <v>11610</v>
      </c>
      <c r="AG28" s="347">
        <v>-1638</v>
      </c>
      <c r="AH28" s="347">
        <v>2249</v>
      </c>
      <c r="AJ28" s="347">
        <v>0</v>
      </c>
      <c r="AK28" s="347">
        <v>-4154</v>
      </c>
      <c r="AL28" s="347">
        <v>-133</v>
      </c>
      <c r="AM28" s="347">
        <v>162</v>
      </c>
      <c r="AO28" s="347">
        <v>0</v>
      </c>
      <c r="AP28" s="347">
        <v>0</v>
      </c>
      <c r="AQ28" s="347">
        <v>0</v>
      </c>
      <c r="AR28" s="347">
        <v>0</v>
      </c>
      <c r="AT28" s="347">
        <v>0</v>
      </c>
      <c r="AU28" s="352">
        <v>0</v>
      </c>
      <c r="AV28" s="306">
        <v>0</v>
      </c>
      <c r="AW28" s="347">
        <v>0</v>
      </c>
      <c r="AY28" s="352">
        <v>0</v>
      </c>
      <c r="AZ28" s="352">
        <v>0</v>
      </c>
      <c r="BA28" s="306">
        <v>0</v>
      </c>
      <c r="BB28" s="352">
        <v>0</v>
      </c>
      <c r="BD28" s="352">
        <v>0</v>
      </c>
      <c r="BE28" s="352">
        <v>0</v>
      </c>
      <c r="BF28" s="352">
        <v>0</v>
      </c>
      <c r="BG28" s="352">
        <v>0</v>
      </c>
      <c r="BI28" s="347"/>
      <c r="BJ28" s="347">
        <f>'CF YTD '!BJ28-BI28</f>
        <v>3606</v>
      </c>
      <c r="BK28" s="347">
        <f>'CF YTD '!BK28-'CF YTD '!BJ28</f>
        <v>-3606</v>
      </c>
      <c r="BL28" s="347">
        <f>'CF YTD '!BL28-'CF YTD '!BK28</f>
        <v>1780</v>
      </c>
    </row>
    <row r="29" spans="2:64" ht="11.4" customHeight="1" x14ac:dyDescent="0.25">
      <c r="B29" s="351" t="s">
        <v>187</v>
      </c>
      <c r="C29" s="324"/>
      <c r="D29" s="352" t="s">
        <v>107</v>
      </c>
      <c r="F29" s="352" t="s">
        <v>107</v>
      </c>
      <c r="G29" s="352" t="s">
        <v>107</v>
      </c>
      <c r="H29" s="352" t="s">
        <v>107</v>
      </c>
      <c r="I29" s="340">
        <v>1954</v>
      </c>
      <c r="K29" s="340">
        <v>348</v>
      </c>
      <c r="L29" s="340">
        <v>348</v>
      </c>
      <c r="M29" s="347">
        <v>349</v>
      </c>
      <c r="N29" s="347">
        <v>348</v>
      </c>
      <c r="O29" s="326"/>
      <c r="P29" s="347">
        <v>546</v>
      </c>
      <c r="Q29" s="347">
        <v>815</v>
      </c>
      <c r="R29" s="347">
        <v>202</v>
      </c>
      <c r="S29" s="347">
        <v>204</v>
      </c>
      <c r="T29" s="326"/>
      <c r="U29" s="347">
        <v>313</v>
      </c>
      <c r="V29" s="347">
        <v>394</v>
      </c>
      <c r="W29" s="347">
        <v>321</v>
      </c>
      <c r="X29" s="347">
        <v>298</v>
      </c>
      <c r="Z29" s="347">
        <v>327</v>
      </c>
      <c r="AA29" s="347">
        <v>423</v>
      </c>
      <c r="AB29" s="347">
        <v>312</v>
      </c>
      <c r="AC29" s="347">
        <v>295</v>
      </c>
      <c r="AE29" s="347">
        <v>582</v>
      </c>
      <c r="AF29" s="347">
        <v>590</v>
      </c>
      <c r="AG29" s="347">
        <v>590</v>
      </c>
      <c r="AH29" s="347">
        <v>614</v>
      </c>
      <c r="AJ29" s="347">
        <v>785</v>
      </c>
      <c r="AK29" s="347">
        <v>564</v>
      </c>
      <c r="AL29" s="347">
        <v>566</v>
      </c>
      <c r="AM29" s="347">
        <v>446</v>
      </c>
      <c r="AO29" s="347">
        <v>713</v>
      </c>
      <c r="AP29" s="347">
        <v>480</v>
      </c>
      <c r="AQ29" s="347">
        <v>414</v>
      </c>
      <c r="AR29" s="347">
        <v>629</v>
      </c>
      <c r="AT29" s="347">
        <v>629</v>
      </c>
      <c r="AU29" s="347">
        <v>630</v>
      </c>
      <c r="AV29" s="306">
        <v>629</v>
      </c>
      <c r="AW29" s="347">
        <v>591</v>
      </c>
      <c r="AY29" s="347">
        <v>176</v>
      </c>
      <c r="AZ29" s="347">
        <v>201</v>
      </c>
      <c r="BA29" s="306">
        <v>174</v>
      </c>
      <c r="BB29" s="347">
        <v>157</v>
      </c>
      <c r="BD29" s="347">
        <v>8722</v>
      </c>
      <c r="BE29" s="347">
        <v>101</v>
      </c>
      <c r="BF29" s="347">
        <v>174</v>
      </c>
      <c r="BG29" s="347">
        <v>1508</v>
      </c>
      <c r="BI29" s="347">
        <v>282</v>
      </c>
      <c r="BJ29" s="347">
        <f>'CF YTD '!BJ29-BI29</f>
        <v>281</v>
      </c>
      <c r="BK29" s="347">
        <f>'CF YTD '!BK29-'CF YTD '!BJ29</f>
        <v>281.78407000000004</v>
      </c>
      <c r="BL29" s="347">
        <f>'CF YTD '!BL29-'CF YTD '!BK29</f>
        <v>281.59469000000001</v>
      </c>
    </row>
    <row r="30" spans="2:64" ht="11.4" customHeight="1" x14ac:dyDescent="0.25">
      <c r="B30" s="351" t="s">
        <v>48</v>
      </c>
      <c r="C30" s="324"/>
      <c r="D30" s="352"/>
      <c r="F30" s="352"/>
      <c r="G30" s="352"/>
      <c r="H30" s="352"/>
      <c r="I30" s="340"/>
      <c r="K30" s="340"/>
      <c r="L30" s="340"/>
      <c r="M30" s="347"/>
      <c r="N30" s="347"/>
      <c r="O30" s="326"/>
      <c r="P30" s="347"/>
      <c r="Q30" s="347"/>
      <c r="R30" s="347"/>
      <c r="S30" s="347"/>
      <c r="T30" s="326"/>
      <c r="U30" s="347"/>
      <c r="V30" s="347"/>
      <c r="W30" s="347"/>
      <c r="X30" s="347"/>
      <c r="Z30" s="347"/>
      <c r="AA30" s="347"/>
      <c r="AB30" s="347"/>
      <c r="AC30" s="347"/>
      <c r="AE30" s="347"/>
      <c r="AF30" s="347"/>
      <c r="AG30" s="347"/>
      <c r="AH30" s="347"/>
      <c r="AJ30" s="347"/>
      <c r="AK30" s="347"/>
      <c r="AL30" s="347"/>
      <c r="AM30" s="347"/>
      <c r="AO30" s="347">
        <v>0</v>
      </c>
      <c r="AP30" s="347">
        <v>0</v>
      </c>
      <c r="AQ30" s="347">
        <v>0</v>
      </c>
      <c r="AR30" s="347">
        <v>0</v>
      </c>
      <c r="AT30" s="347">
        <v>2783</v>
      </c>
      <c r="AU30" s="347">
        <v>2868</v>
      </c>
      <c r="AV30" s="306">
        <v>0</v>
      </c>
      <c r="AW30" s="347">
        <v>0</v>
      </c>
      <c r="AY30" s="352">
        <v>0</v>
      </c>
      <c r="AZ30" s="352">
        <v>0</v>
      </c>
      <c r="BA30" s="306">
        <v>0</v>
      </c>
      <c r="BB30" s="352">
        <v>0</v>
      </c>
      <c r="BD30" s="352">
        <v>0</v>
      </c>
      <c r="BE30" s="352">
        <v>0</v>
      </c>
      <c r="BF30" s="352">
        <v>0</v>
      </c>
      <c r="BG30" s="352">
        <v>0</v>
      </c>
      <c r="BI30" s="347"/>
      <c r="BJ30" s="352">
        <f>'CF YTD '!BJ30-BI30</f>
        <v>0</v>
      </c>
      <c r="BK30" s="352">
        <f>'CF YTD '!BK30-'CF YTD '!BJ30</f>
        <v>0</v>
      </c>
      <c r="BL30" s="347">
        <f>'CF YTD '!BL30-'CF YTD '!BK30</f>
        <v>146542</v>
      </c>
    </row>
    <row r="31" spans="2:64" ht="11.4" customHeight="1" x14ac:dyDescent="0.25">
      <c r="B31" s="351" t="s">
        <v>188</v>
      </c>
      <c r="C31" s="324"/>
      <c r="D31" s="352" t="s">
        <v>107</v>
      </c>
      <c r="F31" s="352" t="s">
        <v>107</v>
      </c>
      <c r="G31" s="352" t="s">
        <v>107</v>
      </c>
      <c r="H31" s="340">
        <v>-61</v>
      </c>
      <c r="I31" s="340" t="s">
        <v>107</v>
      </c>
      <c r="K31" s="352" t="s">
        <v>107</v>
      </c>
      <c r="L31" s="352" t="s">
        <v>107</v>
      </c>
      <c r="M31" s="352" t="s">
        <v>107</v>
      </c>
      <c r="N31" s="352" t="s">
        <v>107</v>
      </c>
      <c r="O31" s="326"/>
      <c r="P31" s="352">
        <v>0</v>
      </c>
      <c r="Q31" s="352">
        <v>0</v>
      </c>
      <c r="R31" s="352">
        <v>0</v>
      </c>
      <c r="S31" s="352">
        <v>0</v>
      </c>
      <c r="T31" s="326"/>
      <c r="U31" s="352">
        <v>0</v>
      </c>
      <c r="V31" s="352">
        <v>0</v>
      </c>
      <c r="W31" s="352">
        <v>0</v>
      </c>
      <c r="X31" s="352">
        <v>0</v>
      </c>
      <c r="Z31" s="352">
        <v>0</v>
      </c>
      <c r="AA31" s="352">
        <v>0</v>
      </c>
      <c r="AB31" s="347">
        <v>0</v>
      </c>
      <c r="AC31" s="352">
        <v>0</v>
      </c>
      <c r="AE31" s="352">
        <v>0</v>
      </c>
      <c r="AF31" s="323">
        <v>0</v>
      </c>
      <c r="AG31" s="323">
        <v>0</v>
      </c>
      <c r="AH31" s="352">
        <v>0</v>
      </c>
      <c r="AJ31" s="352">
        <v>0</v>
      </c>
      <c r="AK31" s="352">
        <v>0</v>
      </c>
      <c r="AL31" s="352">
        <v>0</v>
      </c>
      <c r="AM31" s="352">
        <v>0</v>
      </c>
      <c r="AO31" s="347">
        <v>0</v>
      </c>
      <c r="AP31" s="352">
        <v>0</v>
      </c>
      <c r="AQ31" s="352">
        <v>0</v>
      </c>
      <c r="AR31" s="352">
        <v>0</v>
      </c>
      <c r="AT31" s="347">
        <v>0</v>
      </c>
      <c r="AU31" s="352">
        <v>0</v>
      </c>
      <c r="AV31" s="306">
        <v>0</v>
      </c>
      <c r="AW31" s="347">
        <v>0</v>
      </c>
      <c r="AY31" s="352">
        <v>0</v>
      </c>
      <c r="AZ31" s="352">
        <v>0</v>
      </c>
      <c r="BA31" s="306">
        <v>0</v>
      </c>
      <c r="BB31" s="352">
        <v>0</v>
      </c>
      <c r="BD31" s="352">
        <v>0</v>
      </c>
      <c r="BE31" s="352">
        <v>0</v>
      </c>
      <c r="BF31" s="352">
        <v>0</v>
      </c>
      <c r="BG31" s="352">
        <v>0</v>
      </c>
      <c r="BI31" s="347"/>
      <c r="BJ31" s="352">
        <f>'CF YTD '!BJ31-BI31</f>
        <v>0</v>
      </c>
      <c r="BK31" s="352">
        <f>'CF YTD '!BK31-'CF YTD '!BJ31</f>
        <v>0</v>
      </c>
      <c r="BL31" s="352">
        <f>'CF YTD '!BL31-'CF YTD '!BK31</f>
        <v>0</v>
      </c>
    </row>
    <row r="32" spans="2:64" ht="11.4" customHeight="1" x14ac:dyDescent="0.25">
      <c r="B32" s="351" t="s">
        <v>189</v>
      </c>
      <c r="C32" s="324"/>
      <c r="D32" s="340">
        <v>151</v>
      </c>
      <c r="F32" s="340">
        <v>3</v>
      </c>
      <c r="G32" s="340">
        <v>4</v>
      </c>
      <c r="H32" s="340">
        <v>6</v>
      </c>
      <c r="I32" s="340">
        <v>-3</v>
      </c>
      <c r="K32" s="340">
        <v>-86</v>
      </c>
      <c r="L32" s="340">
        <v>127</v>
      </c>
      <c r="M32" s="340">
        <v>-100</v>
      </c>
      <c r="N32" s="340">
        <v>-56</v>
      </c>
      <c r="O32" s="326"/>
      <c r="P32" s="340">
        <v>5</v>
      </c>
      <c r="Q32" s="340">
        <v>1</v>
      </c>
      <c r="R32" s="340">
        <v>-63</v>
      </c>
      <c r="S32" s="340">
        <v>-37</v>
      </c>
      <c r="T32" s="326"/>
      <c r="U32" s="340">
        <v>-295</v>
      </c>
      <c r="V32" s="340">
        <v>-100</v>
      </c>
      <c r="W32" s="340">
        <v>0</v>
      </c>
      <c r="X32" s="347">
        <v>144</v>
      </c>
      <c r="Z32" s="352">
        <v>84.819267723226972</v>
      </c>
      <c r="AA32" s="352">
        <v>-72.248728919811924</v>
      </c>
      <c r="AB32" s="347">
        <v>40.736073124954942</v>
      </c>
      <c r="AC32" s="352">
        <v>-145.30661192836999</v>
      </c>
      <c r="AE32" s="352">
        <v>50</v>
      </c>
      <c r="AF32" s="352">
        <v>-178</v>
      </c>
      <c r="AG32" s="347">
        <v>27</v>
      </c>
      <c r="AH32" s="352">
        <v>42</v>
      </c>
      <c r="AJ32" s="352">
        <v>-45</v>
      </c>
      <c r="AK32" s="352">
        <v>-51</v>
      </c>
      <c r="AL32" s="352">
        <v>-130</v>
      </c>
      <c r="AM32" s="352">
        <v>-39</v>
      </c>
      <c r="AO32" s="347">
        <v>-6</v>
      </c>
      <c r="AP32" s="352">
        <v>-29</v>
      </c>
      <c r="AQ32" s="352">
        <v>-14068</v>
      </c>
      <c r="AR32" s="352">
        <v>-302</v>
      </c>
      <c r="AT32" s="347">
        <v>-48</v>
      </c>
      <c r="AU32" s="352">
        <v>8</v>
      </c>
      <c r="AV32" s="306">
        <v>58</v>
      </c>
      <c r="AW32" s="347">
        <v>-316</v>
      </c>
      <c r="AY32" s="347">
        <v>1316</v>
      </c>
      <c r="AZ32" s="347">
        <v>-1955</v>
      </c>
      <c r="BA32" s="306">
        <v>-237</v>
      </c>
      <c r="BB32" s="347">
        <v>-4110</v>
      </c>
      <c r="BD32" s="347">
        <v>-2314</v>
      </c>
      <c r="BE32" s="347">
        <v>125</v>
      </c>
      <c r="BF32" s="347">
        <v>-1899</v>
      </c>
      <c r="BG32" s="347">
        <v>-104</v>
      </c>
      <c r="BI32" s="347">
        <v>-696</v>
      </c>
      <c r="BJ32" s="347">
        <f>'CF YTD '!BJ32-BI32</f>
        <v>-3423</v>
      </c>
      <c r="BK32" s="347">
        <f>'CF YTD '!BK32-'CF YTD '!BJ32</f>
        <v>6758.0062685917501</v>
      </c>
      <c r="BL32" s="347">
        <f>'CF YTD '!BL32-'CF YTD '!BK32</f>
        <v>-1398.0062685917501</v>
      </c>
    </row>
    <row r="33" spans="1:16382" ht="11.4" customHeight="1" x14ac:dyDescent="0.25">
      <c r="B33" s="353"/>
      <c r="C33" s="324"/>
      <c r="D33" s="340"/>
      <c r="F33" s="340"/>
      <c r="G33" s="340"/>
      <c r="H33" s="340"/>
      <c r="I33" s="340"/>
      <c r="K33" s="340"/>
      <c r="L33" s="340"/>
      <c r="M33" s="340"/>
      <c r="N33" s="340"/>
      <c r="O33" s="326"/>
      <c r="P33" s="340"/>
      <c r="Q33" s="340"/>
      <c r="R33" s="340"/>
      <c r="S33" s="340"/>
      <c r="T33" s="326"/>
      <c r="U33" s="340"/>
      <c r="V33" s="340"/>
      <c r="W33" s="340"/>
      <c r="X33" s="340"/>
      <c r="Z33" s="340"/>
      <c r="AA33" s="340"/>
      <c r="AB33" s="340"/>
      <c r="AC33" s="340"/>
      <c r="AE33" s="340"/>
      <c r="AF33" s="340">
        <v>0</v>
      </c>
      <c r="AG33" s="340"/>
      <c r="AH33" s="340"/>
      <c r="AJ33" s="340"/>
      <c r="AK33" s="340"/>
      <c r="AL33" s="340"/>
      <c r="AM33" s="340"/>
      <c r="AO33" s="340"/>
      <c r="AP33" s="340"/>
      <c r="AQ33" s="340"/>
      <c r="AR33" s="340"/>
      <c r="AT33" s="340"/>
      <c r="AU33" s="340"/>
      <c r="AV33" s="286"/>
      <c r="AY33" s="340"/>
      <c r="AZ33" s="347"/>
      <c r="BA33" s="286"/>
      <c r="BB33" s="325"/>
      <c r="BD33" s="347"/>
      <c r="BE33" s="347"/>
      <c r="BF33" s="347"/>
      <c r="BG33" s="347"/>
      <c r="BI33" s="347"/>
      <c r="BJ33" s="347"/>
      <c r="BK33" s="347"/>
      <c r="BL33" s="347"/>
    </row>
    <row r="34" spans="1:16382" s="355" customFormat="1" ht="11.4" customHeight="1" x14ac:dyDescent="0.3">
      <c r="A34" s="323"/>
      <c r="B34" s="354" t="s">
        <v>190</v>
      </c>
      <c r="C34" s="324"/>
      <c r="D34" s="355">
        <v>6600</v>
      </c>
      <c r="E34" s="337"/>
      <c r="F34" s="355">
        <v>-2</v>
      </c>
      <c r="G34" s="355">
        <v>-14719</v>
      </c>
      <c r="H34" s="355">
        <v>3086</v>
      </c>
      <c r="I34" s="355">
        <v>7609</v>
      </c>
      <c r="J34" s="337"/>
      <c r="K34" s="355">
        <v>1617</v>
      </c>
      <c r="L34" s="355">
        <v>-16636</v>
      </c>
      <c r="M34" s="355">
        <v>4257</v>
      </c>
      <c r="N34" s="355">
        <v>543</v>
      </c>
      <c r="O34" s="338"/>
      <c r="P34" s="355">
        <v>-2291</v>
      </c>
      <c r="Q34" s="355">
        <v>-5832</v>
      </c>
      <c r="R34" s="355">
        <v>3984</v>
      </c>
      <c r="S34" s="355">
        <v>-1894</v>
      </c>
      <c r="T34" s="338"/>
      <c r="U34" s="355">
        <v>15942</v>
      </c>
      <c r="V34" s="355">
        <v>-17066</v>
      </c>
      <c r="W34" s="355">
        <v>-1378</v>
      </c>
      <c r="X34" s="355">
        <v>-8346</v>
      </c>
      <c r="Y34" s="337"/>
      <c r="Z34" s="355">
        <v>12761</v>
      </c>
      <c r="AA34" s="355">
        <v>1729</v>
      </c>
      <c r="AB34" s="355">
        <v>8560</v>
      </c>
      <c r="AC34" s="355">
        <v>-20150</v>
      </c>
      <c r="AD34" s="337"/>
      <c r="AE34" s="355">
        <v>13889</v>
      </c>
      <c r="AF34" s="355">
        <v>2209</v>
      </c>
      <c r="AG34" s="355">
        <v>-778</v>
      </c>
      <c r="AH34" s="355">
        <v>-34292</v>
      </c>
      <c r="AI34" s="337"/>
      <c r="AJ34" s="355">
        <v>23025</v>
      </c>
      <c r="AK34" s="355">
        <v>14415</v>
      </c>
      <c r="AL34" s="355">
        <v>-7713</v>
      </c>
      <c r="AM34" s="355">
        <v>-18359</v>
      </c>
      <c r="AN34" s="337"/>
      <c r="AO34" s="355">
        <v>17579</v>
      </c>
      <c r="AP34" s="355">
        <v>-3055</v>
      </c>
      <c r="AQ34" s="355">
        <v>-10696.263682225632</v>
      </c>
      <c r="AR34" s="355">
        <v>-25108.736317774365</v>
      </c>
      <c r="AS34" s="323"/>
      <c r="AT34" s="355">
        <v>2370</v>
      </c>
      <c r="AU34" s="355">
        <v>9369</v>
      </c>
      <c r="AV34" s="355">
        <v>-21891</v>
      </c>
      <c r="AW34" s="355">
        <v>-17549</v>
      </c>
      <c r="AX34" s="323"/>
      <c r="AY34" s="355">
        <v>45247</v>
      </c>
      <c r="AZ34" s="355">
        <v>55240</v>
      </c>
      <c r="BA34" s="355">
        <v>-49757</v>
      </c>
      <c r="BB34" s="355">
        <v>-23618</v>
      </c>
      <c r="BC34" s="323"/>
      <c r="BD34" s="355">
        <f>SUM(BD35:BD39)</f>
        <v>38952</v>
      </c>
      <c r="BE34" s="355">
        <f>SUM(BE35:BE39)</f>
        <v>55408</v>
      </c>
      <c r="BF34" s="355">
        <f>SUM(BF35:BF39)</f>
        <v>-65620</v>
      </c>
      <c r="BG34" s="355">
        <f>SUM(BG35:BG39)</f>
        <v>-34796</v>
      </c>
      <c r="BH34" s="323"/>
      <c r="BI34" s="355">
        <f>SUM(BI35:BI39)</f>
        <v>64094</v>
      </c>
      <c r="BJ34" s="355">
        <f>SUM(BJ35:BJ39)</f>
        <v>96939</v>
      </c>
      <c r="BK34" s="355">
        <f>SUM(BK35:BK39)</f>
        <v>-211945.44567770002</v>
      </c>
      <c r="BL34" s="355">
        <f>SUM(BL35:BL39)</f>
        <v>2432.1087804999233</v>
      </c>
      <c r="BM34" s="355">
        <f t="shared" ref="BM34:DV34" si="0">SUM(BM35:BM39)</f>
        <v>0</v>
      </c>
      <c r="BN34" s="355">
        <f t="shared" si="0"/>
        <v>0</v>
      </c>
      <c r="BO34" s="355">
        <f t="shared" si="0"/>
        <v>0</v>
      </c>
      <c r="BP34" s="355">
        <f t="shared" si="0"/>
        <v>0</v>
      </c>
      <c r="BQ34" s="355">
        <f t="shared" si="0"/>
        <v>0</v>
      </c>
      <c r="BR34" s="355">
        <f t="shared" si="0"/>
        <v>0</v>
      </c>
      <c r="BS34" s="355">
        <f t="shared" si="0"/>
        <v>0</v>
      </c>
      <c r="BT34" s="355">
        <f t="shared" si="0"/>
        <v>0</v>
      </c>
      <c r="BU34" s="355">
        <f t="shared" si="0"/>
        <v>0</v>
      </c>
      <c r="BV34" s="355">
        <f t="shared" si="0"/>
        <v>0</v>
      </c>
      <c r="BW34" s="355">
        <f t="shared" si="0"/>
        <v>0</v>
      </c>
      <c r="BX34" s="355">
        <f t="shared" si="0"/>
        <v>0</v>
      </c>
      <c r="BY34" s="355">
        <f t="shared" si="0"/>
        <v>0</v>
      </c>
      <c r="BZ34" s="355">
        <f t="shared" si="0"/>
        <v>0</v>
      </c>
      <c r="CA34" s="355">
        <f t="shared" si="0"/>
        <v>0</v>
      </c>
      <c r="CB34" s="355">
        <f t="shared" si="0"/>
        <v>0</v>
      </c>
      <c r="CC34" s="355">
        <f t="shared" si="0"/>
        <v>0</v>
      </c>
      <c r="CD34" s="355">
        <f t="shared" si="0"/>
        <v>0</v>
      </c>
      <c r="CE34" s="355">
        <f t="shared" si="0"/>
        <v>0</v>
      </c>
      <c r="CF34" s="355">
        <f t="shared" si="0"/>
        <v>0</v>
      </c>
      <c r="CG34" s="355">
        <f t="shared" si="0"/>
        <v>0</v>
      </c>
      <c r="CH34" s="355">
        <f t="shared" si="0"/>
        <v>0</v>
      </c>
      <c r="CI34" s="355">
        <f t="shared" si="0"/>
        <v>0</v>
      </c>
      <c r="CJ34" s="355">
        <f t="shared" si="0"/>
        <v>0</v>
      </c>
      <c r="CK34" s="355">
        <f t="shared" si="0"/>
        <v>0</v>
      </c>
      <c r="CL34" s="355">
        <f t="shared" si="0"/>
        <v>0</v>
      </c>
      <c r="CM34" s="355">
        <f t="shared" si="0"/>
        <v>0</v>
      </c>
      <c r="CN34" s="355">
        <f t="shared" si="0"/>
        <v>0</v>
      </c>
      <c r="CO34" s="355">
        <f t="shared" si="0"/>
        <v>0</v>
      </c>
      <c r="CP34" s="355">
        <f t="shared" si="0"/>
        <v>0</v>
      </c>
      <c r="CQ34" s="355">
        <f t="shared" si="0"/>
        <v>0</v>
      </c>
      <c r="CR34" s="355">
        <f t="shared" si="0"/>
        <v>0</v>
      </c>
      <c r="CS34" s="355">
        <f t="shared" si="0"/>
        <v>0</v>
      </c>
      <c r="CT34" s="355">
        <f t="shared" si="0"/>
        <v>0</v>
      </c>
      <c r="CU34" s="355">
        <f t="shared" si="0"/>
        <v>0</v>
      </c>
      <c r="CV34" s="355">
        <f t="shared" si="0"/>
        <v>0</v>
      </c>
      <c r="CW34" s="355">
        <f t="shared" si="0"/>
        <v>0</v>
      </c>
      <c r="CX34" s="355">
        <f t="shared" si="0"/>
        <v>0</v>
      </c>
      <c r="CY34" s="355">
        <f t="shared" si="0"/>
        <v>0</v>
      </c>
      <c r="CZ34" s="355">
        <f t="shared" si="0"/>
        <v>0</v>
      </c>
      <c r="DA34" s="355">
        <f t="shared" si="0"/>
        <v>0</v>
      </c>
      <c r="DB34" s="355">
        <f t="shared" si="0"/>
        <v>0</v>
      </c>
      <c r="DC34" s="355">
        <f t="shared" si="0"/>
        <v>0</v>
      </c>
      <c r="DD34" s="355">
        <f t="shared" si="0"/>
        <v>0</v>
      </c>
      <c r="DE34" s="355">
        <f t="shared" si="0"/>
        <v>0</v>
      </c>
      <c r="DF34" s="355">
        <f t="shared" si="0"/>
        <v>0</v>
      </c>
      <c r="DG34" s="355">
        <f t="shared" si="0"/>
        <v>0</v>
      </c>
      <c r="DH34" s="355">
        <f t="shared" si="0"/>
        <v>0</v>
      </c>
      <c r="DI34" s="355">
        <f t="shared" si="0"/>
        <v>0</v>
      </c>
      <c r="DJ34" s="355">
        <f t="shared" si="0"/>
        <v>0</v>
      </c>
      <c r="DK34" s="355">
        <f t="shared" si="0"/>
        <v>0</v>
      </c>
      <c r="DL34" s="355">
        <f t="shared" si="0"/>
        <v>0</v>
      </c>
      <c r="DM34" s="355">
        <f t="shared" si="0"/>
        <v>0</v>
      </c>
      <c r="DN34" s="355">
        <f t="shared" si="0"/>
        <v>0</v>
      </c>
      <c r="DO34" s="355">
        <f t="shared" si="0"/>
        <v>0</v>
      </c>
      <c r="DP34" s="355">
        <f t="shared" si="0"/>
        <v>0</v>
      </c>
      <c r="DQ34" s="355">
        <f t="shared" si="0"/>
        <v>0</v>
      </c>
      <c r="DR34" s="355">
        <f t="shared" si="0"/>
        <v>0</v>
      </c>
      <c r="DS34" s="355">
        <f t="shared" si="0"/>
        <v>0</v>
      </c>
      <c r="DT34" s="355">
        <f t="shared" si="0"/>
        <v>0</v>
      </c>
      <c r="DU34" s="355">
        <f t="shared" si="0"/>
        <v>0</v>
      </c>
      <c r="DV34" s="355">
        <f t="shared" si="0"/>
        <v>0</v>
      </c>
      <c r="DW34" s="355">
        <f t="shared" ref="DW34:GH34" si="1">SUM(DW35:DW39)</f>
        <v>0</v>
      </c>
      <c r="DX34" s="355">
        <f t="shared" si="1"/>
        <v>0</v>
      </c>
      <c r="DY34" s="355">
        <f t="shared" si="1"/>
        <v>0</v>
      </c>
      <c r="DZ34" s="355">
        <f t="shared" si="1"/>
        <v>0</v>
      </c>
      <c r="EA34" s="355">
        <f t="shared" si="1"/>
        <v>0</v>
      </c>
      <c r="EB34" s="355">
        <f t="shared" si="1"/>
        <v>0</v>
      </c>
      <c r="EC34" s="355">
        <f t="shared" si="1"/>
        <v>0</v>
      </c>
      <c r="ED34" s="355">
        <f t="shared" si="1"/>
        <v>0</v>
      </c>
      <c r="EE34" s="355">
        <f t="shared" si="1"/>
        <v>0</v>
      </c>
      <c r="EF34" s="355">
        <f t="shared" si="1"/>
        <v>0</v>
      </c>
      <c r="EG34" s="355">
        <f t="shared" si="1"/>
        <v>0</v>
      </c>
      <c r="EH34" s="355">
        <f t="shared" si="1"/>
        <v>0</v>
      </c>
      <c r="EI34" s="355">
        <f t="shared" si="1"/>
        <v>0</v>
      </c>
      <c r="EJ34" s="355">
        <f t="shared" si="1"/>
        <v>0</v>
      </c>
      <c r="EK34" s="355">
        <f t="shared" si="1"/>
        <v>0</v>
      </c>
      <c r="EL34" s="355">
        <f t="shared" si="1"/>
        <v>0</v>
      </c>
      <c r="EM34" s="355">
        <f t="shared" si="1"/>
        <v>0</v>
      </c>
      <c r="EN34" s="355">
        <f t="shared" si="1"/>
        <v>0</v>
      </c>
      <c r="EO34" s="355">
        <f t="shared" si="1"/>
        <v>0</v>
      </c>
      <c r="EP34" s="355">
        <f t="shared" si="1"/>
        <v>0</v>
      </c>
      <c r="EQ34" s="355">
        <f t="shared" si="1"/>
        <v>0</v>
      </c>
      <c r="ER34" s="355">
        <f t="shared" si="1"/>
        <v>0</v>
      </c>
      <c r="ES34" s="355">
        <f t="shared" si="1"/>
        <v>0</v>
      </c>
      <c r="ET34" s="355">
        <f t="shared" si="1"/>
        <v>0</v>
      </c>
      <c r="EU34" s="355">
        <f t="shared" si="1"/>
        <v>0</v>
      </c>
      <c r="EV34" s="355">
        <f t="shared" si="1"/>
        <v>0</v>
      </c>
      <c r="EW34" s="355">
        <f t="shared" si="1"/>
        <v>0</v>
      </c>
      <c r="EX34" s="355">
        <f t="shared" si="1"/>
        <v>0</v>
      </c>
      <c r="EY34" s="355">
        <f t="shared" si="1"/>
        <v>0</v>
      </c>
      <c r="EZ34" s="355">
        <f t="shared" si="1"/>
        <v>0</v>
      </c>
      <c r="FA34" s="355">
        <f t="shared" si="1"/>
        <v>0</v>
      </c>
      <c r="FB34" s="355">
        <f t="shared" si="1"/>
        <v>0</v>
      </c>
      <c r="FC34" s="355">
        <f t="shared" si="1"/>
        <v>0</v>
      </c>
      <c r="FD34" s="355">
        <f t="shared" si="1"/>
        <v>0</v>
      </c>
      <c r="FE34" s="355">
        <f t="shared" si="1"/>
        <v>0</v>
      </c>
      <c r="FF34" s="355">
        <f t="shared" si="1"/>
        <v>0</v>
      </c>
      <c r="FG34" s="355">
        <f t="shared" si="1"/>
        <v>0</v>
      </c>
      <c r="FH34" s="355">
        <f t="shared" si="1"/>
        <v>0</v>
      </c>
      <c r="FI34" s="355">
        <f t="shared" si="1"/>
        <v>0</v>
      </c>
      <c r="FJ34" s="355">
        <f t="shared" si="1"/>
        <v>0</v>
      </c>
      <c r="FK34" s="355">
        <f t="shared" si="1"/>
        <v>0</v>
      </c>
      <c r="FL34" s="355">
        <f t="shared" si="1"/>
        <v>0</v>
      </c>
      <c r="FM34" s="355">
        <f t="shared" si="1"/>
        <v>0</v>
      </c>
      <c r="FN34" s="355">
        <f t="shared" si="1"/>
        <v>0</v>
      </c>
      <c r="FO34" s="355">
        <f t="shared" si="1"/>
        <v>0</v>
      </c>
      <c r="FP34" s="355">
        <f t="shared" si="1"/>
        <v>0</v>
      </c>
      <c r="FQ34" s="355">
        <f t="shared" si="1"/>
        <v>0</v>
      </c>
      <c r="FR34" s="355">
        <f t="shared" si="1"/>
        <v>0</v>
      </c>
      <c r="FS34" s="355">
        <f t="shared" si="1"/>
        <v>0</v>
      </c>
      <c r="FT34" s="355">
        <f t="shared" si="1"/>
        <v>0</v>
      </c>
      <c r="FU34" s="355">
        <f t="shared" si="1"/>
        <v>0</v>
      </c>
      <c r="FV34" s="355">
        <f t="shared" si="1"/>
        <v>0</v>
      </c>
      <c r="FW34" s="355">
        <f t="shared" si="1"/>
        <v>0</v>
      </c>
      <c r="FX34" s="355">
        <f t="shared" si="1"/>
        <v>0</v>
      </c>
      <c r="FY34" s="355">
        <f t="shared" si="1"/>
        <v>0</v>
      </c>
      <c r="FZ34" s="355">
        <f t="shared" si="1"/>
        <v>0</v>
      </c>
      <c r="GA34" s="355">
        <f t="shared" si="1"/>
        <v>0</v>
      </c>
      <c r="GB34" s="355">
        <f t="shared" si="1"/>
        <v>0</v>
      </c>
      <c r="GC34" s="355">
        <f t="shared" si="1"/>
        <v>0</v>
      </c>
      <c r="GD34" s="355">
        <f t="shared" si="1"/>
        <v>0</v>
      </c>
      <c r="GE34" s="355">
        <f t="shared" si="1"/>
        <v>0</v>
      </c>
      <c r="GF34" s="355">
        <f t="shared" si="1"/>
        <v>0</v>
      </c>
      <c r="GG34" s="355">
        <f t="shared" si="1"/>
        <v>0</v>
      </c>
      <c r="GH34" s="355">
        <f t="shared" si="1"/>
        <v>0</v>
      </c>
      <c r="GI34" s="355">
        <f t="shared" ref="GI34:IT34" si="2">SUM(GI35:GI39)</f>
        <v>0</v>
      </c>
      <c r="GJ34" s="355">
        <f t="shared" si="2"/>
        <v>0</v>
      </c>
      <c r="GK34" s="355">
        <f t="shared" si="2"/>
        <v>0</v>
      </c>
      <c r="GL34" s="355">
        <f t="shared" si="2"/>
        <v>0</v>
      </c>
      <c r="GM34" s="355">
        <f t="shared" si="2"/>
        <v>0</v>
      </c>
      <c r="GN34" s="355">
        <f t="shared" si="2"/>
        <v>0</v>
      </c>
      <c r="GO34" s="355">
        <f t="shared" si="2"/>
        <v>0</v>
      </c>
      <c r="GP34" s="355">
        <f t="shared" si="2"/>
        <v>0</v>
      </c>
      <c r="GQ34" s="355">
        <f t="shared" si="2"/>
        <v>0</v>
      </c>
      <c r="GR34" s="355">
        <f t="shared" si="2"/>
        <v>0</v>
      </c>
      <c r="GS34" s="355">
        <f t="shared" si="2"/>
        <v>0</v>
      </c>
      <c r="GT34" s="355">
        <f t="shared" si="2"/>
        <v>0</v>
      </c>
      <c r="GU34" s="355">
        <f t="shared" si="2"/>
        <v>0</v>
      </c>
      <c r="GV34" s="355">
        <f t="shared" si="2"/>
        <v>0</v>
      </c>
      <c r="GW34" s="355">
        <f t="shared" si="2"/>
        <v>0</v>
      </c>
      <c r="GX34" s="355">
        <f t="shared" si="2"/>
        <v>0</v>
      </c>
      <c r="GY34" s="355">
        <f t="shared" si="2"/>
        <v>0</v>
      </c>
      <c r="GZ34" s="355">
        <f t="shared" si="2"/>
        <v>0</v>
      </c>
      <c r="HA34" s="355">
        <f t="shared" si="2"/>
        <v>0</v>
      </c>
      <c r="HB34" s="355">
        <f t="shared" si="2"/>
        <v>0</v>
      </c>
      <c r="HC34" s="355">
        <f t="shared" si="2"/>
        <v>0</v>
      </c>
      <c r="HD34" s="355">
        <f t="shared" si="2"/>
        <v>0</v>
      </c>
      <c r="HE34" s="355">
        <f t="shared" si="2"/>
        <v>0</v>
      </c>
      <c r="HF34" s="355">
        <f t="shared" si="2"/>
        <v>0</v>
      </c>
      <c r="HG34" s="355">
        <f t="shared" si="2"/>
        <v>0</v>
      </c>
      <c r="HH34" s="355">
        <f t="shared" si="2"/>
        <v>0</v>
      </c>
      <c r="HI34" s="355">
        <f t="shared" si="2"/>
        <v>0</v>
      </c>
      <c r="HJ34" s="355">
        <f t="shared" si="2"/>
        <v>0</v>
      </c>
      <c r="HK34" s="355">
        <f t="shared" si="2"/>
        <v>0</v>
      </c>
      <c r="HL34" s="355">
        <f t="shared" si="2"/>
        <v>0</v>
      </c>
      <c r="HM34" s="355">
        <f t="shared" si="2"/>
        <v>0</v>
      </c>
      <c r="HN34" s="355">
        <f t="shared" si="2"/>
        <v>0</v>
      </c>
      <c r="HO34" s="355">
        <f t="shared" si="2"/>
        <v>0</v>
      </c>
      <c r="HP34" s="355">
        <f t="shared" si="2"/>
        <v>0</v>
      </c>
      <c r="HQ34" s="355">
        <f t="shared" si="2"/>
        <v>0</v>
      </c>
      <c r="HR34" s="355">
        <f t="shared" si="2"/>
        <v>0</v>
      </c>
      <c r="HS34" s="355">
        <f t="shared" si="2"/>
        <v>0</v>
      </c>
      <c r="HT34" s="355">
        <f t="shared" si="2"/>
        <v>0</v>
      </c>
      <c r="HU34" s="355">
        <f t="shared" si="2"/>
        <v>0</v>
      </c>
      <c r="HV34" s="355">
        <f t="shared" si="2"/>
        <v>0</v>
      </c>
      <c r="HW34" s="355">
        <f t="shared" si="2"/>
        <v>0</v>
      </c>
      <c r="HX34" s="355">
        <f t="shared" si="2"/>
        <v>0</v>
      </c>
      <c r="HY34" s="355">
        <f t="shared" si="2"/>
        <v>0</v>
      </c>
      <c r="HZ34" s="355">
        <f t="shared" si="2"/>
        <v>0</v>
      </c>
      <c r="IA34" s="355">
        <f t="shared" si="2"/>
        <v>0</v>
      </c>
      <c r="IB34" s="355">
        <f t="shared" si="2"/>
        <v>0</v>
      </c>
      <c r="IC34" s="355">
        <f t="shared" si="2"/>
        <v>0</v>
      </c>
      <c r="ID34" s="355">
        <f t="shared" si="2"/>
        <v>0</v>
      </c>
      <c r="IE34" s="355">
        <f t="shared" si="2"/>
        <v>0</v>
      </c>
      <c r="IF34" s="355">
        <f t="shared" si="2"/>
        <v>0</v>
      </c>
      <c r="IG34" s="355">
        <f t="shared" si="2"/>
        <v>0</v>
      </c>
      <c r="IH34" s="355">
        <f t="shared" si="2"/>
        <v>0</v>
      </c>
      <c r="II34" s="355">
        <f t="shared" si="2"/>
        <v>0</v>
      </c>
      <c r="IJ34" s="355">
        <f t="shared" si="2"/>
        <v>0</v>
      </c>
      <c r="IK34" s="355">
        <f t="shared" si="2"/>
        <v>0</v>
      </c>
      <c r="IL34" s="355">
        <f t="shared" si="2"/>
        <v>0</v>
      </c>
      <c r="IM34" s="355">
        <f t="shared" si="2"/>
        <v>0</v>
      </c>
      <c r="IN34" s="355">
        <f t="shared" si="2"/>
        <v>0</v>
      </c>
      <c r="IO34" s="355">
        <f t="shared" si="2"/>
        <v>0</v>
      </c>
      <c r="IP34" s="355">
        <f t="shared" si="2"/>
        <v>0</v>
      </c>
      <c r="IQ34" s="355">
        <f t="shared" si="2"/>
        <v>0</v>
      </c>
      <c r="IR34" s="355">
        <f t="shared" si="2"/>
        <v>0</v>
      </c>
      <c r="IS34" s="355">
        <f t="shared" si="2"/>
        <v>0</v>
      </c>
      <c r="IT34" s="355">
        <f t="shared" si="2"/>
        <v>0</v>
      </c>
      <c r="IU34" s="355">
        <f t="shared" ref="IU34:LF34" si="3">SUM(IU35:IU39)</f>
        <v>0</v>
      </c>
      <c r="IV34" s="355">
        <f t="shared" si="3"/>
        <v>0</v>
      </c>
      <c r="IW34" s="355">
        <f t="shared" si="3"/>
        <v>0</v>
      </c>
      <c r="IX34" s="355">
        <f t="shared" si="3"/>
        <v>0</v>
      </c>
      <c r="IY34" s="355">
        <f t="shared" si="3"/>
        <v>0</v>
      </c>
      <c r="IZ34" s="355">
        <f t="shared" si="3"/>
        <v>0</v>
      </c>
      <c r="JA34" s="355">
        <f t="shared" si="3"/>
        <v>0</v>
      </c>
      <c r="JB34" s="355">
        <f t="shared" si="3"/>
        <v>0</v>
      </c>
      <c r="JC34" s="355">
        <f t="shared" si="3"/>
        <v>0</v>
      </c>
      <c r="JD34" s="355">
        <f t="shared" si="3"/>
        <v>0</v>
      </c>
      <c r="JE34" s="355">
        <f t="shared" si="3"/>
        <v>0</v>
      </c>
      <c r="JF34" s="355">
        <f t="shared" si="3"/>
        <v>0</v>
      </c>
      <c r="JG34" s="355">
        <f t="shared" si="3"/>
        <v>0</v>
      </c>
      <c r="JH34" s="355">
        <f t="shared" si="3"/>
        <v>0</v>
      </c>
      <c r="JI34" s="355">
        <f t="shared" si="3"/>
        <v>0</v>
      </c>
      <c r="JJ34" s="355">
        <f t="shared" si="3"/>
        <v>0</v>
      </c>
      <c r="JK34" s="355">
        <f t="shared" si="3"/>
        <v>0</v>
      </c>
      <c r="JL34" s="355">
        <f t="shared" si="3"/>
        <v>0</v>
      </c>
      <c r="JM34" s="355">
        <f t="shared" si="3"/>
        <v>0</v>
      </c>
      <c r="JN34" s="355">
        <f t="shared" si="3"/>
        <v>0</v>
      </c>
      <c r="JO34" s="355">
        <f t="shared" si="3"/>
        <v>0</v>
      </c>
      <c r="JP34" s="355">
        <f t="shared" si="3"/>
        <v>0</v>
      </c>
      <c r="JQ34" s="355">
        <f t="shared" si="3"/>
        <v>0</v>
      </c>
      <c r="JR34" s="355">
        <f t="shared" si="3"/>
        <v>0</v>
      </c>
      <c r="JS34" s="355">
        <f t="shared" si="3"/>
        <v>0</v>
      </c>
      <c r="JT34" s="355">
        <f t="shared" si="3"/>
        <v>0</v>
      </c>
      <c r="JU34" s="355">
        <f t="shared" si="3"/>
        <v>0</v>
      </c>
      <c r="JV34" s="355">
        <f t="shared" si="3"/>
        <v>0</v>
      </c>
      <c r="JW34" s="355">
        <f t="shared" si="3"/>
        <v>0</v>
      </c>
      <c r="JX34" s="355">
        <f t="shared" si="3"/>
        <v>0</v>
      </c>
      <c r="JY34" s="355">
        <f t="shared" si="3"/>
        <v>0</v>
      </c>
      <c r="JZ34" s="355">
        <f t="shared" si="3"/>
        <v>0</v>
      </c>
      <c r="KA34" s="355">
        <f t="shared" si="3"/>
        <v>0</v>
      </c>
      <c r="KB34" s="355">
        <f t="shared" si="3"/>
        <v>0</v>
      </c>
      <c r="KC34" s="355">
        <f t="shared" si="3"/>
        <v>0</v>
      </c>
      <c r="KD34" s="355">
        <f t="shared" si="3"/>
        <v>0</v>
      </c>
      <c r="KE34" s="355">
        <f t="shared" si="3"/>
        <v>0</v>
      </c>
      <c r="KF34" s="355">
        <f t="shared" si="3"/>
        <v>0</v>
      </c>
      <c r="KG34" s="355">
        <f t="shared" si="3"/>
        <v>0</v>
      </c>
      <c r="KH34" s="355">
        <f t="shared" si="3"/>
        <v>0</v>
      </c>
      <c r="KI34" s="355">
        <f t="shared" si="3"/>
        <v>0</v>
      </c>
      <c r="KJ34" s="355">
        <f t="shared" si="3"/>
        <v>0</v>
      </c>
      <c r="KK34" s="355">
        <f t="shared" si="3"/>
        <v>0</v>
      </c>
      <c r="KL34" s="355">
        <f t="shared" si="3"/>
        <v>0</v>
      </c>
      <c r="KM34" s="355">
        <f t="shared" si="3"/>
        <v>0</v>
      </c>
      <c r="KN34" s="355">
        <f t="shared" si="3"/>
        <v>0</v>
      </c>
      <c r="KO34" s="355">
        <f t="shared" si="3"/>
        <v>0</v>
      </c>
      <c r="KP34" s="355">
        <f t="shared" si="3"/>
        <v>0</v>
      </c>
      <c r="KQ34" s="355">
        <f t="shared" si="3"/>
        <v>0</v>
      </c>
      <c r="KR34" s="355">
        <f t="shared" si="3"/>
        <v>0</v>
      </c>
      <c r="KS34" s="355">
        <f t="shared" si="3"/>
        <v>0</v>
      </c>
      <c r="KT34" s="355">
        <f t="shared" si="3"/>
        <v>0</v>
      </c>
      <c r="KU34" s="355">
        <f t="shared" si="3"/>
        <v>0</v>
      </c>
      <c r="KV34" s="355">
        <f t="shared" si="3"/>
        <v>0</v>
      </c>
      <c r="KW34" s="355">
        <f t="shared" si="3"/>
        <v>0</v>
      </c>
      <c r="KX34" s="355">
        <f t="shared" si="3"/>
        <v>0</v>
      </c>
      <c r="KY34" s="355">
        <f t="shared" si="3"/>
        <v>0</v>
      </c>
      <c r="KZ34" s="355">
        <f t="shared" si="3"/>
        <v>0</v>
      </c>
      <c r="LA34" s="355">
        <f t="shared" si="3"/>
        <v>0</v>
      </c>
      <c r="LB34" s="355">
        <f t="shared" si="3"/>
        <v>0</v>
      </c>
      <c r="LC34" s="355">
        <f t="shared" si="3"/>
        <v>0</v>
      </c>
      <c r="LD34" s="355">
        <f t="shared" si="3"/>
        <v>0</v>
      </c>
      <c r="LE34" s="355">
        <f t="shared" si="3"/>
        <v>0</v>
      </c>
      <c r="LF34" s="355">
        <f t="shared" si="3"/>
        <v>0</v>
      </c>
      <c r="LG34" s="355">
        <f t="shared" ref="LG34:NR34" si="4">SUM(LG35:LG39)</f>
        <v>0</v>
      </c>
      <c r="LH34" s="355">
        <f t="shared" si="4"/>
        <v>0</v>
      </c>
      <c r="LI34" s="355">
        <f t="shared" si="4"/>
        <v>0</v>
      </c>
      <c r="LJ34" s="355">
        <f t="shared" si="4"/>
        <v>0</v>
      </c>
      <c r="LK34" s="355">
        <f t="shared" si="4"/>
        <v>0</v>
      </c>
      <c r="LL34" s="355">
        <f t="shared" si="4"/>
        <v>0</v>
      </c>
      <c r="LM34" s="355">
        <f t="shared" si="4"/>
        <v>0</v>
      </c>
      <c r="LN34" s="355">
        <f t="shared" si="4"/>
        <v>0</v>
      </c>
      <c r="LO34" s="355">
        <f t="shared" si="4"/>
        <v>0</v>
      </c>
      <c r="LP34" s="355">
        <f t="shared" si="4"/>
        <v>0</v>
      </c>
      <c r="LQ34" s="355">
        <f t="shared" si="4"/>
        <v>0</v>
      </c>
      <c r="LR34" s="355">
        <f t="shared" si="4"/>
        <v>0</v>
      </c>
      <c r="LS34" s="355">
        <f t="shared" si="4"/>
        <v>0</v>
      </c>
      <c r="LT34" s="355">
        <f t="shared" si="4"/>
        <v>0</v>
      </c>
      <c r="LU34" s="355">
        <f t="shared" si="4"/>
        <v>0</v>
      </c>
      <c r="LV34" s="355">
        <f t="shared" si="4"/>
        <v>0</v>
      </c>
      <c r="LW34" s="355">
        <f t="shared" si="4"/>
        <v>0</v>
      </c>
      <c r="LX34" s="355">
        <f t="shared" si="4"/>
        <v>0</v>
      </c>
      <c r="LY34" s="355">
        <f t="shared" si="4"/>
        <v>0</v>
      </c>
      <c r="LZ34" s="355">
        <f t="shared" si="4"/>
        <v>0</v>
      </c>
      <c r="MA34" s="355">
        <f t="shared" si="4"/>
        <v>0</v>
      </c>
      <c r="MB34" s="355">
        <f t="shared" si="4"/>
        <v>0</v>
      </c>
      <c r="MC34" s="355">
        <f t="shared" si="4"/>
        <v>0</v>
      </c>
      <c r="MD34" s="355">
        <f t="shared" si="4"/>
        <v>0</v>
      </c>
      <c r="ME34" s="355">
        <f t="shared" si="4"/>
        <v>0</v>
      </c>
      <c r="MF34" s="355">
        <f t="shared" si="4"/>
        <v>0</v>
      </c>
      <c r="MG34" s="355">
        <f t="shared" si="4"/>
        <v>0</v>
      </c>
      <c r="MH34" s="355">
        <f t="shared" si="4"/>
        <v>0</v>
      </c>
      <c r="MI34" s="355">
        <f t="shared" si="4"/>
        <v>0</v>
      </c>
      <c r="MJ34" s="355">
        <f t="shared" si="4"/>
        <v>0</v>
      </c>
      <c r="MK34" s="355">
        <f t="shared" si="4"/>
        <v>0</v>
      </c>
      <c r="ML34" s="355">
        <f t="shared" si="4"/>
        <v>0</v>
      </c>
      <c r="MM34" s="355">
        <f t="shared" si="4"/>
        <v>0</v>
      </c>
      <c r="MN34" s="355">
        <f t="shared" si="4"/>
        <v>0</v>
      </c>
      <c r="MO34" s="355">
        <f t="shared" si="4"/>
        <v>0</v>
      </c>
      <c r="MP34" s="355">
        <f t="shared" si="4"/>
        <v>0</v>
      </c>
      <c r="MQ34" s="355">
        <f t="shared" si="4"/>
        <v>0</v>
      </c>
      <c r="MR34" s="355">
        <f t="shared" si="4"/>
        <v>0</v>
      </c>
      <c r="MS34" s="355">
        <f t="shared" si="4"/>
        <v>0</v>
      </c>
      <c r="MT34" s="355">
        <f t="shared" si="4"/>
        <v>0</v>
      </c>
      <c r="MU34" s="355">
        <f t="shared" si="4"/>
        <v>0</v>
      </c>
      <c r="MV34" s="355">
        <f t="shared" si="4"/>
        <v>0</v>
      </c>
      <c r="MW34" s="355">
        <f t="shared" si="4"/>
        <v>0</v>
      </c>
      <c r="MX34" s="355">
        <f t="shared" si="4"/>
        <v>0</v>
      </c>
      <c r="MY34" s="355">
        <f t="shared" si="4"/>
        <v>0</v>
      </c>
      <c r="MZ34" s="355">
        <f t="shared" si="4"/>
        <v>0</v>
      </c>
      <c r="NA34" s="355">
        <f t="shared" si="4"/>
        <v>0</v>
      </c>
      <c r="NB34" s="355">
        <f t="shared" si="4"/>
        <v>0</v>
      </c>
      <c r="NC34" s="355">
        <f t="shared" si="4"/>
        <v>0</v>
      </c>
      <c r="ND34" s="355">
        <f t="shared" si="4"/>
        <v>0</v>
      </c>
      <c r="NE34" s="355">
        <f t="shared" si="4"/>
        <v>0</v>
      </c>
      <c r="NF34" s="355">
        <f t="shared" si="4"/>
        <v>0</v>
      </c>
      <c r="NG34" s="355">
        <f t="shared" si="4"/>
        <v>0</v>
      </c>
      <c r="NH34" s="355">
        <f t="shared" si="4"/>
        <v>0</v>
      </c>
      <c r="NI34" s="355">
        <f t="shared" si="4"/>
        <v>0</v>
      </c>
      <c r="NJ34" s="355">
        <f t="shared" si="4"/>
        <v>0</v>
      </c>
      <c r="NK34" s="355">
        <f t="shared" si="4"/>
        <v>0</v>
      </c>
      <c r="NL34" s="355">
        <f t="shared" si="4"/>
        <v>0</v>
      </c>
      <c r="NM34" s="355">
        <f t="shared" si="4"/>
        <v>0</v>
      </c>
      <c r="NN34" s="355">
        <f t="shared" si="4"/>
        <v>0</v>
      </c>
      <c r="NO34" s="355">
        <f t="shared" si="4"/>
        <v>0</v>
      </c>
      <c r="NP34" s="355">
        <f t="shared" si="4"/>
        <v>0</v>
      </c>
      <c r="NQ34" s="355">
        <f t="shared" si="4"/>
        <v>0</v>
      </c>
      <c r="NR34" s="355">
        <f t="shared" si="4"/>
        <v>0</v>
      </c>
      <c r="NS34" s="355">
        <f t="shared" ref="NS34:QD34" si="5">SUM(NS35:NS39)</f>
        <v>0</v>
      </c>
      <c r="NT34" s="355">
        <f t="shared" si="5"/>
        <v>0</v>
      </c>
      <c r="NU34" s="355">
        <f t="shared" si="5"/>
        <v>0</v>
      </c>
      <c r="NV34" s="355">
        <f t="shared" si="5"/>
        <v>0</v>
      </c>
      <c r="NW34" s="355">
        <f t="shared" si="5"/>
        <v>0</v>
      </c>
      <c r="NX34" s="355">
        <f t="shared" si="5"/>
        <v>0</v>
      </c>
      <c r="NY34" s="355">
        <f t="shared" si="5"/>
        <v>0</v>
      </c>
      <c r="NZ34" s="355">
        <f t="shared" si="5"/>
        <v>0</v>
      </c>
      <c r="OA34" s="355">
        <f t="shared" si="5"/>
        <v>0</v>
      </c>
      <c r="OB34" s="355">
        <f t="shared" si="5"/>
        <v>0</v>
      </c>
      <c r="OC34" s="355">
        <f t="shared" si="5"/>
        <v>0</v>
      </c>
      <c r="OD34" s="355">
        <f t="shared" si="5"/>
        <v>0</v>
      </c>
      <c r="OE34" s="355">
        <f t="shared" si="5"/>
        <v>0</v>
      </c>
      <c r="OF34" s="355">
        <f t="shared" si="5"/>
        <v>0</v>
      </c>
      <c r="OG34" s="355">
        <f t="shared" si="5"/>
        <v>0</v>
      </c>
      <c r="OH34" s="355">
        <f t="shared" si="5"/>
        <v>0</v>
      </c>
      <c r="OI34" s="355">
        <f t="shared" si="5"/>
        <v>0</v>
      </c>
      <c r="OJ34" s="355">
        <f t="shared" si="5"/>
        <v>0</v>
      </c>
      <c r="OK34" s="355">
        <f t="shared" si="5"/>
        <v>0</v>
      </c>
      <c r="OL34" s="355">
        <f t="shared" si="5"/>
        <v>0</v>
      </c>
      <c r="OM34" s="355">
        <f t="shared" si="5"/>
        <v>0</v>
      </c>
      <c r="ON34" s="355">
        <f t="shared" si="5"/>
        <v>0</v>
      </c>
      <c r="OO34" s="355">
        <f t="shared" si="5"/>
        <v>0</v>
      </c>
      <c r="OP34" s="355">
        <f t="shared" si="5"/>
        <v>0</v>
      </c>
      <c r="OQ34" s="355">
        <f t="shared" si="5"/>
        <v>0</v>
      </c>
      <c r="OR34" s="355">
        <f t="shared" si="5"/>
        <v>0</v>
      </c>
      <c r="OS34" s="355">
        <f t="shared" si="5"/>
        <v>0</v>
      </c>
      <c r="OT34" s="355">
        <f t="shared" si="5"/>
        <v>0</v>
      </c>
      <c r="OU34" s="355">
        <f t="shared" si="5"/>
        <v>0</v>
      </c>
      <c r="OV34" s="355">
        <f t="shared" si="5"/>
        <v>0</v>
      </c>
      <c r="OW34" s="355">
        <f t="shared" si="5"/>
        <v>0</v>
      </c>
      <c r="OX34" s="355">
        <f t="shared" si="5"/>
        <v>0</v>
      </c>
      <c r="OY34" s="355">
        <f t="shared" si="5"/>
        <v>0</v>
      </c>
      <c r="OZ34" s="355">
        <f t="shared" si="5"/>
        <v>0</v>
      </c>
      <c r="PA34" s="355">
        <f t="shared" si="5"/>
        <v>0</v>
      </c>
      <c r="PB34" s="355">
        <f t="shared" si="5"/>
        <v>0</v>
      </c>
      <c r="PC34" s="355">
        <f t="shared" si="5"/>
        <v>0</v>
      </c>
      <c r="PD34" s="355">
        <f t="shared" si="5"/>
        <v>0</v>
      </c>
      <c r="PE34" s="355">
        <f t="shared" si="5"/>
        <v>0</v>
      </c>
      <c r="PF34" s="355">
        <f t="shared" si="5"/>
        <v>0</v>
      </c>
      <c r="PG34" s="355">
        <f t="shared" si="5"/>
        <v>0</v>
      </c>
      <c r="PH34" s="355">
        <f t="shared" si="5"/>
        <v>0</v>
      </c>
      <c r="PI34" s="355">
        <f t="shared" si="5"/>
        <v>0</v>
      </c>
      <c r="PJ34" s="355">
        <f t="shared" si="5"/>
        <v>0</v>
      </c>
      <c r="PK34" s="355">
        <f t="shared" si="5"/>
        <v>0</v>
      </c>
      <c r="PL34" s="355">
        <f t="shared" si="5"/>
        <v>0</v>
      </c>
      <c r="PM34" s="355">
        <f t="shared" si="5"/>
        <v>0</v>
      </c>
      <c r="PN34" s="355">
        <f t="shared" si="5"/>
        <v>0</v>
      </c>
      <c r="PO34" s="355">
        <f t="shared" si="5"/>
        <v>0</v>
      </c>
      <c r="PP34" s="355">
        <f t="shared" si="5"/>
        <v>0</v>
      </c>
      <c r="PQ34" s="355">
        <f t="shared" si="5"/>
        <v>0</v>
      </c>
      <c r="PR34" s="355">
        <f t="shared" si="5"/>
        <v>0</v>
      </c>
      <c r="PS34" s="355">
        <f t="shared" si="5"/>
        <v>0</v>
      </c>
      <c r="PT34" s="355">
        <f t="shared" si="5"/>
        <v>0</v>
      </c>
      <c r="PU34" s="355">
        <f t="shared" si="5"/>
        <v>0</v>
      </c>
      <c r="PV34" s="355">
        <f t="shared" si="5"/>
        <v>0</v>
      </c>
      <c r="PW34" s="355">
        <f t="shared" si="5"/>
        <v>0</v>
      </c>
      <c r="PX34" s="355">
        <f t="shared" si="5"/>
        <v>0</v>
      </c>
      <c r="PY34" s="355">
        <f t="shared" si="5"/>
        <v>0</v>
      </c>
      <c r="PZ34" s="355">
        <f t="shared" si="5"/>
        <v>0</v>
      </c>
      <c r="QA34" s="355">
        <f t="shared" si="5"/>
        <v>0</v>
      </c>
      <c r="QB34" s="355">
        <f t="shared" si="5"/>
        <v>0</v>
      </c>
      <c r="QC34" s="355">
        <f t="shared" si="5"/>
        <v>0</v>
      </c>
      <c r="QD34" s="355">
        <f t="shared" si="5"/>
        <v>0</v>
      </c>
      <c r="QE34" s="355">
        <f t="shared" ref="QE34:SP34" si="6">SUM(QE35:QE39)</f>
        <v>0</v>
      </c>
      <c r="QF34" s="355">
        <f t="shared" si="6"/>
        <v>0</v>
      </c>
      <c r="QG34" s="355">
        <f t="shared" si="6"/>
        <v>0</v>
      </c>
      <c r="QH34" s="355">
        <f t="shared" si="6"/>
        <v>0</v>
      </c>
      <c r="QI34" s="355">
        <f t="shared" si="6"/>
        <v>0</v>
      </c>
      <c r="QJ34" s="355">
        <f t="shared" si="6"/>
        <v>0</v>
      </c>
      <c r="QK34" s="355">
        <f t="shared" si="6"/>
        <v>0</v>
      </c>
      <c r="QL34" s="355">
        <f t="shared" si="6"/>
        <v>0</v>
      </c>
      <c r="QM34" s="355">
        <f t="shared" si="6"/>
        <v>0</v>
      </c>
      <c r="QN34" s="355">
        <f t="shared" si="6"/>
        <v>0</v>
      </c>
      <c r="QO34" s="355">
        <f t="shared" si="6"/>
        <v>0</v>
      </c>
      <c r="QP34" s="355">
        <f t="shared" si="6"/>
        <v>0</v>
      </c>
      <c r="QQ34" s="355">
        <f t="shared" si="6"/>
        <v>0</v>
      </c>
      <c r="QR34" s="355">
        <f t="shared" si="6"/>
        <v>0</v>
      </c>
      <c r="QS34" s="355">
        <f t="shared" si="6"/>
        <v>0</v>
      </c>
      <c r="QT34" s="355">
        <f t="shared" si="6"/>
        <v>0</v>
      </c>
      <c r="QU34" s="355">
        <f t="shared" si="6"/>
        <v>0</v>
      </c>
      <c r="QV34" s="355">
        <f t="shared" si="6"/>
        <v>0</v>
      </c>
      <c r="QW34" s="355">
        <f t="shared" si="6"/>
        <v>0</v>
      </c>
      <c r="QX34" s="355">
        <f t="shared" si="6"/>
        <v>0</v>
      </c>
      <c r="QY34" s="355">
        <f t="shared" si="6"/>
        <v>0</v>
      </c>
      <c r="QZ34" s="355">
        <f t="shared" si="6"/>
        <v>0</v>
      </c>
      <c r="RA34" s="355">
        <f t="shared" si="6"/>
        <v>0</v>
      </c>
      <c r="RB34" s="355">
        <f t="shared" si="6"/>
        <v>0</v>
      </c>
      <c r="RC34" s="355">
        <f t="shared" si="6"/>
        <v>0</v>
      </c>
      <c r="RD34" s="355">
        <f t="shared" si="6"/>
        <v>0</v>
      </c>
      <c r="RE34" s="355">
        <f t="shared" si="6"/>
        <v>0</v>
      </c>
      <c r="RF34" s="355">
        <f t="shared" si="6"/>
        <v>0</v>
      </c>
      <c r="RG34" s="355">
        <f t="shared" si="6"/>
        <v>0</v>
      </c>
      <c r="RH34" s="355">
        <f t="shared" si="6"/>
        <v>0</v>
      </c>
      <c r="RI34" s="355">
        <f t="shared" si="6"/>
        <v>0</v>
      </c>
      <c r="RJ34" s="355">
        <f t="shared" si="6"/>
        <v>0</v>
      </c>
      <c r="RK34" s="355">
        <f t="shared" si="6"/>
        <v>0</v>
      </c>
      <c r="RL34" s="355">
        <f t="shared" si="6"/>
        <v>0</v>
      </c>
      <c r="RM34" s="355">
        <f t="shared" si="6"/>
        <v>0</v>
      </c>
      <c r="RN34" s="355">
        <f t="shared" si="6"/>
        <v>0</v>
      </c>
      <c r="RO34" s="355">
        <f t="shared" si="6"/>
        <v>0</v>
      </c>
      <c r="RP34" s="355">
        <f t="shared" si="6"/>
        <v>0</v>
      </c>
      <c r="RQ34" s="355">
        <f t="shared" si="6"/>
        <v>0</v>
      </c>
      <c r="RR34" s="355">
        <f t="shared" si="6"/>
        <v>0</v>
      </c>
      <c r="RS34" s="355">
        <f t="shared" si="6"/>
        <v>0</v>
      </c>
      <c r="RT34" s="355">
        <f t="shared" si="6"/>
        <v>0</v>
      </c>
      <c r="RU34" s="355">
        <f t="shared" si="6"/>
        <v>0</v>
      </c>
      <c r="RV34" s="355">
        <f t="shared" si="6"/>
        <v>0</v>
      </c>
      <c r="RW34" s="355">
        <f t="shared" si="6"/>
        <v>0</v>
      </c>
      <c r="RX34" s="355">
        <f t="shared" si="6"/>
        <v>0</v>
      </c>
      <c r="RY34" s="355">
        <f t="shared" si="6"/>
        <v>0</v>
      </c>
      <c r="RZ34" s="355">
        <f t="shared" si="6"/>
        <v>0</v>
      </c>
      <c r="SA34" s="355">
        <f t="shared" si="6"/>
        <v>0</v>
      </c>
      <c r="SB34" s="355">
        <f t="shared" si="6"/>
        <v>0</v>
      </c>
      <c r="SC34" s="355">
        <f t="shared" si="6"/>
        <v>0</v>
      </c>
      <c r="SD34" s="355">
        <f t="shared" si="6"/>
        <v>0</v>
      </c>
      <c r="SE34" s="355">
        <f t="shared" si="6"/>
        <v>0</v>
      </c>
      <c r="SF34" s="355">
        <f t="shared" si="6"/>
        <v>0</v>
      </c>
      <c r="SG34" s="355">
        <f t="shared" si="6"/>
        <v>0</v>
      </c>
      <c r="SH34" s="355">
        <f t="shared" si="6"/>
        <v>0</v>
      </c>
      <c r="SI34" s="355">
        <f t="shared" si="6"/>
        <v>0</v>
      </c>
      <c r="SJ34" s="355">
        <f t="shared" si="6"/>
        <v>0</v>
      </c>
      <c r="SK34" s="355">
        <f t="shared" si="6"/>
        <v>0</v>
      </c>
      <c r="SL34" s="355">
        <f t="shared" si="6"/>
        <v>0</v>
      </c>
      <c r="SM34" s="355">
        <f t="shared" si="6"/>
        <v>0</v>
      </c>
      <c r="SN34" s="355">
        <f t="shared" si="6"/>
        <v>0</v>
      </c>
      <c r="SO34" s="355">
        <f t="shared" si="6"/>
        <v>0</v>
      </c>
      <c r="SP34" s="355">
        <f t="shared" si="6"/>
        <v>0</v>
      </c>
      <c r="SQ34" s="355">
        <f t="shared" ref="SQ34:VB34" si="7">SUM(SQ35:SQ39)</f>
        <v>0</v>
      </c>
      <c r="SR34" s="355">
        <f t="shared" si="7"/>
        <v>0</v>
      </c>
      <c r="SS34" s="355">
        <f t="shared" si="7"/>
        <v>0</v>
      </c>
      <c r="ST34" s="355">
        <f t="shared" si="7"/>
        <v>0</v>
      </c>
      <c r="SU34" s="355">
        <f t="shared" si="7"/>
        <v>0</v>
      </c>
      <c r="SV34" s="355">
        <f t="shared" si="7"/>
        <v>0</v>
      </c>
      <c r="SW34" s="355">
        <f t="shared" si="7"/>
        <v>0</v>
      </c>
      <c r="SX34" s="355">
        <f t="shared" si="7"/>
        <v>0</v>
      </c>
      <c r="SY34" s="355">
        <f t="shared" si="7"/>
        <v>0</v>
      </c>
      <c r="SZ34" s="355">
        <f t="shared" si="7"/>
        <v>0</v>
      </c>
      <c r="TA34" s="355">
        <f t="shared" si="7"/>
        <v>0</v>
      </c>
      <c r="TB34" s="355">
        <f t="shared" si="7"/>
        <v>0</v>
      </c>
      <c r="TC34" s="355">
        <f t="shared" si="7"/>
        <v>0</v>
      </c>
      <c r="TD34" s="355">
        <f t="shared" si="7"/>
        <v>0</v>
      </c>
      <c r="TE34" s="355">
        <f t="shared" si="7"/>
        <v>0</v>
      </c>
      <c r="TF34" s="355">
        <f t="shared" si="7"/>
        <v>0</v>
      </c>
      <c r="TG34" s="355">
        <f t="shared" si="7"/>
        <v>0</v>
      </c>
      <c r="TH34" s="355">
        <f t="shared" si="7"/>
        <v>0</v>
      </c>
      <c r="TI34" s="355">
        <f t="shared" si="7"/>
        <v>0</v>
      </c>
      <c r="TJ34" s="355">
        <f t="shared" si="7"/>
        <v>0</v>
      </c>
      <c r="TK34" s="355">
        <f t="shared" si="7"/>
        <v>0</v>
      </c>
      <c r="TL34" s="355">
        <f t="shared" si="7"/>
        <v>0</v>
      </c>
      <c r="TM34" s="355">
        <f t="shared" si="7"/>
        <v>0</v>
      </c>
      <c r="TN34" s="355">
        <f t="shared" si="7"/>
        <v>0</v>
      </c>
      <c r="TO34" s="355">
        <f t="shared" si="7"/>
        <v>0</v>
      </c>
      <c r="TP34" s="355">
        <f t="shared" si="7"/>
        <v>0</v>
      </c>
      <c r="TQ34" s="355">
        <f t="shared" si="7"/>
        <v>0</v>
      </c>
      <c r="TR34" s="355">
        <f t="shared" si="7"/>
        <v>0</v>
      </c>
      <c r="TS34" s="355">
        <f t="shared" si="7"/>
        <v>0</v>
      </c>
      <c r="TT34" s="355">
        <f t="shared" si="7"/>
        <v>0</v>
      </c>
      <c r="TU34" s="355">
        <f t="shared" si="7"/>
        <v>0</v>
      </c>
      <c r="TV34" s="355">
        <f t="shared" si="7"/>
        <v>0</v>
      </c>
      <c r="TW34" s="355">
        <f t="shared" si="7"/>
        <v>0</v>
      </c>
      <c r="TX34" s="355">
        <f t="shared" si="7"/>
        <v>0</v>
      </c>
      <c r="TY34" s="355">
        <f t="shared" si="7"/>
        <v>0</v>
      </c>
      <c r="TZ34" s="355">
        <f t="shared" si="7"/>
        <v>0</v>
      </c>
      <c r="UA34" s="355">
        <f t="shared" si="7"/>
        <v>0</v>
      </c>
      <c r="UB34" s="355">
        <f t="shared" si="7"/>
        <v>0</v>
      </c>
      <c r="UC34" s="355">
        <f t="shared" si="7"/>
        <v>0</v>
      </c>
      <c r="UD34" s="355">
        <f t="shared" si="7"/>
        <v>0</v>
      </c>
      <c r="UE34" s="355">
        <f t="shared" si="7"/>
        <v>0</v>
      </c>
      <c r="UF34" s="355">
        <f t="shared" si="7"/>
        <v>0</v>
      </c>
      <c r="UG34" s="355">
        <f t="shared" si="7"/>
        <v>0</v>
      </c>
      <c r="UH34" s="355">
        <f t="shared" si="7"/>
        <v>0</v>
      </c>
      <c r="UI34" s="355">
        <f t="shared" si="7"/>
        <v>0</v>
      </c>
      <c r="UJ34" s="355">
        <f t="shared" si="7"/>
        <v>0</v>
      </c>
      <c r="UK34" s="355">
        <f t="shared" si="7"/>
        <v>0</v>
      </c>
      <c r="UL34" s="355">
        <f t="shared" si="7"/>
        <v>0</v>
      </c>
      <c r="UM34" s="355">
        <f t="shared" si="7"/>
        <v>0</v>
      </c>
      <c r="UN34" s="355">
        <f t="shared" si="7"/>
        <v>0</v>
      </c>
      <c r="UO34" s="355">
        <f t="shared" si="7"/>
        <v>0</v>
      </c>
      <c r="UP34" s="355">
        <f t="shared" si="7"/>
        <v>0</v>
      </c>
      <c r="UQ34" s="355">
        <f t="shared" si="7"/>
        <v>0</v>
      </c>
      <c r="UR34" s="355">
        <f t="shared" si="7"/>
        <v>0</v>
      </c>
      <c r="US34" s="355">
        <f t="shared" si="7"/>
        <v>0</v>
      </c>
      <c r="UT34" s="355">
        <f t="shared" si="7"/>
        <v>0</v>
      </c>
      <c r="UU34" s="355">
        <f t="shared" si="7"/>
        <v>0</v>
      </c>
      <c r="UV34" s="355">
        <f t="shared" si="7"/>
        <v>0</v>
      </c>
      <c r="UW34" s="355">
        <f t="shared" si="7"/>
        <v>0</v>
      </c>
      <c r="UX34" s="355">
        <f t="shared" si="7"/>
        <v>0</v>
      </c>
      <c r="UY34" s="355">
        <f t="shared" si="7"/>
        <v>0</v>
      </c>
      <c r="UZ34" s="355">
        <f t="shared" si="7"/>
        <v>0</v>
      </c>
      <c r="VA34" s="355">
        <f t="shared" si="7"/>
        <v>0</v>
      </c>
      <c r="VB34" s="355">
        <f t="shared" si="7"/>
        <v>0</v>
      </c>
      <c r="VC34" s="355">
        <f t="shared" ref="VC34:XN34" si="8">SUM(VC35:VC39)</f>
        <v>0</v>
      </c>
      <c r="VD34" s="355">
        <f t="shared" si="8"/>
        <v>0</v>
      </c>
      <c r="VE34" s="355">
        <f t="shared" si="8"/>
        <v>0</v>
      </c>
      <c r="VF34" s="355">
        <f t="shared" si="8"/>
        <v>0</v>
      </c>
      <c r="VG34" s="355">
        <f t="shared" si="8"/>
        <v>0</v>
      </c>
      <c r="VH34" s="355">
        <f t="shared" si="8"/>
        <v>0</v>
      </c>
      <c r="VI34" s="355">
        <f t="shared" si="8"/>
        <v>0</v>
      </c>
      <c r="VJ34" s="355">
        <f t="shared" si="8"/>
        <v>0</v>
      </c>
      <c r="VK34" s="355">
        <f t="shared" si="8"/>
        <v>0</v>
      </c>
      <c r="VL34" s="355">
        <f t="shared" si="8"/>
        <v>0</v>
      </c>
      <c r="VM34" s="355">
        <f t="shared" si="8"/>
        <v>0</v>
      </c>
      <c r="VN34" s="355">
        <f t="shared" si="8"/>
        <v>0</v>
      </c>
      <c r="VO34" s="355">
        <f t="shared" si="8"/>
        <v>0</v>
      </c>
      <c r="VP34" s="355">
        <f t="shared" si="8"/>
        <v>0</v>
      </c>
      <c r="VQ34" s="355">
        <f t="shared" si="8"/>
        <v>0</v>
      </c>
      <c r="VR34" s="355">
        <f t="shared" si="8"/>
        <v>0</v>
      </c>
      <c r="VS34" s="355">
        <f t="shared" si="8"/>
        <v>0</v>
      </c>
      <c r="VT34" s="355">
        <f t="shared" si="8"/>
        <v>0</v>
      </c>
      <c r="VU34" s="355">
        <f t="shared" si="8"/>
        <v>0</v>
      </c>
      <c r="VV34" s="355">
        <f t="shared" si="8"/>
        <v>0</v>
      </c>
      <c r="VW34" s="355">
        <f t="shared" si="8"/>
        <v>0</v>
      </c>
      <c r="VX34" s="355">
        <f t="shared" si="8"/>
        <v>0</v>
      </c>
      <c r="VY34" s="355">
        <f t="shared" si="8"/>
        <v>0</v>
      </c>
      <c r="VZ34" s="355">
        <f t="shared" si="8"/>
        <v>0</v>
      </c>
      <c r="WA34" s="355">
        <f t="shared" si="8"/>
        <v>0</v>
      </c>
      <c r="WB34" s="355">
        <f t="shared" si="8"/>
        <v>0</v>
      </c>
      <c r="WC34" s="355">
        <f t="shared" si="8"/>
        <v>0</v>
      </c>
      <c r="WD34" s="355">
        <f t="shared" si="8"/>
        <v>0</v>
      </c>
      <c r="WE34" s="355">
        <f t="shared" si="8"/>
        <v>0</v>
      </c>
      <c r="WF34" s="355">
        <f t="shared" si="8"/>
        <v>0</v>
      </c>
      <c r="WG34" s="355">
        <f t="shared" si="8"/>
        <v>0</v>
      </c>
      <c r="WH34" s="355">
        <f t="shared" si="8"/>
        <v>0</v>
      </c>
      <c r="WI34" s="355">
        <f t="shared" si="8"/>
        <v>0</v>
      </c>
      <c r="WJ34" s="355">
        <f t="shared" si="8"/>
        <v>0</v>
      </c>
      <c r="WK34" s="355">
        <f t="shared" si="8"/>
        <v>0</v>
      </c>
      <c r="WL34" s="355">
        <f t="shared" si="8"/>
        <v>0</v>
      </c>
      <c r="WM34" s="355">
        <f t="shared" si="8"/>
        <v>0</v>
      </c>
      <c r="WN34" s="355">
        <f t="shared" si="8"/>
        <v>0</v>
      </c>
      <c r="WO34" s="355">
        <f t="shared" si="8"/>
        <v>0</v>
      </c>
      <c r="WP34" s="355">
        <f t="shared" si="8"/>
        <v>0</v>
      </c>
      <c r="WQ34" s="355">
        <f t="shared" si="8"/>
        <v>0</v>
      </c>
      <c r="WR34" s="355">
        <f t="shared" si="8"/>
        <v>0</v>
      </c>
      <c r="WS34" s="355">
        <f t="shared" si="8"/>
        <v>0</v>
      </c>
      <c r="WT34" s="355">
        <f t="shared" si="8"/>
        <v>0</v>
      </c>
      <c r="WU34" s="355">
        <f t="shared" si="8"/>
        <v>0</v>
      </c>
      <c r="WV34" s="355">
        <f t="shared" si="8"/>
        <v>0</v>
      </c>
      <c r="WW34" s="355">
        <f t="shared" si="8"/>
        <v>0</v>
      </c>
      <c r="WX34" s="355">
        <f t="shared" si="8"/>
        <v>0</v>
      </c>
      <c r="WY34" s="355">
        <f t="shared" si="8"/>
        <v>0</v>
      </c>
      <c r="WZ34" s="355">
        <f t="shared" si="8"/>
        <v>0</v>
      </c>
      <c r="XA34" s="355">
        <f t="shared" si="8"/>
        <v>0</v>
      </c>
      <c r="XB34" s="355">
        <f t="shared" si="8"/>
        <v>0</v>
      </c>
      <c r="XC34" s="355">
        <f t="shared" si="8"/>
        <v>0</v>
      </c>
      <c r="XD34" s="355">
        <f t="shared" si="8"/>
        <v>0</v>
      </c>
      <c r="XE34" s="355">
        <f t="shared" si="8"/>
        <v>0</v>
      </c>
      <c r="XF34" s="355">
        <f t="shared" si="8"/>
        <v>0</v>
      </c>
      <c r="XG34" s="355">
        <f t="shared" si="8"/>
        <v>0</v>
      </c>
      <c r="XH34" s="355">
        <f t="shared" si="8"/>
        <v>0</v>
      </c>
      <c r="XI34" s="355">
        <f t="shared" si="8"/>
        <v>0</v>
      </c>
      <c r="XJ34" s="355">
        <f t="shared" si="8"/>
        <v>0</v>
      </c>
      <c r="XK34" s="355">
        <f t="shared" si="8"/>
        <v>0</v>
      </c>
      <c r="XL34" s="355">
        <f t="shared" si="8"/>
        <v>0</v>
      </c>
      <c r="XM34" s="355">
        <f t="shared" si="8"/>
        <v>0</v>
      </c>
      <c r="XN34" s="355">
        <f t="shared" si="8"/>
        <v>0</v>
      </c>
      <c r="XO34" s="355">
        <f t="shared" ref="XO34:ZZ34" si="9">SUM(XO35:XO39)</f>
        <v>0</v>
      </c>
      <c r="XP34" s="355">
        <f t="shared" si="9"/>
        <v>0</v>
      </c>
      <c r="XQ34" s="355">
        <f t="shared" si="9"/>
        <v>0</v>
      </c>
      <c r="XR34" s="355">
        <f t="shared" si="9"/>
        <v>0</v>
      </c>
      <c r="XS34" s="355">
        <f t="shared" si="9"/>
        <v>0</v>
      </c>
      <c r="XT34" s="355">
        <f t="shared" si="9"/>
        <v>0</v>
      </c>
      <c r="XU34" s="355">
        <f t="shared" si="9"/>
        <v>0</v>
      </c>
      <c r="XV34" s="355">
        <f t="shared" si="9"/>
        <v>0</v>
      </c>
      <c r="XW34" s="355">
        <f t="shared" si="9"/>
        <v>0</v>
      </c>
      <c r="XX34" s="355">
        <f t="shared" si="9"/>
        <v>0</v>
      </c>
      <c r="XY34" s="355">
        <f t="shared" si="9"/>
        <v>0</v>
      </c>
      <c r="XZ34" s="355">
        <f t="shared" si="9"/>
        <v>0</v>
      </c>
      <c r="YA34" s="355">
        <f t="shared" si="9"/>
        <v>0</v>
      </c>
      <c r="YB34" s="355">
        <f t="shared" si="9"/>
        <v>0</v>
      </c>
      <c r="YC34" s="355">
        <f t="shared" si="9"/>
        <v>0</v>
      </c>
      <c r="YD34" s="355">
        <f t="shared" si="9"/>
        <v>0</v>
      </c>
      <c r="YE34" s="355">
        <f t="shared" si="9"/>
        <v>0</v>
      </c>
      <c r="YF34" s="355">
        <f t="shared" si="9"/>
        <v>0</v>
      </c>
      <c r="YG34" s="355">
        <f t="shared" si="9"/>
        <v>0</v>
      </c>
      <c r="YH34" s="355">
        <f t="shared" si="9"/>
        <v>0</v>
      </c>
      <c r="YI34" s="355">
        <f t="shared" si="9"/>
        <v>0</v>
      </c>
      <c r="YJ34" s="355">
        <f t="shared" si="9"/>
        <v>0</v>
      </c>
      <c r="YK34" s="355">
        <f t="shared" si="9"/>
        <v>0</v>
      </c>
      <c r="YL34" s="355">
        <f t="shared" si="9"/>
        <v>0</v>
      </c>
      <c r="YM34" s="355">
        <f t="shared" si="9"/>
        <v>0</v>
      </c>
      <c r="YN34" s="355">
        <f t="shared" si="9"/>
        <v>0</v>
      </c>
      <c r="YO34" s="355">
        <f t="shared" si="9"/>
        <v>0</v>
      </c>
      <c r="YP34" s="355">
        <f t="shared" si="9"/>
        <v>0</v>
      </c>
      <c r="YQ34" s="355">
        <f t="shared" si="9"/>
        <v>0</v>
      </c>
      <c r="YR34" s="355">
        <f t="shared" si="9"/>
        <v>0</v>
      </c>
      <c r="YS34" s="355">
        <f t="shared" si="9"/>
        <v>0</v>
      </c>
      <c r="YT34" s="355">
        <f t="shared" si="9"/>
        <v>0</v>
      </c>
      <c r="YU34" s="355">
        <f t="shared" si="9"/>
        <v>0</v>
      </c>
      <c r="YV34" s="355">
        <f t="shared" si="9"/>
        <v>0</v>
      </c>
      <c r="YW34" s="355">
        <f t="shared" si="9"/>
        <v>0</v>
      </c>
      <c r="YX34" s="355">
        <f t="shared" si="9"/>
        <v>0</v>
      </c>
      <c r="YY34" s="355">
        <f t="shared" si="9"/>
        <v>0</v>
      </c>
      <c r="YZ34" s="355">
        <f t="shared" si="9"/>
        <v>0</v>
      </c>
      <c r="ZA34" s="355">
        <f t="shared" si="9"/>
        <v>0</v>
      </c>
      <c r="ZB34" s="355">
        <f t="shared" si="9"/>
        <v>0</v>
      </c>
      <c r="ZC34" s="355">
        <f t="shared" si="9"/>
        <v>0</v>
      </c>
      <c r="ZD34" s="355">
        <f t="shared" si="9"/>
        <v>0</v>
      </c>
      <c r="ZE34" s="355">
        <f t="shared" si="9"/>
        <v>0</v>
      </c>
      <c r="ZF34" s="355">
        <f t="shared" si="9"/>
        <v>0</v>
      </c>
      <c r="ZG34" s="355">
        <f t="shared" si="9"/>
        <v>0</v>
      </c>
      <c r="ZH34" s="355">
        <f t="shared" si="9"/>
        <v>0</v>
      </c>
      <c r="ZI34" s="355">
        <f t="shared" si="9"/>
        <v>0</v>
      </c>
      <c r="ZJ34" s="355">
        <f t="shared" si="9"/>
        <v>0</v>
      </c>
      <c r="ZK34" s="355">
        <f t="shared" si="9"/>
        <v>0</v>
      </c>
      <c r="ZL34" s="355">
        <f t="shared" si="9"/>
        <v>0</v>
      </c>
      <c r="ZM34" s="355">
        <f t="shared" si="9"/>
        <v>0</v>
      </c>
      <c r="ZN34" s="355">
        <f t="shared" si="9"/>
        <v>0</v>
      </c>
      <c r="ZO34" s="355">
        <f t="shared" si="9"/>
        <v>0</v>
      </c>
      <c r="ZP34" s="355">
        <f t="shared" si="9"/>
        <v>0</v>
      </c>
      <c r="ZQ34" s="355">
        <f t="shared" si="9"/>
        <v>0</v>
      </c>
      <c r="ZR34" s="355">
        <f t="shared" si="9"/>
        <v>0</v>
      </c>
      <c r="ZS34" s="355">
        <f t="shared" si="9"/>
        <v>0</v>
      </c>
      <c r="ZT34" s="355">
        <f t="shared" si="9"/>
        <v>0</v>
      </c>
      <c r="ZU34" s="355">
        <f t="shared" si="9"/>
        <v>0</v>
      </c>
      <c r="ZV34" s="355">
        <f t="shared" si="9"/>
        <v>0</v>
      </c>
      <c r="ZW34" s="355">
        <f t="shared" si="9"/>
        <v>0</v>
      </c>
      <c r="ZX34" s="355">
        <f t="shared" si="9"/>
        <v>0</v>
      </c>
      <c r="ZY34" s="355">
        <f t="shared" si="9"/>
        <v>0</v>
      </c>
      <c r="ZZ34" s="355">
        <f t="shared" si="9"/>
        <v>0</v>
      </c>
      <c r="AAA34" s="355">
        <f t="shared" ref="AAA34:ACL34" si="10">SUM(AAA35:AAA39)</f>
        <v>0</v>
      </c>
      <c r="AAB34" s="355">
        <f t="shared" si="10"/>
        <v>0</v>
      </c>
      <c r="AAC34" s="355">
        <f t="shared" si="10"/>
        <v>0</v>
      </c>
      <c r="AAD34" s="355">
        <f t="shared" si="10"/>
        <v>0</v>
      </c>
      <c r="AAE34" s="355">
        <f t="shared" si="10"/>
        <v>0</v>
      </c>
      <c r="AAF34" s="355">
        <f t="shared" si="10"/>
        <v>0</v>
      </c>
      <c r="AAG34" s="355">
        <f t="shared" si="10"/>
        <v>0</v>
      </c>
      <c r="AAH34" s="355">
        <f t="shared" si="10"/>
        <v>0</v>
      </c>
      <c r="AAI34" s="355">
        <f t="shared" si="10"/>
        <v>0</v>
      </c>
      <c r="AAJ34" s="355">
        <f t="shared" si="10"/>
        <v>0</v>
      </c>
      <c r="AAK34" s="355">
        <f t="shared" si="10"/>
        <v>0</v>
      </c>
      <c r="AAL34" s="355">
        <f t="shared" si="10"/>
        <v>0</v>
      </c>
      <c r="AAM34" s="355">
        <f t="shared" si="10"/>
        <v>0</v>
      </c>
      <c r="AAN34" s="355">
        <f t="shared" si="10"/>
        <v>0</v>
      </c>
      <c r="AAO34" s="355">
        <f t="shared" si="10"/>
        <v>0</v>
      </c>
      <c r="AAP34" s="355">
        <f t="shared" si="10"/>
        <v>0</v>
      </c>
      <c r="AAQ34" s="355">
        <f t="shared" si="10"/>
        <v>0</v>
      </c>
      <c r="AAR34" s="355">
        <f t="shared" si="10"/>
        <v>0</v>
      </c>
      <c r="AAS34" s="355">
        <f t="shared" si="10"/>
        <v>0</v>
      </c>
      <c r="AAT34" s="355">
        <f t="shared" si="10"/>
        <v>0</v>
      </c>
      <c r="AAU34" s="355">
        <f t="shared" si="10"/>
        <v>0</v>
      </c>
      <c r="AAV34" s="355">
        <f t="shared" si="10"/>
        <v>0</v>
      </c>
      <c r="AAW34" s="355">
        <f t="shared" si="10"/>
        <v>0</v>
      </c>
      <c r="AAX34" s="355">
        <f t="shared" si="10"/>
        <v>0</v>
      </c>
      <c r="AAY34" s="355">
        <f t="shared" si="10"/>
        <v>0</v>
      </c>
      <c r="AAZ34" s="355">
        <f t="shared" si="10"/>
        <v>0</v>
      </c>
      <c r="ABA34" s="355">
        <f t="shared" si="10"/>
        <v>0</v>
      </c>
      <c r="ABB34" s="355">
        <f t="shared" si="10"/>
        <v>0</v>
      </c>
      <c r="ABC34" s="355">
        <f t="shared" si="10"/>
        <v>0</v>
      </c>
      <c r="ABD34" s="355">
        <f t="shared" si="10"/>
        <v>0</v>
      </c>
      <c r="ABE34" s="355">
        <f t="shared" si="10"/>
        <v>0</v>
      </c>
      <c r="ABF34" s="355">
        <f t="shared" si="10"/>
        <v>0</v>
      </c>
      <c r="ABG34" s="355">
        <f t="shared" si="10"/>
        <v>0</v>
      </c>
      <c r="ABH34" s="355">
        <f t="shared" si="10"/>
        <v>0</v>
      </c>
      <c r="ABI34" s="355">
        <f t="shared" si="10"/>
        <v>0</v>
      </c>
      <c r="ABJ34" s="355">
        <f t="shared" si="10"/>
        <v>0</v>
      </c>
      <c r="ABK34" s="355">
        <f t="shared" si="10"/>
        <v>0</v>
      </c>
      <c r="ABL34" s="355">
        <f t="shared" si="10"/>
        <v>0</v>
      </c>
      <c r="ABM34" s="355">
        <f t="shared" si="10"/>
        <v>0</v>
      </c>
      <c r="ABN34" s="355">
        <f t="shared" si="10"/>
        <v>0</v>
      </c>
      <c r="ABO34" s="355">
        <f t="shared" si="10"/>
        <v>0</v>
      </c>
      <c r="ABP34" s="355">
        <f t="shared" si="10"/>
        <v>0</v>
      </c>
      <c r="ABQ34" s="355">
        <f t="shared" si="10"/>
        <v>0</v>
      </c>
      <c r="ABR34" s="355">
        <f t="shared" si="10"/>
        <v>0</v>
      </c>
      <c r="ABS34" s="355">
        <f t="shared" si="10"/>
        <v>0</v>
      </c>
      <c r="ABT34" s="355">
        <f t="shared" si="10"/>
        <v>0</v>
      </c>
      <c r="ABU34" s="355">
        <f t="shared" si="10"/>
        <v>0</v>
      </c>
      <c r="ABV34" s="355">
        <f t="shared" si="10"/>
        <v>0</v>
      </c>
      <c r="ABW34" s="355">
        <f t="shared" si="10"/>
        <v>0</v>
      </c>
      <c r="ABX34" s="355">
        <f t="shared" si="10"/>
        <v>0</v>
      </c>
      <c r="ABY34" s="355">
        <f t="shared" si="10"/>
        <v>0</v>
      </c>
      <c r="ABZ34" s="355">
        <f t="shared" si="10"/>
        <v>0</v>
      </c>
      <c r="ACA34" s="355">
        <f t="shared" si="10"/>
        <v>0</v>
      </c>
      <c r="ACB34" s="355">
        <f t="shared" si="10"/>
        <v>0</v>
      </c>
      <c r="ACC34" s="355">
        <f t="shared" si="10"/>
        <v>0</v>
      </c>
      <c r="ACD34" s="355">
        <f t="shared" si="10"/>
        <v>0</v>
      </c>
      <c r="ACE34" s="355">
        <f t="shared" si="10"/>
        <v>0</v>
      </c>
      <c r="ACF34" s="355">
        <f t="shared" si="10"/>
        <v>0</v>
      </c>
      <c r="ACG34" s="355">
        <f t="shared" si="10"/>
        <v>0</v>
      </c>
      <c r="ACH34" s="355">
        <f t="shared" si="10"/>
        <v>0</v>
      </c>
      <c r="ACI34" s="355">
        <f t="shared" si="10"/>
        <v>0</v>
      </c>
      <c r="ACJ34" s="355">
        <f t="shared" si="10"/>
        <v>0</v>
      </c>
      <c r="ACK34" s="355">
        <f t="shared" si="10"/>
        <v>0</v>
      </c>
      <c r="ACL34" s="355">
        <f t="shared" si="10"/>
        <v>0</v>
      </c>
      <c r="ACM34" s="355">
        <f t="shared" ref="ACM34:AEX34" si="11">SUM(ACM35:ACM39)</f>
        <v>0</v>
      </c>
      <c r="ACN34" s="355">
        <f t="shared" si="11"/>
        <v>0</v>
      </c>
      <c r="ACO34" s="355">
        <f t="shared" si="11"/>
        <v>0</v>
      </c>
      <c r="ACP34" s="355">
        <f t="shared" si="11"/>
        <v>0</v>
      </c>
      <c r="ACQ34" s="355">
        <f t="shared" si="11"/>
        <v>0</v>
      </c>
      <c r="ACR34" s="355">
        <f t="shared" si="11"/>
        <v>0</v>
      </c>
      <c r="ACS34" s="355">
        <f t="shared" si="11"/>
        <v>0</v>
      </c>
      <c r="ACT34" s="355">
        <f t="shared" si="11"/>
        <v>0</v>
      </c>
      <c r="ACU34" s="355">
        <f t="shared" si="11"/>
        <v>0</v>
      </c>
      <c r="ACV34" s="355">
        <f t="shared" si="11"/>
        <v>0</v>
      </c>
      <c r="ACW34" s="355">
        <f t="shared" si="11"/>
        <v>0</v>
      </c>
      <c r="ACX34" s="355">
        <f t="shared" si="11"/>
        <v>0</v>
      </c>
      <c r="ACY34" s="355">
        <f t="shared" si="11"/>
        <v>0</v>
      </c>
      <c r="ACZ34" s="355">
        <f t="shared" si="11"/>
        <v>0</v>
      </c>
      <c r="ADA34" s="355">
        <f t="shared" si="11"/>
        <v>0</v>
      </c>
      <c r="ADB34" s="355">
        <f t="shared" si="11"/>
        <v>0</v>
      </c>
      <c r="ADC34" s="355">
        <f t="shared" si="11"/>
        <v>0</v>
      </c>
      <c r="ADD34" s="355">
        <f t="shared" si="11"/>
        <v>0</v>
      </c>
      <c r="ADE34" s="355">
        <f t="shared" si="11"/>
        <v>0</v>
      </c>
      <c r="ADF34" s="355">
        <f t="shared" si="11"/>
        <v>0</v>
      </c>
      <c r="ADG34" s="355">
        <f t="shared" si="11"/>
        <v>0</v>
      </c>
      <c r="ADH34" s="355">
        <f t="shared" si="11"/>
        <v>0</v>
      </c>
      <c r="ADI34" s="355">
        <f t="shared" si="11"/>
        <v>0</v>
      </c>
      <c r="ADJ34" s="355">
        <f t="shared" si="11"/>
        <v>0</v>
      </c>
      <c r="ADK34" s="355">
        <f t="shared" si="11"/>
        <v>0</v>
      </c>
      <c r="ADL34" s="355">
        <f t="shared" si="11"/>
        <v>0</v>
      </c>
      <c r="ADM34" s="355">
        <f t="shared" si="11"/>
        <v>0</v>
      </c>
      <c r="ADN34" s="355">
        <f t="shared" si="11"/>
        <v>0</v>
      </c>
      <c r="ADO34" s="355">
        <f t="shared" si="11"/>
        <v>0</v>
      </c>
      <c r="ADP34" s="355">
        <f t="shared" si="11"/>
        <v>0</v>
      </c>
      <c r="ADQ34" s="355">
        <f t="shared" si="11"/>
        <v>0</v>
      </c>
      <c r="ADR34" s="355">
        <f t="shared" si="11"/>
        <v>0</v>
      </c>
      <c r="ADS34" s="355">
        <f t="shared" si="11"/>
        <v>0</v>
      </c>
      <c r="ADT34" s="355">
        <f t="shared" si="11"/>
        <v>0</v>
      </c>
      <c r="ADU34" s="355">
        <f t="shared" si="11"/>
        <v>0</v>
      </c>
      <c r="ADV34" s="355">
        <f t="shared" si="11"/>
        <v>0</v>
      </c>
      <c r="ADW34" s="355">
        <f t="shared" si="11"/>
        <v>0</v>
      </c>
      <c r="ADX34" s="355">
        <f t="shared" si="11"/>
        <v>0</v>
      </c>
      <c r="ADY34" s="355">
        <f t="shared" si="11"/>
        <v>0</v>
      </c>
      <c r="ADZ34" s="355">
        <f t="shared" si="11"/>
        <v>0</v>
      </c>
      <c r="AEA34" s="355">
        <f t="shared" si="11"/>
        <v>0</v>
      </c>
      <c r="AEB34" s="355">
        <f t="shared" si="11"/>
        <v>0</v>
      </c>
      <c r="AEC34" s="355">
        <f t="shared" si="11"/>
        <v>0</v>
      </c>
      <c r="AED34" s="355">
        <f t="shared" si="11"/>
        <v>0</v>
      </c>
      <c r="AEE34" s="355">
        <f t="shared" si="11"/>
        <v>0</v>
      </c>
      <c r="AEF34" s="355">
        <f t="shared" si="11"/>
        <v>0</v>
      </c>
      <c r="AEG34" s="355">
        <f t="shared" si="11"/>
        <v>0</v>
      </c>
      <c r="AEH34" s="355">
        <f t="shared" si="11"/>
        <v>0</v>
      </c>
      <c r="AEI34" s="355">
        <f t="shared" si="11"/>
        <v>0</v>
      </c>
      <c r="AEJ34" s="355">
        <f t="shared" si="11"/>
        <v>0</v>
      </c>
      <c r="AEK34" s="355">
        <f t="shared" si="11"/>
        <v>0</v>
      </c>
      <c r="AEL34" s="355">
        <f t="shared" si="11"/>
        <v>0</v>
      </c>
      <c r="AEM34" s="355">
        <f t="shared" si="11"/>
        <v>0</v>
      </c>
      <c r="AEN34" s="355">
        <f t="shared" si="11"/>
        <v>0</v>
      </c>
      <c r="AEO34" s="355">
        <f t="shared" si="11"/>
        <v>0</v>
      </c>
      <c r="AEP34" s="355">
        <f t="shared" si="11"/>
        <v>0</v>
      </c>
      <c r="AEQ34" s="355">
        <f t="shared" si="11"/>
        <v>0</v>
      </c>
      <c r="AER34" s="355">
        <f t="shared" si="11"/>
        <v>0</v>
      </c>
      <c r="AES34" s="355">
        <f t="shared" si="11"/>
        <v>0</v>
      </c>
      <c r="AET34" s="355">
        <f t="shared" si="11"/>
        <v>0</v>
      </c>
      <c r="AEU34" s="355">
        <f t="shared" si="11"/>
        <v>0</v>
      </c>
      <c r="AEV34" s="355">
        <f t="shared" si="11"/>
        <v>0</v>
      </c>
      <c r="AEW34" s="355">
        <f t="shared" si="11"/>
        <v>0</v>
      </c>
      <c r="AEX34" s="355">
        <f t="shared" si="11"/>
        <v>0</v>
      </c>
      <c r="AEY34" s="355">
        <f t="shared" ref="AEY34:AHJ34" si="12">SUM(AEY35:AEY39)</f>
        <v>0</v>
      </c>
      <c r="AEZ34" s="355">
        <f t="shared" si="12"/>
        <v>0</v>
      </c>
      <c r="AFA34" s="355">
        <f t="shared" si="12"/>
        <v>0</v>
      </c>
      <c r="AFB34" s="355">
        <f t="shared" si="12"/>
        <v>0</v>
      </c>
      <c r="AFC34" s="355">
        <f t="shared" si="12"/>
        <v>0</v>
      </c>
      <c r="AFD34" s="355">
        <f t="shared" si="12"/>
        <v>0</v>
      </c>
      <c r="AFE34" s="355">
        <f t="shared" si="12"/>
        <v>0</v>
      </c>
      <c r="AFF34" s="355">
        <f t="shared" si="12"/>
        <v>0</v>
      </c>
      <c r="AFG34" s="355">
        <f t="shared" si="12"/>
        <v>0</v>
      </c>
      <c r="AFH34" s="355">
        <f t="shared" si="12"/>
        <v>0</v>
      </c>
      <c r="AFI34" s="355">
        <f t="shared" si="12"/>
        <v>0</v>
      </c>
      <c r="AFJ34" s="355">
        <f t="shared" si="12"/>
        <v>0</v>
      </c>
      <c r="AFK34" s="355">
        <f t="shared" si="12"/>
        <v>0</v>
      </c>
      <c r="AFL34" s="355">
        <f t="shared" si="12"/>
        <v>0</v>
      </c>
      <c r="AFM34" s="355">
        <f t="shared" si="12"/>
        <v>0</v>
      </c>
      <c r="AFN34" s="355">
        <f t="shared" si="12"/>
        <v>0</v>
      </c>
      <c r="AFO34" s="355">
        <f t="shared" si="12"/>
        <v>0</v>
      </c>
      <c r="AFP34" s="355">
        <f t="shared" si="12"/>
        <v>0</v>
      </c>
      <c r="AFQ34" s="355">
        <f t="shared" si="12"/>
        <v>0</v>
      </c>
      <c r="AFR34" s="355">
        <f t="shared" si="12"/>
        <v>0</v>
      </c>
      <c r="AFS34" s="355">
        <f t="shared" si="12"/>
        <v>0</v>
      </c>
      <c r="AFT34" s="355">
        <f t="shared" si="12"/>
        <v>0</v>
      </c>
      <c r="AFU34" s="355">
        <f t="shared" si="12"/>
        <v>0</v>
      </c>
      <c r="AFV34" s="355">
        <f t="shared" si="12"/>
        <v>0</v>
      </c>
      <c r="AFW34" s="355">
        <f t="shared" si="12"/>
        <v>0</v>
      </c>
      <c r="AFX34" s="355">
        <f t="shared" si="12"/>
        <v>0</v>
      </c>
      <c r="AFY34" s="355">
        <f t="shared" si="12"/>
        <v>0</v>
      </c>
      <c r="AFZ34" s="355">
        <f t="shared" si="12"/>
        <v>0</v>
      </c>
      <c r="AGA34" s="355">
        <f t="shared" si="12"/>
        <v>0</v>
      </c>
      <c r="AGB34" s="355">
        <f t="shared" si="12"/>
        <v>0</v>
      </c>
      <c r="AGC34" s="355">
        <f t="shared" si="12"/>
        <v>0</v>
      </c>
      <c r="AGD34" s="355">
        <f t="shared" si="12"/>
        <v>0</v>
      </c>
      <c r="AGE34" s="355">
        <f t="shared" si="12"/>
        <v>0</v>
      </c>
      <c r="AGF34" s="355">
        <f t="shared" si="12"/>
        <v>0</v>
      </c>
      <c r="AGG34" s="355">
        <f t="shared" si="12"/>
        <v>0</v>
      </c>
      <c r="AGH34" s="355">
        <f t="shared" si="12"/>
        <v>0</v>
      </c>
      <c r="AGI34" s="355">
        <f t="shared" si="12"/>
        <v>0</v>
      </c>
      <c r="AGJ34" s="355">
        <f t="shared" si="12"/>
        <v>0</v>
      </c>
      <c r="AGK34" s="355">
        <f t="shared" si="12"/>
        <v>0</v>
      </c>
      <c r="AGL34" s="355">
        <f t="shared" si="12"/>
        <v>0</v>
      </c>
      <c r="AGM34" s="355">
        <f t="shared" si="12"/>
        <v>0</v>
      </c>
      <c r="AGN34" s="355">
        <f t="shared" si="12"/>
        <v>0</v>
      </c>
      <c r="AGO34" s="355">
        <f t="shared" si="12"/>
        <v>0</v>
      </c>
      <c r="AGP34" s="355">
        <f t="shared" si="12"/>
        <v>0</v>
      </c>
      <c r="AGQ34" s="355">
        <f t="shared" si="12"/>
        <v>0</v>
      </c>
      <c r="AGR34" s="355">
        <f t="shared" si="12"/>
        <v>0</v>
      </c>
      <c r="AGS34" s="355">
        <f t="shared" si="12"/>
        <v>0</v>
      </c>
      <c r="AGT34" s="355">
        <f t="shared" si="12"/>
        <v>0</v>
      </c>
      <c r="AGU34" s="355">
        <f t="shared" si="12"/>
        <v>0</v>
      </c>
      <c r="AGV34" s="355">
        <f t="shared" si="12"/>
        <v>0</v>
      </c>
      <c r="AGW34" s="355">
        <f t="shared" si="12"/>
        <v>0</v>
      </c>
      <c r="AGX34" s="355">
        <f t="shared" si="12"/>
        <v>0</v>
      </c>
      <c r="AGY34" s="355">
        <f t="shared" si="12"/>
        <v>0</v>
      </c>
      <c r="AGZ34" s="355">
        <f t="shared" si="12"/>
        <v>0</v>
      </c>
      <c r="AHA34" s="355">
        <f t="shared" si="12"/>
        <v>0</v>
      </c>
      <c r="AHB34" s="355">
        <f t="shared" si="12"/>
        <v>0</v>
      </c>
      <c r="AHC34" s="355">
        <f t="shared" si="12"/>
        <v>0</v>
      </c>
      <c r="AHD34" s="355">
        <f t="shared" si="12"/>
        <v>0</v>
      </c>
      <c r="AHE34" s="355">
        <f t="shared" si="12"/>
        <v>0</v>
      </c>
      <c r="AHF34" s="355">
        <f t="shared" si="12"/>
        <v>0</v>
      </c>
      <c r="AHG34" s="355">
        <f t="shared" si="12"/>
        <v>0</v>
      </c>
      <c r="AHH34" s="355">
        <f t="shared" si="12"/>
        <v>0</v>
      </c>
      <c r="AHI34" s="355">
        <f t="shared" si="12"/>
        <v>0</v>
      </c>
      <c r="AHJ34" s="355">
        <f t="shared" si="12"/>
        <v>0</v>
      </c>
      <c r="AHK34" s="355">
        <f t="shared" ref="AHK34:AJV34" si="13">SUM(AHK35:AHK39)</f>
        <v>0</v>
      </c>
      <c r="AHL34" s="355">
        <f t="shared" si="13"/>
        <v>0</v>
      </c>
      <c r="AHM34" s="355">
        <f t="shared" si="13"/>
        <v>0</v>
      </c>
      <c r="AHN34" s="355">
        <f t="shared" si="13"/>
        <v>0</v>
      </c>
      <c r="AHO34" s="355">
        <f t="shared" si="13"/>
        <v>0</v>
      </c>
      <c r="AHP34" s="355">
        <f t="shared" si="13"/>
        <v>0</v>
      </c>
      <c r="AHQ34" s="355">
        <f t="shared" si="13"/>
        <v>0</v>
      </c>
      <c r="AHR34" s="355">
        <f t="shared" si="13"/>
        <v>0</v>
      </c>
      <c r="AHS34" s="355">
        <f t="shared" si="13"/>
        <v>0</v>
      </c>
      <c r="AHT34" s="355">
        <f t="shared" si="13"/>
        <v>0</v>
      </c>
      <c r="AHU34" s="355">
        <f t="shared" si="13"/>
        <v>0</v>
      </c>
      <c r="AHV34" s="355">
        <f t="shared" si="13"/>
        <v>0</v>
      </c>
      <c r="AHW34" s="355">
        <f t="shared" si="13"/>
        <v>0</v>
      </c>
      <c r="AHX34" s="355">
        <f t="shared" si="13"/>
        <v>0</v>
      </c>
      <c r="AHY34" s="355">
        <f t="shared" si="13"/>
        <v>0</v>
      </c>
      <c r="AHZ34" s="355">
        <f t="shared" si="13"/>
        <v>0</v>
      </c>
      <c r="AIA34" s="355">
        <f t="shared" si="13"/>
        <v>0</v>
      </c>
      <c r="AIB34" s="355">
        <f t="shared" si="13"/>
        <v>0</v>
      </c>
      <c r="AIC34" s="355">
        <f t="shared" si="13"/>
        <v>0</v>
      </c>
      <c r="AID34" s="355">
        <f t="shared" si="13"/>
        <v>0</v>
      </c>
      <c r="AIE34" s="355">
        <f t="shared" si="13"/>
        <v>0</v>
      </c>
      <c r="AIF34" s="355">
        <f t="shared" si="13"/>
        <v>0</v>
      </c>
      <c r="AIG34" s="355">
        <f t="shared" si="13"/>
        <v>0</v>
      </c>
      <c r="AIH34" s="355">
        <f t="shared" si="13"/>
        <v>0</v>
      </c>
      <c r="AII34" s="355">
        <f t="shared" si="13"/>
        <v>0</v>
      </c>
      <c r="AIJ34" s="355">
        <f t="shared" si="13"/>
        <v>0</v>
      </c>
      <c r="AIK34" s="355">
        <f t="shared" si="13"/>
        <v>0</v>
      </c>
      <c r="AIL34" s="355">
        <f t="shared" si="13"/>
        <v>0</v>
      </c>
      <c r="AIM34" s="355">
        <f t="shared" si="13"/>
        <v>0</v>
      </c>
      <c r="AIN34" s="355">
        <f t="shared" si="13"/>
        <v>0</v>
      </c>
      <c r="AIO34" s="355">
        <f t="shared" si="13"/>
        <v>0</v>
      </c>
      <c r="AIP34" s="355">
        <f t="shared" si="13"/>
        <v>0</v>
      </c>
      <c r="AIQ34" s="355">
        <f t="shared" si="13"/>
        <v>0</v>
      </c>
      <c r="AIR34" s="355">
        <f t="shared" si="13"/>
        <v>0</v>
      </c>
      <c r="AIS34" s="355">
        <f t="shared" si="13"/>
        <v>0</v>
      </c>
      <c r="AIT34" s="355">
        <f t="shared" si="13"/>
        <v>0</v>
      </c>
      <c r="AIU34" s="355">
        <f t="shared" si="13"/>
        <v>0</v>
      </c>
      <c r="AIV34" s="355">
        <f t="shared" si="13"/>
        <v>0</v>
      </c>
      <c r="AIW34" s="355">
        <f t="shared" si="13"/>
        <v>0</v>
      </c>
      <c r="AIX34" s="355">
        <f t="shared" si="13"/>
        <v>0</v>
      </c>
      <c r="AIY34" s="355">
        <f t="shared" si="13"/>
        <v>0</v>
      </c>
      <c r="AIZ34" s="355">
        <f t="shared" si="13"/>
        <v>0</v>
      </c>
      <c r="AJA34" s="355">
        <f t="shared" si="13"/>
        <v>0</v>
      </c>
      <c r="AJB34" s="355">
        <f t="shared" si="13"/>
        <v>0</v>
      </c>
      <c r="AJC34" s="355">
        <f t="shared" si="13"/>
        <v>0</v>
      </c>
      <c r="AJD34" s="355">
        <f t="shared" si="13"/>
        <v>0</v>
      </c>
      <c r="AJE34" s="355">
        <f t="shared" si="13"/>
        <v>0</v>
      </c>
      <c r="AJF34" s="355">
        <f t="shared" si="13"/>
        <v>0</v>
      </c>
      <c r="AJG34" s="355">
        <f t="shared" si="13"/>
        <v>0</v>
      </c>
      <c r="AJH34" s="355">
        <f t="shared" si="13"/>
        <v>0</v>
      </c>
      <c r="AJI34" s="355">
        <f t="shared" si="13"/>
        <v>0</v>
      </c>
      <c r="AJJ34" s="355">
        <f t="shared" si="13"/>
        <v>0</v>
      </c>
      <c r="AJK34" s="355">
        <f t="shared" si="13"/>
        <v>0</v>
      </c>
      <c r="AJL34" s="355">
        <f t="shared" si="13"/>
        <v>0</v>
      </c>
      <c r="AJM34" s="355">
        <f t="shared" si="13"/>
        <v>0</v>
      </c>
      <c r="AJN34" s="355">
        <f t="shared" si="13"/>
        <v>0</v>
      </c>
      <c r="AJO34" s="355">
        <f t="shared" si="13"/>
        <v>0</v>
      </c>
      <c r="AJP34" s="355">
        <f t="shared" si="13"/>
        <v>0</v>
      </c>
      <c r="AJQ34" s="355">
        <f t="shared" si="13"/>
        <v>0</v>
      </c>
      <c r="AJR34" s="355">
        <f t="shared" si="13"/>
        <v>0</v>
      </c>
      <c r="AJS34" s="355">
        <f t="shared" si="13"/>
        <v>0</v>
      </c>
      <c r="AJT34" s="355">
        <f t="shared" si="13"/>
        <v>0</v>
      </c>
      <c r="AJU34" s="355">
        <f t="shared" si="13"/>
        <v>0</v>
      </c>
      <c r="AJV34" s="355">
        <f t="shared" si="13"/>
        <v>0</v>
      </c>
      <c r="AJW34" s="355">
        <f t="shared" ref="AJW34:AMH34" si="14">SUM(AJW35:AJW39)</f>
        <v>0</v>
      </c>
      <c r="AJX34" s="355">
        <f t="shared" si="14"/>
        <v>0</v>
      </c>
      <c r="AJY34" s="355">
        <f t="shared" si="14"/>
        <v>0</v>
      </c>
      <c r="AJZ34" s="355">
        <f t="shared" si="14"/>
        <v>0</v>
      </c>
      <c r="AKA34" s="355">
        <f t="shared" si="14"/>
        <v>0</v>
      </c>
      <c r="AKB34" s="355">
        <f t="shared" si="14"/>
        <v>0</v>
      </c>
      <c r="AKC34" s="355">
        <f t="shared" si="14"/>
        <v>0</v>
      </c>
      <c r="AKD34" s="355">
        <f t="shared" si="14"/>
        <v>0</v>
      </c>
      <c r="AKE34" s="355">
        <f t="shared" si="14"/>
        <v>0</v>
      </c>
      <c r="AKF34" s="355">
        <f t="shared" si="14"/>
        <v>0</v>
      </c>
      <c r="AKG34" s="355">
        <f t="shared" si="14"/>
        <v>0</v>
      </c>
      <c r="AKH34" s="355">
        <f t="shared" si="14"/>
        <v>0</v>
      </c>
      <c r="AKI34" s="355">
        <f t="shared" si="14"/>
        <v>0</v>
      </c>
      <c r="AKJ34" s="355">
        <f t="shared" si="14"/>
        <v>0</v>
      </c>
      <c r="AKK34" s="355">
        <f t="shared" si="14"/>
        <v>0</v>
      </c>
      <c r="AKL34" s="355">
        <f t="shared" si="14"/>
        <v>0</v>
      </c>
      <c r="AKM34" s="355">
        <f t="shared" si="14"/>
        <v>0</v>
      </c>
      <c r="AKN34" s="355">
        <f t="shared" si="14"/>
        <v>0</v>
      </c>
      <c r="AKO34" s="355">
        <f t="shared" si="14"/>
        <v>0</v>
      </c>
      <c r="AKP34" s="355">
        <f t="shared" si="14"/>
        <v>0</v>
      </c>
      <c r="AKQ34" s="355">
        <f t="shared" si="14"/>
        <v>0</v>
      </c>
      <c r="AKR34" s="355">
        <f t="shared" si="14"/>
        <v>0</v>
      </c>
      <c r="AKS34" s="355">
        <f t="shared" si="14"/>
        <v>0</v>
      </c>
      <c r="AKT34" s="355">
        <f t="shared" si="14"/>
        <v>0</v>
      </c>
      <c r="AKU34" s="355">
        <f t="shared" si="14"/>
        <v>0</v>
      </c>
      <c r="AKV34" s="355">
        <f t="shared" si="14"/>
        <v>0</v>
      </c>
      <c r="AKW34" s="355">
        <f t="shared" si="14"/>
        <v>0</v>
      </c>
      <c r="AKX34" s="355">
        <f t="shared" si="14"/>
        <v>0</v>
      </c>
      <c r="AKY34" s="355">
        <f t="shared" si="14"/>
        <v>0</v>
      </c>
      <c r="AKZ34" s="355">
        <f t="shared" si="14"/>
        <v>0</v>
      </c>
      <c r="ALA34" s="355">
        <f t="shared" si="14"/>
        <v>0</v>
      </c>
      <c r="ALB34" s="355">
        <f t="shared" si="14"/>
        <v>0</v>
      </c>
      <c r="ALC34" s="355">
        <f t="shared" si="14"/>
        <v>0</v>
      </c>
      <c r="ALD34" s="355">
        <f t="shared" si="14"/>
        <v>0</v>
      </c>
      <c r="ALE34" s="355">
        <f t="shared" si="14"/>
        <v>0</v>
      </c>
      <c r="ALF34" s="355">
        <f t="shared" si="14"/>
        <v>0</v>
      </c>
      <c r="ALG34" s="355">
        <f t="shared" si="14"/>
        <v>0</v>
      </c>
      <c r="ALH34" s="355">
        <f t="shared" si="14"/>
        <v>0</v>
      </c>
      <c r="ALI34" s="355">
        <f t="shared" si="14"/>
        <v>0</v>
      </c>
      <c r="ALJ34" s="355">
        <f t="shared" si="14"/>
        <v>0</v>
      </c>
      <c r="ALK34" s="355">
        <f t="shared" si="14"/>
        <v>0</v>
      </c>
      <c r="ALL34" s="355">
        <f t="shared" si="14"/>
        <v>0</v>
      </c>
      <c r="ALM34" s="355">
        <f t="shared" si="14"/>
        <v>0</v>
      </c>
      <c r="ALN34" s="355">
        <f t="shared" si="14"/>
        <v>0</v>
      </c>
      <c r="ALO34" s="355">
        <f t="shared" si="14"/>
        <v>0</v>
      </c>
      <c r="ALP34" s="355">
        <f t="shared" si="14"/>
        <v>0</v>
      </c>
      <c r="ALQ34" s="355">
        <f t="shared" si="14"/>
        <v>0</v>
      </c>
      <c r="ALR34" s="355">
        <f t="shared" si="14"/>
        <v>0</v>
      </c>
      <c r="ALS34" s="355">
        <f t="shared" si="14"/>
        <v>0</v>
      </c>
      <c r="ALT34" s="355">
        <f t="shared" si="14"/>
        <v>0</v>
      </c>
      <c r="ALU34" s="355">
        <f t="shared" si="14"/>
        <v>0</v>
      </c>
      <c r="ALV34" s="355">
        <f t="shared" si="14"/>
        <v>0</v>
      </c>
      <c r="ALW34" s="355">
        <f t="shared" si="14"/>
        <v>0</v>
      </c>
      <c r="ALX34" s="355">
        <f t="shared" si="14"/>
        <v>0</v>
      </c>
      <c r="ALY34" s="355">
        <f t="shared" si="14"/>
        <v>0</v>
      </c>
      <c r="ALZ34" s="355">
        <f t="shared" si="14"/>
        <v>0</v>
      </c>
      <c r="AMA34" s="355">
        <f t="shared" si="14"/>
        <v>0</v>
      </c>
      <c r="AMB34" s="355">
        <f t="shared" si="14"/>
        <v>0</v>
      </c>
      <c r="AMC34" s="355">
        <f t="shared" si="14"/>
        <v>0</v>
      </c>
      <c r="AMD34" s="355">
        <f t="shared" si="14"/>
        <v>0</v>
      </c>
      <c r="AME34" s="355">
        <f t="shared" si="14"/>
        <v>0</v>
      </c>
      <c r="AMF34" s="355">
        <f t="shared" si="14"/>
        <v>0</v>
      </c>
      <c r="AMG34" s="355">
        <f t="shared" si="14"/>
        <v>0</v>
      </c>
      <c r="AMH34" s="355">
        <f t="shared" si="14"/>
        <v>0</v>
      </c>
      <c r="AMI34" s="355">
        <f t="shared" ref="AMI34:AOT34" si="15">SUM(AMI35:AMI39)</f>
        <v>0</v>
      </c>
      <c r="AMJ34" s="355">
        <f t="shared" si="15"/>
        <v>0</v>
      </c>
      <c r="AMK34" s="355">
        <f t="shared" si="15"/>
        <v>0</v>
      </c>
      <c r="AML34" s="355">
        <f t="shared" si="15"/>
        <v>0</v>
      </c>
      <c r="AMM34" s="355">
        <f t="shared" si="15"/>
        <v>0</v>
      </c>
      <c r="AMN34" s="355">
        <f t="shared" si="15"/>
        <v>0</v>
      </c>
      <c r="AMO34" s="355">
        <f t="shared" si="15"/>
        <v>0</v>
      </c>
      <c r="AMP34" s="355">
        <f t="shared" si="15"/>
        <v>0</v>
      </c>
      <c r="AMQ34" s="355">
        <f t="shared" si="15"/>
        <v>0</v>
      </c>
      <c r="AMR34" s="355">
        <f t="shared" si="15"/>
        <v>0</v>
      </c>
      <c r="AMS34" s="355">
        <f t="shared" si="15"/>
        <v>0</v>
      </c>
      <c r="AMT34" s="355">
        <f t="shared" si="15"/>
        <v>0</v>
      </c>
      <c r="AMU34" s="355">
        <f t="shared" si="15"/>
        <v>0</v>
      </c>
      <c r="AMV34" s="355">
        <f t="shared" si="15"/>
        <v>0</v>
      </c>
      <c r="AMW34" s="355">
        <f t="shared" si="15"/>
        <v>0</v>
      </c>
      <c r="AMX34" s="355">
        <f t="shared" si="15"/>
        <v>0</v>
      </c>
      <c r="AMY34" s="355">
        <f t="shared" si="15"/>
        <v>0</v>
      </c>
      <c r="AMZ34" s="355">
        <f t="shared" si="15"/>
        <v>0</v>
      </c>
      <c r="ANA34" s="355">
        <f t="shared" si="15"/>
        <v>0</v>
      </c>
      <c r="ANB34" s="355">
        <f t="shared" si="15"/>
        <v>0</v>
      </c>
      <c r="ANC34" s="355">
        <f t="shared" si="15"/>
        <v>0</v>
      </c>
      <c r="AND34" s="355">
        <f t="shared" si="15"/>
        <v>0</v>
      </c>
      <c r="ANE34" s="355">
        <f t="shared" si="15"/>
        <v>0</v>
      </c>
      <c r="ANF34" s="355">
        <f t="shared" si="15"/>
        <v>0</v>
      </c>
      <c r="ANG34" s="355">
        <f t="shared" si="15"/>
        <v>0</v>
      </c>
      <c r="ANH34" s="355">
        <f t="shared" si="15"/>
        <v>0</v>
      </c>
      <c r="ANI34" s="355">
        <f t="shared" si="15"/>
        <v>0</v>
      </c>
      <c r="ANJ34" s="355">
        <f t="shared" si="15"/>
        <v>0</v>
      </c>
      <c r="ANK34" s="355">
        <f t="shared" si="15"/>
        <v>0</v>
      </c>
      <c r="ANL34" s="355">
        <f t="shared" si="15"/>
        <v>0</v>
      </c>
      <c r="ANM34" s="355">
        <f t="shared" si="15"/>
        <v>0</v>
      </c>
      <c r="ANN34" s="355">
        <f t="shared" si="15"/>
        <v>0</v>
      </c>
      <c r="ANO34" s="355">
        <f t="shared" si="15"/>
        <v>0</v>
      </c>
      <c r="ANP34" s="355">
        <f t="shared" si="15"/>
        <v>0</v>
      </c>
      <c r="ANQ34" s="355">
        <f t="shared" si="15"/>
        <v>0</v>
      </c>
      <c r="ANR34" s="355">
        <f t="shared" si="15"/>
        <v>0</v>
      </c>
      <c r="ANS34" s="355">
        <f t="shared" si="15"/>
        <v>0</v>
      </c>
      <c r="ANT34" s="355">
        <f t="shared" si="15"/>
        <v>0</v>
      </c>
      <c r="ANU34" s="355">
        <f t="shared" si="15"/>
        <v>0</v>
      </c>
      <c r="ANV34" s="355">
        <f t="shared" si="15"/>
        <v>0</v>
      </c>
      <c r="ANW34" s="355">
        <f t="shared" si="15"/>
        <v>0</v>
      </c>
      <c r="ANX34" s="355">
        <f t="shared" si="15"/>
        <v>0</v>
      </c>
      <c r="ANY34" s="355">
        <f t="shared" si="15"/>
        <v>0</v>
      </c>
      <c r="ANZ34" s="355">
        <f t="shared" si="15"/>
        <v>0</v>
      </c>
      <c r="AOA34" s="355">
        <f t="shared" si="15"/>
        <v>0</v>
      </c>
      <c r="AOB34" s="355">
        <f t="shared" si="15"/>
        <v>0</v>
      </c>
      <c r="AOC34" s="355">
        <f t="shared" si="15"/>
        <v>0</v>
      </c>
      <c r="AOD34" s="355">
        <f t="shared" si="15"/>
        <v>0</v>
      </c>
      <c r="AOE34" s="355">
        <f t="shared" si="15"/>
        <v>0</v>
      </c>
      <c r="AOF34" s="355">
        <f t="shared" si="15"/>
        <v>0</v>
      </c>
      <c r="AOG34" s="355">
        <f t="shared" si="15"/>
        <v>0</v>
      </c>
      <c r="AOH34" s="355">
        <f t="shared" si="15"/>
        <v>0</v>
      </c>
      <c r="AOI34" s="355">
        <f t="shared" si="15"/>
        <v>0</v>
      </c>
      <c r="AOJ34" s="355">
        <f t="shared" si="15"/>
        <v>0</v>
      </c>
      <c r="AOK34" s="355">
        <f t="shared" si="15"/>
        <v>0</v>
      </c>
      <c r="AOL34" s="355">
        <f t="shared" si="15"/>
        <v>0</v>
      </c>
      <c r="AOM34" s="355">
        <f t="shared" si="15"/>
        <v>0</v>
      </c>
      <c r="AON34" s="355">
        <f t="shared" si="15"/>
        <v>0</v>
      </c>
      <c r="AOO34" s="355">
        <f t="shared" si="15"/>
        <v>0</v>
      </c>
      <c r="AOP34" s="355">
        <f t="shared" si="15"/>
        <v>0</v>
      </c>
      <c r="AOQ34" s="355">
        <f t="shared" si="15"/>
        <v>0</v>
      </c>
      <c r="AOR34" s="355">
        <f t="shared" si="15"/>
        <v>0</v>
      </c>
      <c r="AOS34" s="355">
        <f t="shared" si="15"/>
        <v>0</v>
      </c>
      <c r="AOT34" s="355">
        <f t="shared" si="15"/>
        <v>0</v>
      </c>
      <c r="AOU34" s="355">
        <f t="shared" ref="AOU34:ARF34" si="16">SUM(AOU35:AOU39)</f>
        <v>0</v>
      </c>
      <c r="AOV34" s="355">
        <f t="shared" si="16"/>
        <v>0</v>
      </c>
      <c r="AOW34" s="355">
        <f t="shared" si="16"/>
        <v>0</v>
      </c>
      <c r="AOX34" s="355">
        <f t="shared" si="16"/>
        <v>0</v>
      </c>
      <c r="AOY34" s="355">
        <f t="shared" si="16"/>
        <v>0</v>
      </c>
      <c r="AOZ34" s="355">
        <f t="shared" si="16"/>
        <v>0</v>
      </c>
      <c r="APA34" s="355">
        <f t="shared" si="16"/>
        <v>0</v>
      </c>
      <c r="APB34" s="355">
        <f t="shared" si="16"/>
        <v>0</v>
      </c>
      <c r="APC34" s="355">
        <f t="shared" si="16"/>
        <v>0</v>
      </c>
      <c r="APD34" s="355">
        <f t="shared" si="16"/>
        <v>0</v>
      </c>
      <c r="APE34" s="355">
        <f t="shared" si="16"/>
        <v>0</v>
      </c>
      <c r="APF34" s="355">
        <f t="shared" si="16"/>
        <v>0</v>
      </c>
      <c r="APG34" s="355">
        <f t="shared" si="16"/>
        <v>0</v>
      </c>
      <c r="APH34" s="355">
        <f t="shared" si="16"/>
        <v>0</v>
      </c>
      <c r="API34" s="355">
        <f t="shared" si="16"/>
        <v>0</v>
      </c>
      <c r="APJ34" s="355">
        <f t="shared" si="16"/>
        <v>0</v>
      </c>
      <c r="APK34" s="355">
        <f t="shared" si="16"/>
        <v>0</v>
      </c>
      <c r="APL34" s="355">
        <f t="shared" si="16"/>
        <v>0</v>
      </c>
      <c r="APM34" s="355">
        <f t="shared" si="16"/>
        <v>0</v>
      </c>
      <c r="APN34" s="355">
        <f t="shared" si="16"/>
        <v>0</v>
      </c>
      <c r="APO34" s="355">
        <f t="shared" si="16"/>
        <v>0</v>
      </c>
      <c r="APP34" s="355">
        <f t="shared" si="16"/>
        <v>0</v>
      </c>
      <c r="APQ34" s="355">
        <f t="shared" si="16"/>
        <v>0</v>
      </c>
      <c r="APR34" s="355">
        <f t="shared" si="16"/>
        <v>0</v>
      </c>
      <c r="APS34" s="355">
        <f t="shared" si="16"/>
        <v>0</v>
      </c>
      <c r="APT34" s="355">
        <f t="shared" si="16"/>
        <v>0</v>
      </c>
      <c r="APU34" s="355">
        <f t="shared" si="16"/>
        <v>0</v>
      </c>
      <c r="APV34" s="355">
        <f t="shared" si="16"/>
        <v>0</v>
      </c>
      <c r="APW34" s="355">
        <f t="shared" si="16"/>
        <v>0</v>
      </c>
      <c r="APX34" s="355">
        <f t="shared" si="16"/>
        <v>0</v>
      </c>
      <c r="APY34" s="355">
        <f t="shared" si="16"/>
        <v>0</v>
      </c>
      <c r="APZ34" s="355">
        <f t="shared" si="16"/>
        <v>0</v>
      </c>
      <c r="AQA34" s="355">
        <f t="shared" si="16"/>
        <v>0</v>
      </c>
      <c r="AQB34" s="355">
        <f t="shared" si="16"/>
        <v>0</v>
      </c>
      <c r="AQC34" s="355">
        <f t="shared" si="16"/>
        <v>0</v>
      </c>
      <c r="AQD34" s="355">
        <f t="shared" si="16"/>
        <v>0</v>
      </c>
      <c r="AQE34" s="355">
        <f t="shared" si="16"/>
        <v>0</v>
      </c>
      <c r="AQF34" s="355">
        <f t="shared" si="16"/>
        <v>0</v>
      </c>
      <c r="AQG34" s="355">
        <f t="shared" si="16"/>
        <v>0</v>
      </c>
      <c r="AQH34" s="355">
        <f t="shared" si="16"/>
        <v>0</v>
      </c>
      <c r="AQI34" s="355">
        <f t="shared" si="16"/>
        <v>0</v>
      </c>
      <c r="AQJ34" s="355">
        <f t="shared" si="16"/>
        <v>0</v>
      </c>
      <c r="AQK34" s="355">
        <f t="shared" si="16"/>
        <v>0</v>
      </c>
      <c r="AQL34" s="355">
        <f t="shared" si="16"/>
        <v>0</v>
      </c>
      <c r="AQM34" s="355">
        <f t="shared" si="16"/>
        <v>0</v>
      </c>
      <c r="AQN34" s="355">
        <f t="shared" si="16"/>
        <v>0</v>
      </c>
      <c r="AQO34" s="355">
        <f t="shared" si="16"/>
        <v>0</v>
      </c>
      <c r="AQP34" s="355">
        <f t="shared" si="16"/>
        <v>0</v>
      </c>
      <c r="AQQ34" s="355">
        <f t="shared" si="16"/>
        <v>0</v>
      </c>
      <c r="AQR34" s="355">
        <f t="shared" si="16"/>
        <v>0</v>
      </c>
      <c r="AQS34" s="355">
        <f t="shared" si="16"/>
        <v>0</v>
      </c>
      <c r="AQT34" s="355">
        <f t="shared" si="16"/>
        <v>0</v>
      </c>
      <c r="AQU34" s="355">
        <f t="shared" si="16"/>
        <v>0</v>
      </c>
      <c r="AQV34" s="355">
        <f t="shared" si="16"/>
        <v>0</v>
      </c>
      <c r="AQW34" s="355">
        <f t="shared" si="16"/>
        <v>0</v>
      </c>
      <c r="AQX34" s="355">
        <f t="shared" si="16"/>
        <v>0</v>
      </c>
      <c r="AQY34" s="355">
        <f t="shared" si="16"/>
        <v>0</v>
      </c>
      <c r="AQZ34" s="355">
        <f t="shared" si="16"/>
        <v>0</v>
      </c>
      <c r="ARA34" s="355">
        <f t="shared" si="16"/>
        <v>0</v>
      </c>
      <c r="ARB34" s="355">
        <f t="shared" si="16"/>
        <v>0</v>
      </c>
      <c r="ARC34" s="355">
        <f t="shared" si="16"/>
        <v>0</v>
      </c>
      <c r="ARD34" s="355">
        <f t="shared" si="16"/>
        <v>0</v>
      </c>
      <c r="ARE34" s="355">
        <f t="shared" si="16"/>
        <v>0</v>
      </c>
      <c r="ARF34" s="355">
        <f t="shared" si="16"/>
        <v>0</v>
      </c>
      <c r="ARG34" s="355">
        <f t="shared" ref="ARG34:ATR34" si="17">SUM(ARG35:ARG39)</f>
        <v>0</v>
      </c>
      <c r="ARH34" s="355">
        <f t="shared" si="17"/>
        <v>0</v>
      </c>
      <c r="ARI34" s="355">
        <f t="shared" si="17"/>
        <v>0</v>
      </c>
      <c r="ARJ34" s="355">
        <f t="shared" si="17"/>
        <v>0</v>
      </c>
      <c r="ARK34" s="355">
        <f t="shared" si="17"/>
        <v>0</v>
      </c>
      <c r="ARL34" s="355">
        <f t="shared" si="17"/>
        <v>0</v>
      </c>
      <c r="ARM34" s="355">
        <f t="shared" si="17"/>
        <v>0</v>
      </c>
      <c r="ARN34" s="355">
        <f t="shared" si="17"/>
        <v>0</v>
      </c>
      <c r="ARO34" s="355">
        <f t="shared" si="17"/>
        <v>0</v>
      </c>
      <c r="ARP34" s="355">
        <f t="shared" si="17"/>
        <v>0</v>
      </c>
      <c r="ARQ34" s="355">
        <f t="shared" si="17"/>
        <v>0</v>
      </c>
      <c r="ARR34" s="355">
        <f t="shared" si="17"/>
        <v>0</v>
      </c>
      <c r="ARS34" s="355">
        <f t="shared" si="17"/>
        <v>0</v>
      </c>
      <c r="ART34" s="355">
        <f t="shared" si="17"/>
        <v>0</v>
      </c>
      <c r="ARU34" s="355">
        <f t="shared" si="17"/>
        <v>0</v>
      </c>
      <c r="ARV34" s="355">
        <f t="shared" si="17"/>
        <v>0</v>
      </c>
      <c r="ARW34" s="355">
        <f t="shared" si="17"/>
        <v>0</v>
      </c>
      <c r="ARX34" s="355">
        <f t="shared" si="17"/>
        <v>0</v>
      </c>
      <c r="ARY34" s="355">
        <f t="shared" si="17"/>
        <v>0</v>
      </c>
      <c r="ARZ34" s="355">
        <f t="shared" si="17"/>
        <v>0</v>
      </c>
      <c r="ASA34" s="355">
        <f t="shared" si="17"/>
        <v>0</v>
      </c>
      <c r="ASB34" s="355">
        <f t="shared" si="17"/>
        <v>0</v>
      </c>
      <c r="ASC34" s="355">
        <f t="shared" si="17"/>
        <v>0</v>
      </c>
      <c r="ASD34" s="355">
        <f t="shared" si="17"/>
        <v>0</v>
      </c>
      <c r="ASE34" s="355">
        <f t="shared" si="17"/>
        <v>0</v>
      </c>
      <c r="ASF34" s="355">
        <f t="shared" si="17"/>
        <v>0</v>
      </c>
      <c r="ASG34" s="355">
        <f t="shared" si="17"/>
        <v>0</v>
      </c>
      <c r="ASH34" s="355">
        <f t="shared" si="17"/>
        <v>0</v>
      </c>
      <c r="ASI34" s="355">
        <f t="shared" si="17"/>
        <v>0</v>
      </c>
      <c r="ASJ34" s="355">
        <f t="shared" si="17"/>
        <v>0</v>
      </c>
      <c r="ASK34" s="355">
        <f t="shared" si="17"/>
        <v>0</v>
      </c>
      <c r="ASL34" s="355">
        <f t="shared" si="17"/>
        <v>0</v>
      </c>
      <c r="ASM34" s="355">
        <f t="shared" si="17"/>
        <v>0</v>
      </c>
      <c r="ASN34" s="355">
        <f t="shared" si="17"/>
        <v>0</v>
      </c>
      <c r="ASO34" s="355">
        <f t="shared" si="17"/>
        <v>0</v>
      </c>
      <c r="ASP34" s="355">
        <f t="shared" si="17"/>
        <v>0</v>
      </c>
      <c r="ASQ34" s="355">
        <f t="shared" si="17"/>
        <v>0</v>
      </c>
      <c r="ASR34" s="355">
        <f t="shared" si="17"/>
        <v>0</v>
      </c>
      <c r="ASS34" s="355">
        <f t="shared" si="17"/>
        <v>0</v>
      </c>
      <c r="AST34" s="355">
        <f t="shared" si="17"/>
        <v>0</v>
      </c>
      <c r="ASU34" s="355">
        <f t="shared" si="17"/>
        <v>0</v>
      </c>
      <c r="ASV34" s="355">
        <f t="shared" si="17"/>
        <v>0</v>
      </c>
      <c r="ASW34" s="355">
        <f t="shared" si="17"/>
        <v>0</v>
      </c>
      <c r="ASX34" s="355">
        <f t="shared" si="17"/>
        <v>0</v>
      </c>
      <c r="ASY34" s="355">
        <f t="shared" si="17"/>
        <v>0</v>
      </c>
      <c r="ASZ34" s="355">
        <f t="shared" si="17"/>
        <v>0</v>
      </c>
      <c r="ATA34" s="355">
        <f t="shared" si="17"/>
        <v>0</v>
      </c>
      <c r="ATB34" s="355">
        <f t="shared" si="17"/>
        <v>0</v>
      </c>
      <c r="ATC34" s="355">
        <f t="shared" si="17"/>
        <v>0</v>
      </c>
      <c r="ATD34" s="355">
        <f t="shared" si="17"/>
        <v>0</v>
      </c>
      <c r="ATE34" s="355">
        <f t="shared" si="17"/>
        <v>0</v>
      </c>
      <c r="ATF34" s="355">
        <f t="shared" si="17"/>
        <v>0</v>
      </c>
      <c r="ATG34" s="355">
        <f t="shared" si="17"/>
        <v>0</v>
      </c>
      <c r="ATH34" s="355">
        <f t="shared" si="17"/>
        <v>0</v>
      </c>
      <c r="ATI34" s="355">
        <f t="shared" si="17"/>
        <v>0</v>
      </c>
      <c r="ATJ34" s="355">
        <f t="shared" si="17"/>
        <v>0</v>
      </c>
      <c r="ATK34" s="355">
        <f t="shared" si="17"/>
        <v>0</v>
      </c>
      <c r="ATL34" s="355">
        <f t="shared" si="17"/>
        <v>0</v>
      </c>
      <c r="ATM34" s="355">
        <f t="shared" si="17"/>
        <v>0</v>
      </c>
      <c r="ATN34" s="355">
        <f t="shared" si="17"/>
        <v>0</v>
      </c>
      <c r="ATO34" s="355">
        <f t="shared" si="17"/>
        <v>0</v>
      </c>
      <c r="ATP34" s="355">
        <f t="shared" si="17"/>
        <v>0</v>
      </c>
      <c r="ATQ34" s="355">
        <f t="shared" si="17"/>
        <v>0</v>
      </c>
      <c r="ATR34" s="355">
        <f t="shared" si="17"/>
        <v>0</v>
      </c>
      <c r="ATS34" s="355">
        <f t="shared" ref="ATS34:AWD34" si="18">SUM(ATS35:ATS39)</f>
        <v>0</v>
      </c>
      <c r="ATT34" s="355">
        <f t="shared" si="18"/>
        <v>0</v>
      </c>
      <c r="ATU34" s="355">
        <f t="shared" si="18"/>
        <v>0</v>
      </c>
      <c r="ATV34" s="355">
        <f t="shared" si="18"/>
        <v>0</v>
      </c>
      <c r="ATW34" s="355">
        <f t="shared" si="18"/>
        <v>0</v>
      </c>
      <c r="ATX34" s="355">
        <f t="shared" si="18"/>
        <v>0</v>
      </c>
      <c r="ATY34" s="355">
        <f t="shared" si="18"/>
        <v>0</v>
      </c>
      <c r="ATZ34" s="355">
        <f t="shared" si="18"/>
        <v>0</v>
      </c>
      <c r="AUA34" s="355">
        <f t="shared" si="18"/>
        <v>0</v>
      </c>
      <c r="AUB34" s="355">
        <f t="shared" si="18"/>
        <v>0</v>
      </c>
      <c r="AUC34" s="355">
        <f t="shared" si="18"/>
        <v>0</v>
      </c>
      <c r="AUD34" s="355">
        <f t="shared" si="18"/>
        <v>0</v>
      </c>
      <c r="AUE34" s="355">
        <f t="shared" si="18"/>
        <v>0</v>
      </c>
      <c r="AUF34" s="355">
        <f t="shared" si="18"/>
        <v>0</v>
      </c>
      <c r="AUG34" s="355">
        <f t="shared" si="18"/>
        <v>0</v>
      </c>
      <c r="AUH34" s="355">
        <f t="shared" si="18"/>
        <v>0</v>
      </c>
      <c r="AUI34" s="355">
        <f t="shared" si="18"/>
        <v>0</v>
      </c>
      <c r="AUJ34" s="355">
        <f t="shared" si="18"/>
        <v>0</v>
      </c>
      <c r="AUK34" s="355">
        <f t="shared" si="18"/>
        <v>0</v>
      </c>
      <c r="AUL34" s="355">
        <f t="shared" si="18"/>
        <v>0</v>
      </c>
      <c r="AUM34" s="355">
        <f t="shared" si="18"/>
        <v>0</v>
      </c>
      <c r="AUN34" s="355">
        <f t="shared" si="18"/>
        <v>0</v>
      </c>
      <c r="AUO34" s="355">
        <f t="shared" si="18"/>
        <v>0</v>
      </c>
      <c r="AUP34" s="355">
        <f t="shared" si="18"/>
        <v>0</v>
      </c>
      <c r="AUQ34" s="355">
        <f t="shared" si="18"/>
        <v>0</v>
      </c>
      <c r="AUR34" s="355">
        <f t="shared" si="18"/>
        <v>0</v>
      </c>
      <c r="AUS34" s="355">
        <f t="shared" si="18"/>
        <v>0</v>
      </c>
      <c r="AUT34" s="355">
        <f t="shared" si="18"/>
        <v>0</v>
      </c>
      <c r="AUU34" s="355">
        <f t="shared" si="18"/>
        <v>0</v>
      </c>
      <c r="AUV34" s="355">
        <f t="shared" si="18"/>
        <v>0</v>
      </c>
      <c r="AUW34" s="355">
        <f t="shared" si="18"/>
        <v>0</v>
      </c>
      <c r="AUX34" s="355">
        <f t="shared" si="18"/>
        <v>0</v>
      </c>
      <c r="AUY34" s="355">
        <f t="shared" si="18"/>
        <v>0</v>
      </c>
      <c r="AUZ34" s="355">
        <f t="shared" si="18"/>
        <v>0</v>
      </c>
      <c r="AVA34" s="355">
        <f t="shared" si="18"/>
        <v>0</v>
      </c>
      <c r="AVB34" s="355">
        <f t="shared" si="18"/>
        <v>0</v>
      </c>
      <c r="AVC34" s="355">
        <f t="shared" si="18"/>
        <v>0</v>
      </c>
      <c r="AVD34" s="355">
        <f t="shared" si="18"/>
        <v>0</v>
      </c>
      <c r="AVE34" s="355">
        <f t="shared" si="18"/>
        <v>0</v>
      </c>
      <c r="AVF34" s="355">
        <f t="shared" si="18"/>
        <v>0</v>
      </c>
      <c r="AVG34" s="355">
        <f t="shared" si="18"/>
        <v>0</v>
      </c>
      <c r="AVH34" s="355">
        <f t="shared" si="18"/>
        <v>0</v>
      </c>
      <c r="AVI34" s="355">
        <f t="shared" si="18"/>
        <v>0</v>
      </c>
      <c r="AVJ34" s="355">
        <f t="shared" si="18"/>
        <v>0</v>
      </c>
      <c r="AVK34" s="355">
        <f t="shared" si="18"/>
        <v>0</v>
      </c>
      <c r="AVL34" s="355">
        <f t="shared" si="18"/>
        <v>0</v>
      </c>
      <c r="AVM34" s="355">
        <f t="shared" si="18"/>
        <v>0</v>
      </c>
      <c r="AVN34" s="355">
        <f t="shared" si="18"/>
        <v>0</v>
      </c>
      <c r="AVO34" s="355">
        <f t="shared" si="18"/>
        <v>0</v>
      </c>
      <c r="AVP34" s="355">
        <f t="shared" si="18"/>
        <v>0</v>
      </c>
      <c r="AVQ34" s="355">
        <f t="shared" si="18"/>
        <v>0</v>
      </c>
      <c r="AVR34" s="355">
        <f t="shared" si="18"/>
        <v>0</v>
      </c>
      <c r="AVS34" s="355">
        <f t="shared" si="18"/>
        <v>0</v>
      </c>
      <c r="AVT34" s="355">
        <f t="shared" si="18"/>
        <v>0</v>
      </c>
      <c r="AVU34" s="355">
        <f t="shared" si="18"/>
        <v>0</v>
      </c>
      <c r="AVV34" s="355">
        <f t="shared" si="18"/>
        <v>0</v>
      </c>
      <c r="AVW34" s="355">
        <f t="shared" si="18"/>
        <v>0</v>
      </c>
      <c r="AVX34" s="355">
        <f t="shared" si="18"/>
        <v>0</v>
      </c>
      <c r="AVY34" s="355">
        <f t="shared" si="18"/>
        <v>0</v>
      </c>
      <c r="AVZ34" s="355">
        <f t="shared" si="18"/>
        <v>0</v>
      </c>
      <c r="AWA34" s="355">
        <f t="shared" si="18"/>
        <v>0</v>
      </c>
      <c r="AWB34" s="355">
        <f t="shared" si="18"/>
        <v>0</v>
      </c>
      <c r="AWC34" s="355">
        <f t="shared" si="18"/>
        <v>0</v>
      </c>
      <c r="AWD34" s="355">
        <f t="shared" si="18"/>
        <v>0</v>
      </c>
      <c r="AWE34" s="355">
        <f t="shared" ref="AWE34:AYP34" si="19">SUM(AWE35:AWE39)</f>
        <v>0</v>
      </c>
      <c r="AWF34" s="355">
        <f t="shared" si="19"/>
        <v>0</v>
      </c>
      <c r="AWG34" s="355">
        <f t="shared" si="19"/>
        <v>0</v>
      </c>
      <c r="AWH34" s="355">
        <f t="shared" si="19"/>
        <v>0</v>
      </c>
      <c r="AWI34" s="355">
        <f t="shared" si="19"/>
        <v>0</v>
      </c>
      <c r="AWJ34" s="355">
        <f t="shared" si="19"/>
        <v>0</v>
      </c>
      <c r="AWK34" s="355">
        <f t="shared" si="19"/>
        <v>0</v>
      </c>
      <c r="AWL34" s="355">
        <f t="shared" si="19"/>
        <v>0</v>
      </c>
      <c r="AWM34" s="355">
        <f t="shared" si="19"/>
        <v>0</v>
      </c>
      <c r="AWN34" s="355">
        <f t="shared" si="19"/>
        <v>0</v>
      </c>
      <c r="AWO34" s="355">
        <f t="shared" si="19"/>
        <v>0</v>
      </c>
      <c r="AWP34" s="355">
        <f t="shared" si="19"/>
        <v>0</v>
      </c>
      <c r="AWQ34" s="355">
        <f t="shared" si="19"/>
        <v>0</v>
      </c>
      <c r="AWR34" s="355">
        <f t="shared" si="19"/>
        <v>0</v>
      </c>
      <c r="AWS34" s="355">
        <f t="shared" si="19"/>
        <v>0</v>
      </c>
      <c r="AWT34" s="355">
        <f t="shared" si="19"/>
        <v>0</v>
      </c>
      <c r="AWU34" s="355">
        <f t="shared" si="19"/>
        <v>0</v>
      </c>
      <c r="AWV34" s="355">
        <f t="shared" si="19"/>
        <v>0</v>
      </c>
      <c r="AWW34" s="355">
        <f t="shared" si="19"/>
        <v>0</v>
      </c>
      <c r="AWX34" s="355">
        <f t="shared" si="19"/>
        <v>0</v>
      </c>
      <c r="AWY34" s="355">
        <f t="shared" si="19"/>
        <v>0</v>
      </c>
      <c r="AWZ34" s="355">
        <f t="shared" si="19"/>
        <v>0</v>
      </c>
      <c r="AXA34" s="355">
        <f t="shared" si="19"/>
        <v>0</v>
      </c>
      <c r="AXB34" s="355">
        <f t="shared" si="19"/>
        <v>0</v>
      </c>
      <c r="AXC34" s="355">
        <f t="shared" si="19"/>
        <v>0</v>
      </c>
      <c r="AXD34" s="355">
        <f t="shared" si="19"/>
        <v>0</v>
      </c>
      <c r="AXE34" s="355">
        <f t="shared" si="19"/>
        <v>0</v>
      </c>
      <c r="AXF34" s="355">
        <f t="shared" si="19"/>
        <v>0</v>
      </c>
      <c r="AXG34" s="355">
        <f t="shared" si="19"/>
        <v>0</v>
      </c>
      <c r="AXH34" s="355">
        <f t="shared" si="19"/>
        <v>0</v>
      </c>
      <c r="AXI34" s="355">
        <f t="shared" si="19"/>
        <v>0</v>
      </c>
      <c r="AXJ34" s="355">
        <f t="shared" si="19"/>
        <v>0</v>
      </c>
      <c r="AXK34" s="355">
        <f t="shared" si="19"/>
        <v>0</v>
      </c>
      <c r="AXL34" s="355">
        <f t="shared" si="19"/>
        <v>0</v>
      </c>
      <c r="AXM34" s="355">
        <f t="shared" si="19"/>
        <v>0</v>
      </c>
      <c r="AXN34" s="355">
        <f t="shared" si="19"/>
        <v>0</v>
      </c>
      <c r="AXO34" s="355">
        <f t="shared" si="19"/>
        <v>0</v>
      </c>
      <c r="AXP34" s="355">
        <f t="shared" si="19"/>
        <v>0</v>
      </c>
      <c r="AXQ34" s="355">
        <f t="shared" si="19"/>
        <v>0</v>
      </c>
      <c r="AXR34" s="355">
        <f t="shared" si="19"/>
        <v>0</v>
      </c>
      <c r="AXS34" s="355">
        <f t="shared" si="19"/>
        <v>0</v>
      </c>
      <c r="AXT34" s="355">
        <f t="shared" si="19"/>
        <v>0</v>
      </c>
      <c r="AXU34" s="355">
        <f t="shared" si="19"/>
        <v>0</v>
      </c>
      <c r="AXV34" s="355">
        <f t="shared" si="19"/>
        <v>0</v>
      </c>
      <c r="AXW34" s="355">
        <f t="shared" si="19"/>
        <v>0</v>
      </c>
      <c r="AXX34" s="355">
        <f t="shared" si="19"/>
        <v>0</v>
      </c>
      <c r="AXY34" s="355">
        <f t="shared" si="19"/>
        <v>0</v>
      </c>
      <c r="AXZ34" s="355">
        <f t="shared" si="19"/>
        <v>0</v>
      </c>
      <c r="AYA34" s="355">
        <f t="shared" si="19"/>
        <v>0</v>
      </c>
      <c r="AYB34" s="355">
        <f t="shared" si="19"/>
        <v>0</v>
      </c>
      <c r="AYC34" s="355">
        <f t="shared" si="19"/>
        <v>0</v>
      </c>
      <c r="AYD34" s="355">
        <f t="shared" si="19"/>
        <v>0</v>
      </c>
      <c r="AYE34" s="355">
        <f t="shared" si="19"/>
        <v>0</v>
      </c>
      <c r="AYF34" s="355">
        <f t="shared" si="19"/>
        <v>0</v>
      </c>
      <c r="AYG34" s="355">
        <f t="shared" si="19"/>
        <v>0</v>
      </c>
      <c r="AYH34" s="355">
        <f t="shared" si="19"/>
        <v>0</v>
      </c>
      <c r="AYI34" s="355">
        <f t="shared" si="19"/>
        <v>0</v>
      </c>
      <c r="AYJ34" s="355">
        <f t="shared" si="19"/>
        <v>0</v>
      </c>
      <c r="AYK34" s="355">
        <f t="shared" si="19"/>
        <v>0</v>
      </c>
      <c r="AYL34" s="355">
        <f t="shared" si="19"/>
        <v>0</v>
      </c>
      <c r="AYM34" s="355">
        <f t="shared" si="19"/>
        <v>0</v>
      </c>
      <c r="AYN34" s="355">
        <f t="shared" si="19"/>
        <v>0</v>
      </c>
      <c r="AYO34" s="355">
        <f t="shared" si="19"/>
        <v>0</v>
      </c>
      <c r="AYP34" s="355">
        <f t="shared" si="19"/>
        <v>0</v>
      </c>
      <c r="AYQ34" s="355">
        <f t="shared" ref="AYQ34:BBB34" si="20">SUM(AYQ35:AYQ39)</f>
        <v>0</v>
      </c>
      <c r="AYR34" s="355">
        <f t="shared" si="20"/>
        <v>0</v>
      </c>
      <c r="AYS34" s="355">
        <f t="shared" si="20"/>
        <v>0</v>
      </c>
      <c r="AYT34" s="355">
        <f t="shared" si="20"/>
        <v>0</v>
      </c>
      <c r="AYU34" s="355">
        <f t="shared" si="20"/>
        <v>0</v>
      </c>
      <c r="AYV34" s="355">
        <f t="shared" si="20"/>
        <v>0</v>
      </c>
      <c r="AYW34" s="355">
        <f t="shared" si="20"/>
        <v>0</v>
      </c>
      <c r="AYX34" s="355">
        <f t="shared" si="20"/>
        <v>0</v>
      </c>
      <c r="AYY34" s="355">
        <f t="shared" si="20"/>
        <v>0</v>
      </c>
      <c r="AYZ34" s="355">
        <f t="shared" si="20"/>
        <v>0</v>
      </c>
      <c r="AZA34" s="355">
        <f t="shared" si="20"/>
        <v>0</v>
      </c>
      <c r="AZB34" s="355">
        <f t="shared" si="20"/>
        <v>0</v>
      </c>
      <c r="AZC34" s="355">
        <f t="shared" si="20"/>
        <v>0</v>
      </c>
      <c r="AZD34" s="355">
        <f t="shared" si="20"/>
        <v>0</v>
      </c>
      <c r="AZE34" s="355">
        <f t="shared" si="20"/>
        <v>0</v>
      </c>
      <c r="AZF34" s="355">
        <f t="shared" si="20"/>
        <v>0</v>
      </c>
      <c r="AZG34" s="355">
        <f t="shared" si="20"/>
        <v>0</v>
      </c>
      <c r="AZH34" s="355">
        <f t="shared" si="20"/>
        <v>0</v>
      </c>
      <c r="AZI34" s="355">
        <f t="shared" si="20"/>
        <v>0</v>
      </c>
      <c r="AZJ34" s="355">
        <f t="shared" si="20"/>
        <v>0</v>
      </c>
      <c r="AZK34" s="355">
        <f t="shared" si="20"/>
        <v>0</v>
      </c>
      <c r="AZL34" s="355">
        <f t="shared" si="20"/>
        <v>0</v>
      </c>
      <c r="AZM34" s="355">
        <f t="shared" si="20"/>
        <v>0</v>
      </c>
      <c r="AZN34" s="355">
        <f t="shared" si="20"/>
        <v>0</v>
      </c>
      <c r="AZO34" s="355">
        <f t="shared" si="20"/>
        <v>0</v>
      </c>
      <c r="AZP34" s="355">
        <f t="shared" si="20"/>
        <v>0</v>
      </c>
      <c r="AZQ34" s="355">
        <f t="shared" si="20"/>
        <v>0</v>
      </c>
      <c r="AZR34" s="355">
        <f t="shared" si="20"/>
        <v>0</v>
      </c>
      <c r="AZS34" s="355">
        <f t="shared" si="20"/>
        <v>0</v>
      </c>
      <c r="AZT34" s="355">
        <f t="shared" si="20"/>
        <v>0</v>
      </c>
      <c r="AZU34" s="355">
        <f t="shared" si="20"/>
        <v>0</v>
      </c>
      <c r="AZV34" s="355">
        <f t="shared" si="20"/>
        <v>0</v>
      </c>
      <c r="AZW34" s="355">
        <f t="shared" si="20"/>
        <v>0</v>
      </c>
      <c r="AZX34" s="355">
        <f t="shared" si="20"/>
        <v>0</v>
      </c>
      <c r="AZY34" s="355">
        <f t="shared" si="20"/>
        <v>0</v>
      </c>
      <c r="AZZ34" s="355">
        <f t="shared" si="20"/>
        <v>0</v>
      </c>
      <c r="BAA34" s="355">
        <f t="shared" si="20"/>
        <v>0</v>
      </c>
      <c r="BAB34" s="355">
        <f t="shared" si="20"/>
        <v>0</v>
      </c>
      <c r="BAC34" s="355">
        <f t="shared" si="20"/>
        <v>0</v>
      </c>
      <c r="BAD34" s="355">
        <f t="shared" si="20"/>
        <v>0</v>
      </c>
      <c r="BAE34" s="355">
        <f t="shared" si="20"/>
        <v>0</v>
      </c>
      <c r="BAF34" s="355">
        <f t="shared" si="20"/>
        <v>0</v>
      </c>
      <c r="BAG34" s="355">
        <f t="shared" si="20"/>
        <v>0</v>
      </c>
      <c r="BAH34" s="355">
        <f t="shared" si="20"/>
        <v>0</v>
      </c>
      <c r="BAI34" s="355">
        <f t="shared" si="20"/>
        <v>0</v>
      </c>
      <c r="BAJ34" s="355">
        <f t="shared" si="20"/>
        <v>0</v>
      </c>
      <c r="BAK34" s="355">
        <f t="shared" si="20"/>
        <v>0</v>
      </c>
      <c r="BAL34" s="355">
        <f t="shared" si="20"/>
        <v>0</v>
      </c>
      <c r="BAM34" s="355">
        <f t="shared" si="20"/>
        <v>0</v>
      </c>
      <c r="BAN34" s="355">
        <f t="shared" si="20"/>
        <v>0</v>
      </c>
      <c r="BAO34" s="355">
        <f t="shared" si="20"/>
        <v>0</v>
      </c>
      <c r="BAP34" s="355">
        <f t="shared" si="20"/>
        <v>0</v>
      </c>
      <c r="BAQ34" s="355">
        <f t="shared" si="20"/>
        <v>0</v>
      </c>
      <c r="BAR34" s="355">
        <f t="shared" si="20"/>
        <v>0</v>
      </c>
      <c r="BAS34" s="355">
        <f t="shared" si="20"/>
        <v>0</v>
      </c>
      <c r="BAT34" s="355">
        <f t="shared" si="20"/>
        <v>0</v>
      </c>
      <c r="BAU34" s="355">
        <f t="shared" si="20"/>
        <v>0</v>
      </c>
      <c r="BAV34" s="355">
        <f t="shared" si="20"/>
        <v>0</v>
      </c>
      <c r="BAW34" s="355">
        <f t="shared" si="20"/>
        <v>0</v>
      </c>
      <c r="BAX34" s="355">
        <f t="shared" si="20"/>
        <v>0</v>
      </c>
      <c r="BAY34" s="355">
        <f t="shared" si="20"/>
        <v>0</v>
      </c>
      <c r="BAZ34" s="355">
        <f t="shared" si="20"/>
        <v>0</v>
      </c>
      <c r="BBA34" s="355">
        <f t="shared" si="20"/>
        <v>0</v>
      </c>
      <c r="BBB34" s="355">
        <f t="shared" si="20"/>
        <v>0</v>
      </c>
      <c r="BBC34" s="355">
        <f t="shared" ref="BBC34:BDN34" si="21">SUM(BBC35:BBC39)</f>
        <v>0</v>
      </c>
      <c r="BBD34" s="355">
        <f t="shared" si="21"/>
        <v>0</v>
      </c>
      <c r="BBE34" s="355">
        <f t="shared" si="21"/>
        <v>0</v>
      </c>
      <c r="BBF34" s="355">
        <f t="shared" si="21"/>
        <v>0</v>
      </c>
      <c r="BBG34" s="355">
        <f t="shared" si="21"/>
        <v>0</v>
      </c>
      <c r="BBH34" s="355">
        <f t="shared" si="21"/>
        <v>0</v>
      </c>
      <c r="BBI34" s="355">
        <f t="shared" si="21"/>
        <v>0</v>
      </c>
      <c r="BBJ34" s="355">
        <f t="shared" si="21"/>
        <v>0</v>
      </c>
      <c r="BBK34" s="355">
        <f t="shared" si="21"/>
        <v>0</v>
      </c>
      <c r="BBL34" s="355">
        <f t="shared" si="21"/>
        <v>0</v>
      </c>
      <c r="BBM34" s="355">
        <f t="shared" si="21"/>
        <v>0</v>
      </c>
      <c r="BBN34" s="355">
        <f t="shared" si="21"/>
        <v>0</v>
      </c>
      <c r="BBO34" s="355">
        <f t="shared" si="21"/>
        <v>0</v>
      </c>
      <c r="BBP34" s="355">
        <f t="shared" si="21"/>
        <v>0</v>
      </c>
      <c r="BBQ34" s="355">
        <f t="shared" si="21"/>
        <v>0</v>
      </c>
      <c r="BBR34" s="355">
        <f t="shared" si="21"/>
        <v>0</v>
      </c>
      <c r="BBS34" s="355">
        <f t="shared" si="21"/>
        <v>0</v>
      </c>
      <c r="BBT34" s="355">
        <f t="shared" si="21"/>
        <v>0</v>
      </c>
      <c r="BBU34" s="355">
        <f t="shared" si="21"/>
        <v>0</v>
      </c>
      <c r="BBV34" s="355">
        <f t="shared" si="21"/>
        <v>0</v>
      </c>
      <c r="BBW34" s="355">
        <f t="shared" si="21"/>
        <v>0</v>
      </c>
      <c r="BBX34" s="355">
        <f t="shared" si="21"/>
        <v>0</v>
      </c>
      <c r="BBY34" s="355">
        <f t="shared" si="21"/>
        <v>0</v>
      </c>
      <c r="BBZ34" s="355">
        <f t="shared" si="21"/>
        <v>0</v>
      </c>
      <c r="BCA34" s="355">
        <f t="shared" si="21"/>
        <v>0</v>
      </c>
      <c r="BCB34" s="355">
        <f t="shared" si="21"/>
        <v>0</v>
      </c>
      <c r="BCC34" s="355">
        <f t="shared" si="21"/>
        <v>0</v>
      </c>
      <c r="BCD34" s="355">
        <f t="shared" si="21"/>
        <v>0</v>
      </c>
      <c r="BCE34" s="355">
        <f t="shared" si="21"/>
        <v>0</v>
      </c>
      <c r="BCF34" s="355">
        <f t="shared" si="21"/>
        <v>0</v>
      </c>
      <c r="BCG34" s="355">
        <f t="shared" si="21"/>
        <v>0</v>
      </c>
      <c r="BCH34" s="355">
        <f t="shared" si="21"/>
        <v>0</v>
      </c>
      <c r="BCI34" s="355">
        <f t="shared" si="21"/>
        <v>0</v>
      </c>
      <c r="BCJ34" s="355">
        <f t="shared" si="21"/>
        <v>0</v>
      </c>
      <c r="BCK34" s="355">
        <f t="shared" si="21"/>
        <v>0</v>
      </c>
      <c r="BCL34" s="355">
        <f t="shared" si="21"/>
        <v>0</v>
      </c>
      <c r="BCM34" s="355">
        <f t="shared" si="21"/>
        <v>0</v>
      </c>
      <c r="BCN34" s="355">
        <f t="shared" si="21"/>
        <v>0</v>
      </c>
      <c r="BCO34" s="355">
        <f t="shared" si="21"/>
        <v>0</v>
      </c>
      <c r="BCP34" s="355">
        <f t="shared" si="21"/>
        <v>0</v>
      </c>
      <c r="BCQ34" s="355">
        <f t="shared" si="21"/>
        <v>0</v>
      </c>
      <c r="BCR34" s="355">
        <f t="shared" si="21"/>
        <v>0</v>
      </c>
      <c r="BCS34" s="355">
        <f t="shared" si="21"/>
        <v>0</v>
      </c>
      <c r="BCT34" s="355">
        <f t="shared" si="21"/>
        <v>0</v>
      </c>
      <c r="BCU34" s="355">
        <f t="shared" si="21"/>
        <v>0</v>
      </c>
      <c r="BCV34" s="355">
        <f t="shared" si="21"/>
        <v>0</v>
      </c>
      <c r="BCW34" s="355">
        <f t="shared" si="21"/>
        <v>0</v>
      </c>
      <c r="BCX34" s="355">
        <f t="shared" si="21"/>
        <v>0</v>
      </c>
      <c r="BCY34" s="355">
        <f t="shared" si="21"/>
        <v>0</v>
      </c>
      <c r="BCZ34" s="355">
        <f t="shared" si="21"/>
        <v>0</v>
      </c>
      <c r="BDA34" s="355">
        <f t="shared" si="21"/>
        <v>0</v>
      </c>
      <c r="BDB34" s="355">
        <f t="shared" si="21"/>
        <v>0</v>
      </c>
      <c r="BDC34" s="355">
        <f t="shared" si="21"/>
        <v>0</v>
      </c>
      <c r="BDD34" s="355">
        <f t="shared" si="21"/>
        <v>0</v>
      </c>
      <c r="BDE34" s="355">
        <f t="shared" si="21"/>
        <v>0</v>
      </c>
      <c r="BDF34" s="355">
        <f t="shared" si="21"/>
        <v>0</v>
      </c>
      <c r="BDG34" s="355">
        <f t="shared" si="21"/>
        <v>0</v>
      </c>
      <c r="BDH34" s="355">
        <f t="shared" si="21"/>
        <v>0</v>
      </c>
      <c r="BDI34" s="355">
        <f t="shared" si="21"/>
        <v>0</v>
      </c>
      <c r="BDJ34" s="355">
        <f t="shared" si="21"/>
        <v>0</v>
      </c>
      <c r="BDK34" s="355">
        <f t="shared" si="21"/>
        <v>0</v>
      </c>
      <c r="BDL34" s="355">
        <f t="shared" si="21"/>
        <v>0</v>
      </c>
      <c r="BDM34" s="355">
        <f t="shared" si="21"/>
        <v>0</v>
      </c>
      <c r="BDN34" s="355">
        <f t="shared" si="21"/>
        <v>0</v>
      </c>
      <c r="BDO34" s="355">
        <f t="shared" ref="BDO34:BFZ34" si="22">SUM(BDO35:BDO39)</f>
        <v>0</v>
      </c>
      <c r="BDP34" s="355">
        <f t="shared" si="22"/>
        <v>0</v>
      </c>
      <c r="BDQ34" s="355">
        <f t="shared" si="22"/>
        <v>0</v>
      </c>
      <c r="BDR34" s="355">
        <f t="shared" si="22"/>
        <v>0</v>
      </c>
      <c r="BDS34" s="355">
        <f t="shared" si="22"/>
        <v>0</v>
      </c>
      <c r="BDT34" s="355">
        <f t="shared" si="22"/>
        <v>0</v>
      </c>
      <c r="BDU34" s="355">
        <f t="shared" si="22"/>
        <v>0</v>
      </c>
      <c r="BDV34" s="355">
        <f t="shared" si="22"/>
        <v>0</v>
      </c>
      <c r="BDW34" s="355">
        <f t="shared" si="22"/>
        <v>0</v>
      </c>
      <c r="BDX34" s="355">
        <f t="shared" si="22"/>
        <v>0</v>
      </c>
      <c r="BDY34" s="355">
        <f t="shared" si="22"/>
        <v>0</v>
      </c>
      <c r="BDZ34" s="355">
        <f t="shared" si="22"/>
        <v>0</v>
      </c>
      <c r="BEA34" s="355">
        <f t="shared" si="22"/>
        <v>0</v>
      </c>
      <c r="BEB34" s="355">
        <f t="shared" si="22"/>
        <v>0</v>
      </c>
      <c r="BEC34" s="355">
        <f t="shared" si="22"/>
        <v>0</v>
      </c>
      <c r="BED34" s="355">
        <f t="shared" si="22"/>
        <v>0</v>
      </c>
      <c r="BEE34" s="355">
        <f t="shared" si="22"/>
        <v>0</v>
      </c>
      <c r="BEF34" s="355">
        <f t="shared" si="22"/>
        <v>0</v>
      </c>
      <c r="BEG34" s="355">
        <f t="shared" si="22"/>
        <v>0</v>
      </c>
      <c r="BEH34" s="355">
        <f t="shared" si="22"/>
        <v>0</v>
      </c>
      <c r="BEI34" s="355">
        <f t="shared" si="22"/>
        <v>0</v>
      </c>
      <c r="BEJ34" s="355">
        <f t="shared" si="22"/>
        <v>0</v>
      </c>
      <c r="BEK34" s="355">
        <f t="shared" si="22"/>
        <v>0</v>
      </c>
      <c r="BEL34" s="355">
        <f t="shared" si="22"/>
        <v>0</v>
      </c>
      <c r="BEM34" s="355">
        <f t="shared" si="22"/>
        <v>0</v>
      </c>
      <c r="BEN34" s="355">
        <f t="shared" si="22"/>
        <v>0</v>
      </c>
      <c r="BEO34" s="355">
        <f t="shared" si="22"/>
        <v>0</v>
      </c>
      <c r="BEP34" s="355">
        <f t="shared" si="22"/>
        <v>0</v>
      </c>
      <c r="BEQ34" s="355">
        <f t="shared" si="22"/>
        <v>0</v>
      </c>
      <c r="BER34" s="355">
        <f t="shared" si="22"/>
        <v>0</v>
      </c>
      <c r="BES34" s="355">
        <f t="shared" si="22"/>
        <v>0</v>
      </c>
      <c r="BET34" s="355">
        <f t="shared" si="22"/>
        <v>0</v>
      </c>
      <c r="BEU34" s="355">
        <f t="shared" si="22"/>
        <v>0</v>
      </c>
      <c r="BEV34" s="355">
        <f t="shared" si="22"/>
        <v>0</v>
      </c>
      <c r="BEW34" s="355">
        <f t="shared" si="22"/>
        <v>0</v>
      </c>
      <c r="BEX34" s="355">
        <f t="shared" si="22"/>
        <v>0</v>
      </c>
      <c r="BEY34" s="355">
        <f t="shared" si="22"/>
        <v>0</v>
      </c>
      <c r="BEZ34" s="355">
        <f t="shared" si="22"/>
        <v>0</v>
      </c>
      <c r="BFA34" s="355">
        <f t="shared" si="22"/>
        <v>0</v>
      </c>
      <c r="BFB34" s="355">
        <f t="shared" si="22"/>
        <v>0</v>
      </c>
      <c r="BFC34" s="355">
        <f t="shared" si="22"/>
        <v>0</v>
      </c>
      <c r="BFD34" s="355">
        <f t="shared" si="22"/>
        <v>0</v>
      </c>
      <c r="BFE34" s="355">
        <f t="shared" si="22"/>
        <v>0</v>
      </c>
      <c r="BFF34" s="355">
        <f t="shared" si="22"/>
        <v>0</v>
      </c>
      <c r="BFG34" s="355">
        <f t="shared" si="22"/>
        <v>0</v>
      </c>
      <c r="BFH34" s="355">
        <f t="shared" si="22"/>
        <v>0</v>
      </c>
      <c r="BFI34" s="355">
        <f t="shared" si="22"/>
        <v>0</v>
      </c>
      <c r="BFJ34" s="355">
        <f t="shared" si="22"/>
        <v>0</v>
      </c>
      <c r="BFK34" s="355">
        <f t="shared" si="22"/>
        <v>0</v>
      </c>
      <c r="BFL34" s="355">
        <f t="shared" si="22"/>
        <v>0</v>
      </c>
      <c r="BFM34" s="355">
        <f t="shared" si="22"/>
        <v>0</v>
      </c>
      <c r="BFN34" s="355">
        <f t="shared" si="22"/>
        <v>0</v>
      </c>
      <c r="BFO34" s="355">
        <f t="shared" si="22"/>
        <v>0</v>
      </c>
      <c r="BFP34" s="355">
        <f t="shared" si="22"/>
        <v>0</v>
      </c>
      <c r="BFQ34" s="355">
        <f t="shared" si="22"/>
        <v>0</v>
      </c>
      <c r="BFR34" s="355">
        <f t="shared" si="22"/>
        <v>0</v>
      </c>
      <c r="BFS34" s="355">
        <f t="shared" si="22"/>
        <v>0</v>
      </c>
      <c r="BFT34" s="355">
        <f t="shared" si="22"/>
        <v>0</v>
      </c>
      <c r="BFU34" s="355">
        <f t="shared" si="22"/>
        <v>0</v>
      </c>
      <c r="BFV34" s="355">
        <f t="shared" si="22"/>
        <v>0</v>
      </c>
      <c r="BFW34" s="355">
        <f t="shared" si="22"/>
        <v>0</v>
      </c>
      <c r="BFX34" s="355">
        <f t="shared" si="22"/>
        <v>0</v>
      </c>
      <c r="BFY34" s="355">
        <f t="shared" si="22"/>
        <v>0</v>
      </c>
      <c r="BFZ34" s="355">
        <f t="shared" si="22"/>
        <v>0</v>
      </c>
      <c r="BGA34" s="355">
        <f t="shared" ref="BGA34:BIL34" si="23">SUM(BGA35:BGA39)</f>
        <v>0</v>
      </c>
      <c r="BGB34" s="355">
        <f t="shared" si="23"/>
        <v>0</v>
      </c>
      <c r="BGC34" s="355">
        <f t="shared" si="23"/>
        <v>0</v>
      </c>
      <c r="BGD34" s="355">
        <f t="shared" si="23"/>
        <v>0</v>
      </c>
      <c r="BGE34" s="355">
        <f t="shared" si="23"/>
        <v>0</v>
      </c>
      <c r="BGF34" s="355">
        <f t="shared" si="23"/>
        <v>0</v>
      </c>
      <c r="BGG34" s="355">
        <f t="shared" si="23"/>
        <v>0</v>
      </c>
      <c r="BGH34" s="355">
        <f t="shared" si="23"/>
        <v>0</v>
      </c>
      <c r="BGI34" s="355">
        <f t="shared" si="23"/>
        <v>0</v>
      </c>
      <c r="BGJ34" s="355">
        <f t="shared" si="23"/>
        <v>0</v>
      </c>
      <c r="BGK34" s="355">
        <f t="shared" si="23"/>
        <v>0</v>
      </c>
      <c r="BGL34" s="355">
        <f t="shared" si="23"/>
        <v>0</v>
      </c>
      <c r="BGM34" s="355">
        <f t="shared" si="23"/>
        <v>0</v>
      </c>
      <c r="BGN34" s="355">
        <f t="shared" si="23"/>
        <v>0</v>
      </c>
      <c r="BGO34" s="355">
        <f t="shared" si="23"/>
        <v>0</v>
      </c>
      <c r="BGP34" s="355">
        <f t="shared" si="23"/>
        <v>0</v>
      </c>
      <c r="BGQ34" s="355">
        <f t="shared" si="23"/>
        <v>0</v>
      </c>
      <c r="BGR34" s="355">
        <f t="shared" si="23"/>
        <v>0</v>
      </c>
      <c r="BGS34" s="355">
        <f t="shared" si="23"/>
        <v>0</v>
      </c>
      <c r="BGT34" s="355">
        <f t="shared" si="23"/>
        <v>0</v>
      </c>
      <c r="BGU34" s="355">
        <f t="shared" si="23"/>
        <v>0</v>
      </c>
      <c r="BGV34" s="355">
        <f t="shared" si="23"/>
        <v>0</v>
      </c>
      <c r="BGW34" s="355">
        <f t="shared" si="23"/>
        <v>0</v>
      </c>
      <c r="BGX34" s="355">
        <f t="shared" si="23"/>
        <v>0</v>
      </c>
      <c r="BGY34" s="355">
        <f t="shared" si="23"/>
        <v>0</v>
      </c>
      <c r="BGZ34" s="355">
        <f t="shared" si="23"/>
        <v>0</v>
      </c>
      <c r="BHA34" s="355">
        <f t="shared" si="23"/>
        <v>0</v>
      </c>
      <c r="BHB34" s="355">
        <f t="shared" si="23"/>
        <v>0</v>
      </c>
      <c r="BHC34" s="355">
        <f t="shared" si="23"/>
        <v>0</v>
      </c>
      <c r="BHD34" s="355">
        <f t="shared" si="23"/>
        <v>0</v>
      </c>
      <c r="BHE34" s="355">
        <f t="shared" si="23"/>
        <v>0</v>
      </c>
      <c r="BHF34" s="355">
        <f t="shared" si="23"/>
        <v>0</v>
      </c>
      <c r="BHG34" s="355">
        <f t="shared" si="23"/>
        <v>0</v>
      </c>
      <c r="BHH34" s="355">
        <f t="shared" si="23"/>
        <v>0</v>
      </c>
      <c r="BHI34" s="355">
        <f t="shared" si="23"/>
        <v>0</v>
      </c>
      <c r="BHJ34" s="355">
        <f t="shared" si="23"/>
        <v>0</v>
      </c>
      <c r="BHK34" s="355">
        <f t="shared" si="23"/>
        <v>0</v>
      </c>
      <c r="BHL34" s="355">
        <f t="shared" si="23"/>
        <v>0</v>
      </c>
      <c r="BHM34" s="355">
        <f t="shared" si="23"/>
        <v>0</v>
      </c>
      <c r="BHN34" s="355">
        <f t="shared" si="23"/>
        <v>0</v>
      </c>
      <c r="BHO34" s="355">
        <f t="shared" si="23"/>
        <v>0</v>
      </c>
      <c r="BHP34" s="355">
        <f t="shared" si="23"/>
        <v>0</v>
      </c>
      <c r="BHQ34" s="355">
        <f t="shared" si="23"/>
        <v>0</v>
      </c>
      <c r="BHR34" s="355">
        <f t="shared" si="23"/>
        <v>0</v>
      </c>
      <c r="BHS34" s="355">
        <f t="shared" si="23"/>
        <v>0</v>
      </c>
      <c r="BHT34" s="355">
        <f t="shared" si="23"/>
        <v>0</v>
      </c>
      <c r="BHU34" s="355">
        <f t="shared" si="23"/>
        <v>0</v>
      </c>
      <c r="BHV34" s="355">
        <f t="shared" si="23"/>
        <v>0</v>
      </c>
      <c r="BHW34" s="355">
        <f t="shared" si="23"/>
        <v>0</v>
      </c>
      <c r="BHX34" s="355">
        <f t="shared" si="23"/>
        <v>0</v>
      </c>
      <c r="BHY34" s="355">
        <f t="shared" si="23"/>
        <v>0</v>
      </c>
      <c r="BHZ34" s="355">
        <f t="shared" si="23"/>
        <v>0</v>
      </c>
      <c r="BIA34" s="355">
        <f t="shared" si="23"/>
        <v>0</v>
      </c>
      <c r="BIB34" s="355">
        <f t="shared" si="23"/>
        <v>0</v>
      </c>
      <c r="BIC34" s="355">
        <f t="shared" si="23"/>
        <v>0</v>
      </c>
      <c r="BID34" s="355">
        <f t="shared" si="23"/>
        <v>0</v>
      </c>
      <c r="BIE34" s="355">
        <f t="shared" si="23"/>
        <v>0</v>
      </c>
      <c r="BIF34" s="355">
        <f t="shared" si="23"/>
        <v>0</v>
      </c>
      <c r="BIG34" s="355">
        <f t="shared" si="23"/>
        <v>0</v>
      </c>
      <c r="BIH34" s="355">
        <f t="shared" si="23"/>
        <v>0</v>
      </c>
      <c r="BII34" s="355">
        <f t="shared" si="23"/>
        <v>0</v>
      </c>
      <c r="BIJ34" s="355">
        <f t="shared" si="23"/>
        <v>0</v>
      </c>
      <c r="BIK34" s="355">
        <f t="shared" si="23"/>
        <v>0</v>
      </c>
      <c r="BIL34" s="355">
        <f t="shared" si="23"/>
        <v>0</v>
      </c>
      <c r="BIM34" s="355">
        <f t="shared" ref="BIM34:BKX34" si="24">SUM(BIM35:BIM39)</f>
        <v>0</v>
      </c>
      <c r="BIN34" s="355">
        <f t="shared" si="24"/>
        <v>0</v>
      </c>
      <c r="BIO34" s="355">
        <f t="shared" si="24"/>
        <v>0</v>
      </c>
      <c r="BIP34" s="355">
        <f t="shared" si="24"/>
        <v>0</v>
      </c>
      <c r="BIQ34" s="355">
        <f t="shared" si="24"/>
        <v>0</v>
      </c>
      <c r="BIR34" s="355">
        <f t="shared" si="24"/>
        <v>0</v>
      </c>
      <c r="BIS34" s="355">
        <f t="shared" si="24"/>
        <v>0</v>
      </c>
      <c r="BIT34" s="355">
        <f t="shared" si="24"/>
        <v>0</v>
      </c>
      <c r="BIU34" s="355">
        <f t="shared" si="24"/>
        <v>0</v>
      </c>
      <c r="BIV34" s="355">
        <f t="shared" si="24"/>
        <v>0</v>
      </c>
      <c r="BIW34" s="355">
        <f t="shared" si="24"/>
        <v>0</v>
      </c>
      <c r="BIX34" s="355">
        <f t="shared" si="24"/>
        <v>0</v>
      </c>
      <c r="BIY34" s="355">
        <f t="shared" si="24"/>
        <v>0</v>
      </c>
      <c r="BIZ34" s="355">
        <f t="shared" si="24"/>
        <v>0</v>
      </c>
      <c r="BJA34" s="355">
        <f t="shared" si="24"/>
        <v>0</v>
      </c>
      <c r="BJB34" s="355">
        <f t="shared" si="24"/>
        <v>0</v>
      </c>
      <c r="BJC34" s="355">
        <f t="shared" si="24"/>
        <v>0</v>
      </c>
      <c r="BJD34" s="355">
        <f t="shared" si="24"/>
        <v>0</v>
      </c>
      <c r="BJE34" s="355">
        <f t="shared" si="24"/>
        <v>0</v>
      </c>
      <c r="BJF34" s="355">
        <f t="shared" si="24"/>
        <v>0</v>
      </c>
      <c r="BJG34" s="355">
        <f t="shared" si="24"/>
        <v>0</v>
      </c>
      <c r="BJH34" s="355">
        <f t="shared" si="24"/>
        <v>0</v>
      </c>
      <c r="BJI34" s="355">
        <f t="shared" si="24"/>
        <v>0</v>
      </c>
      <c r="BJJ34" s="355">
        <f t="shared" si="24"/>
        <v>0</v>
      </c>
      <c r="BJK34" s="355">
        <f t="shared" si="24"/>
        <v>0</v>
      </c>
      <c r="BJL34" s="355">
        <f t="shared" si="24"/>
        <v>0</v>
      </c>
      <c r="BJM34" s="355">
        <f t="shared" si="24"/>
        <v>0</v>
      </c>
      <c r="BJN34" s="355">
        <f t="shared" si="24"/>
        <v>0</v>
      </c>
      <c r="BJO34" s="355">
        <f t="shared" si="24"/>
        <v>0</v>
      </c>
      <c r="BJP34" s="355">
        <f t="shared" si="24"/>
        <v>0</v>
      </c>
      <c r="BJQ34" s="355">
        <f t="shared" si="24"/>
        <v>0</v>
      </c>
      <c r="BJR34" s="355">
        <f t="shared" si="24"/>
        <v>0</v>
      </c>
      <c r="BJS34" s="355">
        <f t="shared" si="24"/>
        <v>0</v>
      </c>
      <c r="BJT34" s="355">
        <f t="shared" si="24"/>
        <v>0</v>
      </c>
      <c r="BJU34" s="355">
        <f t="shared" si="24"/>
        <v>0</v>
      </c>
      <c r="BJV34" s="355">
        <f t="shared" si="24"/>
        <v>0</v>
      </c>
      <c r="BJW34" s="355">
        <f t="shared" si="24"/>
        <v>0</v>
      </c>
      <c r="BJX34" s="355">
        <f t="shared" si="24"/>
        <v>0</v>
      </c>
      <c r="BJY34" s="355">
        <f t="shared" si="24"/>
        <v>0</v>
      </c>
      <c r="BJZ34" s="355">
        <f t="shared" si="24"/>
        <v>0</v>
      </c>
      <c r="BKA34" s="355">
        <f t="shared" si="24"/>
        <v>0</v>
      </c>
      <c r="BKB34" s="355">
        <f t="shared" si="24"/>
        <v>0</v>
      </c>
      <c r="BKC34" s="355">
        <f t="shared" si="24"/>
        <v>0</v>
      </c>
      <c r="BKD34" s="355">
        <f t="shared" si="24"/>
        <v>0</v>
      </c>
      <c r="BKE34" s="355">
        <f t="shared" si="24"/>
        <v>0</v>
      </c>
      <c r="BKF34" s="355">
        <f t="shared" si="24"/>
        <v>0</v>
      </c>
      <c r="BKG34" s="355">
        <f t="shared" si="24"/>
        <v>0</v>
      </c>
      <c r="BKH34" s="355">
        <f t="shared" si="24"/>
        <v>0</v>
      </c>
      <c r="BKI34" s="355">
        <f t="shared" si="24"/>
        <v>0</v>
      </c>
      <c r="BKJ34" s="355">
        <f t="shared" si="24"/>
        <v>0</v>
      </c>
      <c r="BKK34" s="355">
        <f t="shared" si="24"/>
        <v>0</v>
      </c>
      <c r="BKL34" s="355">
        <f t="shared" si="24"/>
        <v>0</v>
      </c>
      <c r="BKM34" s="355">
        <f t="shared" si="24"/>
        <v>0</v>
      </c>
      <c r="BKN34" s="355">
        <f t="shared" si="24"/>
        <v>0</v>
      </c>
      <c r="BKO34" s="355">
        <f t="shared" si="24"/>
        <v>0</v>
      </c>
      <c r="BKP34" s="355">
        <f t="shared" si="24"/>
        <v>0</v>
      </c>
      <c r="BKQ34" s="355">
        <f t="shared" si="24"/>
        <v>0</v>
      </c>
      <c r="BKR34" s="355">
        <f t="shared" si="24"/>
        <v>0</v>
      </c>
      <c r="BKS34" s="355">
        <f t="shared" si="24"/>
        <v>0</v>
      </c>
      <c r="BKT34" s="355">
        <f t="shared" si="24"/>
        <v>0</v>
      </c>
      <c r="BKU34" s="355">
        <f t="shared" si="24"/>
        <v>0</v>
      </c>
      <c r="BKV34" s="355">
        <f t="shared" si="24"/>
        <v>0</v>
      </c>
      <c r="BKW34" s="355">
        <f t="shared" si="24"/>
        <v>0</v>
      </c>
      <c r="BKX34" s="355">
        <f t="shared" si="24"/>
        <v>0</v>
      </c>
      <c r="BKY34" s="355">
        <f t="shared" ref="BKY34:BNJ34" si="25">SUM(BKY35:BKY39)</f>
        <v>0</v>
      </c>
      <c r="BKZ34" s="355">
        <f t="shared" si="25"/>
        <v>0</v>
      </c>
      <c r="BLA34" s="355">
        <f t="shared" si="25"/>
        <v>0</v>
      </c>
      <c r="BLB34" s="355">
        <f t="shared" si="25"/>
        <v>0</v>
      </c>
      <c r="BLC34" s="355">
        <f t="shared" si="25"/>
        <v>0</v>
      </c>
      <c r="BLD34" s="355">
        <f t="shared" si="25"/>
        <v>0</v>
      </c>
      <c r="BLE34" s="355">
        <f t="shared" si="25"/>
        <v>0</v>
      </c>
      <c r="BLF34" s="355">
        <f t="shared" si="25"/>
        <v>0</v>
      </c>
      <c r="BLG34" s="355">
        <f t="shared" si="25"/>
        <v>0</v>
      </c>
      <c r="BLH34" s="355">
        <f t="shared" si="25"/>
        <v>0</v>
      </c>
      <c r="BLI34" s="355">
        <f t="shared" si="25"/>
        <v>0</v>
      </c>
      <c r="BLJ34" s="355">
        <f t="shared" si="25"/>
        <v>0</v>
      </c>
      <c r="BLK34" s="355">
        <f t="shared" si="25"/>
        <v>0</v>
      </c>
      <c r="BLL34" s="355">
        <f t="shared" si="25"/>
        <v>0</v>
      </c>
      <c r="BLM34" s="355">
        <f t="shared" si="25"/>
        <v>0</v>
      </c>
      <c r="BLN34" s="355">
        <f t="shared" si="25"/>
        <v>0</v>
      </c>
      <c r="BLO34" s="355">
        <f t="shared" si="25"/>
        <v>0</v>
      </c>
      <c r="BLP34" s="355">
        <f t="shared" si="25"/>
        <v>0</v>
      </c>
      <c r="BLQ34" s="355">
        <f t="shared" si="25"/>
        <v>0</v>
      </c>
      <c r="BLR34" s="355">
        <f t="shared" si="25"/>
        <v>0</v>
      </c>
      <c r="BLS34" s="355">
        <f t="shared" si="25"/>
        <v>0</v>
      </c>
      <c r="BLT34" s="355">
        <f t="shared" si="25"/>
        <v>0</v>
      </c>
      <c r="BLU34" s="355">
        <f t="shared" si="25"/>
        <v>0</v>
      </c>
      <c r="BLV34" s="355">
        <f t="shared" si="25"/>
        <v>0</v>
      </c>
      <c r="BLW34" s="355">
        <f t="shared" si="25"/>
        <v>0</v>
      </c>
      <c r="BLX34" s="355">
        <f t="shared" si="25"/>
        <v>0</v>
      </c>
      <c r="BLY34" s="355">
        <f t="shared" si="25"/>
        <v>0</v>
      </c>
      <c r="BLZ34" s="355">
        <f t="shared" si="25"/>
        <v>0</v>
      </c>
      <c r="BMA34" s="355">
        <f t="shared" si="25"/>
        <v>0</v>
      </c>
      <c r="BMB34" s="355">
        <f t="shared" si="25"/>
        <v>0</v>
      </c>
      <c r="BMC34" s="355">
        <f t="shared" si="25"/>
        <v>0</v>
      </c>
      <c r="BMD34" s="355">
        <f t="shared" si="25"/>
        <v>0</v>
      </c>
      <c r="BME34" s="355">
        <f t="shared" si="25"/>
        <v>0</v>
      </c>
      <c r="BMF34" s="355">
        <f t="shared" si="25"/>
        <v>0</v>
      </c>
      <c r="BMG34" s="355">
        <f t="shared" si="25"/>
        <v>0</v>
      </c>
      <c r="BMH34" s="355">
        <f t="shared" si="25"/>
        <v>0</v>
      </c>
      <c r="BMI34" s="355">
        <f t="shared" si="25"/>
        <v>0</v>
      </c>
      <c r="BMJ34" s="355">
        <f t="shared" si="25"/>
        <v>0</v>
      </c>
      <c r="BMK34" s="355">
        <f t="shared" si="25"/>
        <v>0</v>
      </c>
      <c r="BML34" s="355">
        <f t="shared" si="25"/>
        <v>0</v>
      </c>
      <c r="BMM34" s="355">
        <f t="shared" si="25"/>
        <v>0</v>
      </c>
      <c r="BMN34" s="355">
        <f t="shared" si="25"/>
        <v>0</v>
      </c>
      <c r="BMO34" s="355">
        <f t="shared" si="25"/>
        <v>0</v>
      </c>
      <c r="BMP34" s="355">
        <f t="shared" si="25"/>
        <v>0</v>
      </c>
      <c r="BMQ34" s="355">
        <f t="shared" si="25"/>
        <v>0</v>
      </c>
      <c r="BMR34" s="355">
        <f t="shared" si="25"/>
        <v>0</v>
      </c>
      <c r="BMS34" s="355">
        <f t="shared" si="25"/>
        <v>0</v>
      </c>
      <c r="BMT34" s="355">
        <f t="shared" si="25"/>
        <v>0</v>
      </c>
      <c r="BMU34" s="355">
        <f t="shared" si="25"/>
        <v>0</v>
      </c>
      <c r="BMV34" s="355">
        <f t="shared" si="25"/>
        <v>0</v>
      </c>
      <c r="BMW34" s="355">
        <f t="shared" si="25"/>
        <v>0</v>
      </c>
      <c r="BMX34" s="355">
        <f t="shared" si="25"/>
        <v>0</v>
      </c>
      <c r="BMY34" s="355">
        <f t="shared" si="25"/>
        <v>0</v>
      </c>
      <c r="BMZ34" s="355">
        <f t="shared" si="25"/>
        <v>0</v>
      </c>
      <c r="BNA34" s="355">
        <f t="shared" si="25"/>
        <v>0</v>
      </c>
      <c r="BNB34" s="355">
        <f t="shared" si="25"/>
        <v>0</v>
      </c>
      <c r="BNC34" s="355">
        <f t="shared" si="25"/>
        <v>0</v>
      </c>
      <c r="BND34" s="355">
        <f t="shared" si="25"/>
        <v>0</v>
      </c>
      <c r="BNE34" s="355">
        <f t="shared" si="25"/>
        <v>0</v>
      </c>
      <c r="BNF34" s="355">
        <f t="shared" si="25"/>
        <v>0</v>
      </c>
      <c r="BNG34" s="355">
        <f t="shared" si="25"/>
        <v>0</v>
      </c>
      <c r="BNH34" s="355">
        <f t="shared" si="25"/>
        <v>0</v>
      </c>
      <c r="BNI34" s="355">
        <f t="shared" si="25"/>
        <v>0</v>
      </c>
      <c r="BNJ34" s="355">
        <f t="shared" si="25"/>
        <v>0</v>
      </c>
      <c r="BNK34" s="355">
        <f t="shared" ref="BNK34:BPV34" si="26">SUM(BNK35:BNK39)</f>
        <v>0</v>
      </c>
      <c r="BNL34" s="355">
        <f t="shared" si="26"/>
        <v>0</v>
      </c>
      <c r="BNM34" s="355">
        <f t="shared" si="26"/>
        <v>0</v>
      </c>
      <c r="BNN34" s="355">
        <f t="shared" si="26"/>
        <v>0</v>
      </c>
      <c r="BNO34" s="355">
        <f t="shared" si="26"/>
        <v>0</v>
      </c>
      <c r="BNP34" s="355">
        <f t="shared" si="26"/>
        <v>0</v>
      </c>
      <c r="BNQ34" s="355">
        <f t="shared" si="26"/>
        <v>0</v>
      </c>
      <c r="BNR34" s="355">
        <f t="shared" si="26"/>
        <v>0</v>
      </c>
      <c r="BNS34" s="355">
        <f t="shared" si="26"/>
        <v>0</v>
      </c>
      <c r="BNT34" s="355">
        <f t="shared" si="26"/>
        <v>0</v>
      </c>
      <c r="BNU34" s="355">
        <f t="shared" si="26"/>
        <v>0</v>
      </c>
      <c r="BNV34" s="355">
        <f t="shared" si="26"/>
        <v>0</v>
      </c>
      <c r="BNW34" s="355">
        <f t="shared" si="26"/>
        <v>0</v>
      </c>
      <c r="BNX34" s="355">
        <f t="shared" si="26"/>
        <v>0</v>
      </c>
      <c r="BNY34" s="355">
        <f t="shared" si="26"/>
        <v>0</v>
      </c>
      <c r="BNZ34" s="355">
        <f t="shared" si="26"/>
        <v>0</v>
      </c>
      <c r="BOA34" s="355">
        <f t="shared" si="26"/>
        <v>0</v>
      </c>
      <c r="BOB34" s="355">
        <f t="shared" si="26"/>
        <v>0</v>
      </c>
      <c r="BOC34" s="355">
        <f t="shared" si="26"/>
        <v>0</v>
      </c>
      <c r="BOD34" s="355">
        <f t="shared" si="26"/>
        <v>0</v>
      </c>
      <c r="BOE34" s="355">
        <f t="shared" si="26"/>
        <v>0</v>
      </c>
      <c r="BOF34" s="355">
        <f t="shared" si="26"/>
        <v>0</v>
      </c>
      <c r="BOG34" s="355">
        <f t="shared" si="26"/>
        <v>0</v>
      </c>
      <c r="BOH34" s="355">
        <f t="shared" si="26"/>
        <v>0</v>
      </c>
      <c r="BOI34" s="355">
        <f t="shared" si="26"/>
        <v>0</v>
      </c>
      <c r="BOJ34" s="355">
        <f t="shared" si="26"/>
        <v>0</v>
      </c>
      <c r="BOK34" s="355">
        <f t="shared" si="26"/>
        <v>0</v>
      </c>
      <c r="BOL34" s="355">
        <f t="shared" si="26"/>
        <v>0</v>
      </c>
      <c r="BOM34" s="355">
        <f t="shared" si="26"/>
        <v>0</v>
      </c>
      <c r="BON34" s="355">
        <f t="shared" si="26"/>
        <v>0</v>
      </c>
      <c r="BOO34" s="355">
        <f t="shared" si="26"/>
        <v>0</v>
      </c>
      <c r="BOP34" s="355">
        <f t="shared" si="26"/>
        <v>0</v>
      </c>
      <c r="BOQ34" s="355">
        <f t="shared" si="26"/>
        <v>0</v>
      </c>
      <c r="BOR34" s="355">
        <f t="shared" si="26"/>
        <v>0</v>
      </c>
      <c r="BOS34" s="355">
        <f t="shared" si="26"/>
        <v>0</v>
      </c>
      <c r="BOT34" s="355">
        <f t="shared" si="26"/>
        <v>0</v>
      </c>
      <c r="BOU34" s="355">
        <f t="shared" si="26"/>
        <v>0</v>
      </c>
      <c r="BOV34" s="355">
        <f t="shared" si="26"/>
        <v>0</v>
      </c>
      <c r="BOW34" s="355">
        <f t="shared" si="26"/>
        <v>0</v>
      </c>
      <c r="BOX34" s="355">
        <f t="shared" si="26"/>
        <v>0</v>
      </c>
      <c r="BOY34" s="355">
        <f t="shared" si="26"/>
        <v>0</v>
      </c>
      <c r="BOZ34" s="355">
        <f t="shared" si="26"/>
        <v>0</v>
      </c>
      <c r="BPA34" s="355">
        <f t="shared" si="26"/>
        <v>0</v>
      </c>
      <c r="BPB34" s="355">
        <f t="shared" si="26"/>
        <v>0</v>
      </c>
      <c r="BPC34" s="355">
        <f t="shared" si="26"/>
        <v>0</v>
      </c>
      <c r="BPD34" s="355">
        <f t="shared" si="26"/>
        <v>0</v>
      </c>
      <c r="BPE34" s="355">
        <f t="shared" si="26"/>
        <v>0</v>
      </c>
      <c r="BPF34" s="355">
        <f t="shared" si="26"/>
        <v>0</v>
      </c>
      <c r="BPG34" s="355">
        <f t="shared" si="26"/>
        <v>0</v>
      </c>
      <c r="BPH34" s="355">
        <f t="shared" si="26"/>
        <v>0</v>
      </c>
      <c r="BPI34" s="355">
        <f t="shared" si="26"/>
        <v>0</v>
      </c>
      <c r="BPJ34" s="355">
        <f t="shared" si="26"/>
        <v>0</v>
      </c>
      <c r="BPK34" s="355">
        <f t="shared" si="26"/>
        <v>0</v>
      </c>
      <c r="BPL34" s="355">
        <f t="shared" si="26"/>
        <v>0</v>
      </c>
      <c r="BPM34" s="355">
        <f t="shared" si="26"/>
        <v>0</v>
      </c>
      <c r="BPN34" s="355">
        <f t="shared" si="26"/>
        <v>0</v>
      </c>
      <c r="BPO34" s="355">
        <f t="shared" si="26"/>
        <v>0</v>
      </c>
      <c r="BPP34" s="355">
        <f t="shared" si="26"/>
        <v>0</v>
      </c>
      <c r="BPQ34" s="355">
        <f t="shared" si="26"/>
        <v>0</v>
      </c>
      <c r="BPR34" s="355">
        <f t="shared" si="26"/>
        <v>0</v>
      </c>
      <c r="BPS34" s="355">
        <f t="shared" si="26"/>
        <v>0</v>
      </c>
      <c r="BPT34" s="355">
        <f t="shared" si="26"/>
        <v>0</v>
      </c>
      <c r="BPU34" s="355">
        <f t="shared" si="26"/>
        <v>0</v>
      </c>
      <c r="BPV34" s="355">
        <f t="shared" si="26"/>
        <v>0</v>
      </c>
      <c r="BPW34" s="355">
        <f t="shared" ref="BPW34:BSH34" si="27">SUM(BPW35:BPW39)</f>
        <v>0</v>
      </c>
      <c r="BPX34" s="355">
        <f t="shared" si="27"/>
        <v>0</v>
      </c>
      <c r="BPY34" s="355">
        <f t="shared" si="27"/>
        <v>0</v>
      </c>
      <c r="BPZ34" s="355">
        <f t="shared" si="27"/>
        <v>0</v>
      </c>
      <c r="BQA34" s="355">
        <f t="shared" si="27"/>
        <v>0</v>
      </c>
      <c r="BQB34" s="355">
        <f t="shared" si="27"/>
        <v>0</v>
      </c>
      <c r="BQC34" s="355">
        <f t="shared" si="27"/>
        <v>0</v>
      </c>
      <c r="BQD34" s="355">
        <f t="shared" si="27"/>
        <v>0</v>
      </c>
      <c r="BQE34" s="355">
        <f t="shared" si="27"/>
        <v>0</v>
      </c>
      <c r="BQF34" s="355">
        <f t="shared" si="27"/>
        <v>0</v>
      </c>
      <c r="BQG34" s="355">
        <f t="shared" si="27"/>
        <v>0</v>
      </c>
      <c r="BQH34" s="355">
        <f t="shared" si="27"/>
        <v>0</v>
      </c>
      <c r="BQI34" s="355">
        <f t="shared" si="27"/>
        <v>0</v>
      </c>
      <c r="BQJ34" s="355">
        <f t="shared" si="27"/>
        <v>0</v>
      </c>
      <c r="BQK34" s="355">
        <f t="shared" si="27"/>
        <v>0</v>
      </c>
      <c r="BQL34" s="355">
        <f t="shared" si="27"/>
        <v>0</v>
      </c>
      <c r="BQM34" s="355">
        <f t="shared" si="27"/>
        <v>0</v>
      </c>
      <c r="BQN34" s="355">
        <f t="shared" si="27"/>
        <v>0</v>
      </c>
      <c r="BQO34" s="355">
        <f t="shared" si="27"/>
        <v>0</v>
      </c>
      <c r="BQP34" s="355">
        <f t="shared" si="27"/>
        <v>0</v>
      </c>
      <c r="BQQ34" s="355">
        <f t="shared" si="27"/>
        <v>0</v>
      </c>
      <c r="BQR34" s="355">
        <f t="shared" si="27"/>
        <v>0</v>
      </c>
      <c r="BQS34" s="355">
        <f t="shared" si="27"/>
        <v>0</v>
      </c>
      <c r="BQT34" s="355">
        <f t="shared" si="27"/>
        <v>0</v>
      </c>
      <c r="BQU34" s="355">
        <f t="shared" si="27"/>
        <v>0</v>
      </c>
      <c r="BQV34" s="355">
        <f t="shared" si="27"/>
        <v>0</v>
      </c>
      <c r="BQW34" s="355">
        <f t="shared" si="27"/>
        <v>0</v>
      </c>
      <c r="BQX34" s="355">
        <f t="shared" si="27"/>
        <v>0</v>
      </c>
      <c r="BQY34" s="355">
        <f t="shared" si="27"/>
        <v>0</v>
      </c>
      <c r="BQZ34" s="355">
        <f t="shared" si="27"/>
        <v>0</v>
      </c>
      <c r="BRA34" s="355">
        <f t="shared" si="27"/>
        <v>0</v>
      </c>
      <c r="BRB34" s="355">
        <f t="shared" si="27"/>
        <v>0</v>
      </c>
      <c r="BRC34" s="355">
        <f t="shared" si="27"/>
        <v>0</v>
      </c>
      <c r="BRD34" s="355">
        <f t="shared" si="27"/>
        <v>0</v>
      </c>
      <c r="BRE34" s="355">
        <f t="shared" si="27"/>
        <v>0</v>
      </c>
      <c r="BRF34" s="355">
        <f t="shared" si="27"/>
        <v>0</v>
      </c>
      <c r="BRG34" s="355">
        <f t="shared" si="27"/>
        <v>0</v>
      </c>
      <c r="BRH34" s="355">
        <f t="shared" si="27"/>
        <v>0</v>
      </c>
      <c r="BRI34" s="355">
        <f t="shared" si="27"/>
        <v>0</v>
      </c>
      <c r="BRJ34" s="355">
        <f t="shared" si="27"/>
        <v>0</v>
      </c>
      <c r="BRK34" s="355">
        <f t="shared" si="27"/>
        <v>0</v>
      </c>
      <c r="BRL34" s="355">
        <f t="shared" si="27"/>
        <v>0</v>
      </c>
      <c r="BRM34" s="355">
        <f t="shared" si="27"/>
        <v>0</v>
      </c>
      <c r="BRN34" s="355">
        <f t="shared" si="27"/>
        <v>0</v>
      </c>
      <c r="BRO34" s="355">
        <f t="shared" si="27"/>
        <v>0</v>
      </c>
      <c r="BRP34" s="355">
        <f t="shared" si="27"/>
        <v>0</v>
      </c>
      <c r="BRQ34" s="355">
        <f t="shared" si="27"/>
        <v>0</v>
      </c>
      <c r="BRR34" s="355">
        <f t="shared" si="27"/>
        <v>0</v>
      </c>
      <c r="BRS34" s="355">
        <f t="shared" si="27"/>
        <v>0</v>
      </c>
      <c r="BRT34" s="355">
        <f t="shared" si="27"/>
        <v>0</v>
      </c>
      <c r="BRU34" s="355">
        <f t="shared" si="27"/>
        <v>0</v>
      </c>
      <c r="BRV34" s="355">
        <f t="shared" si="27"/>
        <v>0</v>
      </c>
      <c r="BRW34" s="355">
        <f t="shared" si="27"/>
        <v>0</v>
      </c>
      <c r="BRX34" s="355">
        <f t="shared" si="27"/>
        <v>0</v>
      </c>
      <c r="BRY34" s="355">
        <f t="shared" si="27"/>
        <v>0</v>
      </c>
      <c r="BRZ34" s="355">
        <f t="shared" si="27"/>
        <v>0</v>
      </c>
      <c r="BSA34" s="355">
        <f t="shared" si="27"/>
        <v>0</v>
      </c>
      <c r="BSB34" s="355">
        <f t="shared" si="27"/>
        <v>0</v>
      </c>
      <c r="BSC34" s="355">
        <f t="shared" si="27"/>
        <v>0</v>
      </c>
      <c r="BSD34" s="355">
        <f t="shared" si="27"/>
        <v>0</v>
      </c>
      <c r="BSE34" s="355">
        <f t="shared" si="27"/>
        <v>0</v>
      </c>
      <c r="BSF34" s="355">
        <f t="shared" si="27"/>
        <v>0</v>
      </c>
      <c r="BSG34" s="355">
        <f t="shared" si="27"/>
        <v>0</v>
      </c>
      <c r="BSH34" s="355">
        <f t="shared" si="27"/>
        <v>0</v>
      </c>
      <c r="BSI34" s="355">
        <f t="shared" ref="BSI34:BUT34" si="28">SUM(BSI35:BSI39)</f>
        <v>0</v>
      </c>
      <c r="BSJ34" s="355">
        <f t="shared" si="28"/>
        <v>0</v>
      </c>
      <c r="BSK34" s="355">
        <f t="shared" si="28"/>
        <v>0</v>
      </c>
      <c r="BSL34" s="355">
        <f t="shared" si="28"/>
        <v>0</v>
      </c>
      <c r="BSM34" s="355">
        <f t="shared" si="28"/>
        <v>0</v>
      </c>
      <c r="BSN34" s="355">
        <f t="shared" si="28"/>
        <v>0</v>
      </c>
      <c r="BSO34" s="355">
        <f t="shared" si="28"/>
        <v>0</v>
      </c>
      <c r="BSP34" s="355">
        <f t="shared" si="28"/>
        <v>0</v>
      </c>
      <c r="BSQ34" s="355">
        <f t="shared" si="28"/>
        <v>0</v>
      </c>
      <c r="BSR34" s="355">
        <f t="shared" si="28"/>
        <v>0</v>
      </c>
      <c r="BSS34" s="355">
        <f t="shared" si="28"/>
        <v>0</v>
      </c>
      <c r="BST34" s="355">
        <f t="shared" si="28"/>
        <v>0</v>
      </c>
      <c r="BSU34" s="355">
        <f t="shared" si="28"/>
        <v>0</v>
      </c>
      <c r="BSV34" s="355">
        <f t="shared" si="28"/>
        <v>0</v>
      </c>
      <c r="BSW34" s="355">
        <f t="shared" si="28"/>
        <v>0</v>
      </c>
      <c r="BSX34" s="355">
        <f t="shared" si="28"/>
        <v>0</v>
      </c>
      <c r="BSY34" s="355">
        <f t="shared" si="28"/>
        <v>0</v>
      </c>
      <c r="BSZ34" s="355">
        <f t="shared" si="28"/>
        <v>0</v>
      </c>
      <c r="BTA34" s="355">
        <f t="shared" si="28"/>
        <v>0</v>
      </c>
      <c r="BTB34" s="355">
        <f t="shared" si="28"/>
        <v>0</v>
      </c>
      <c r="BTC34" s="355">
        <f t="shared" si="28"/>
        <v>0</v>
      </c>
      <c r="BTD34" s="355">
        <f t="shared" si="28"/>
        <v>0</v>
      </c>
      <c r="BTE34" s="355">
        <f t="shared" si="28"/>
        <v>0</v>
      </c>
      <c r="BTF34" s="355">
        <f t="shared" si="28"/>
        <v>0</v>
      </c>
      <c r="BTG34" s="355">
        <f t="shared" si="28"/>
        <v>0</v>
      </c>
      <c r="BTH34" s="355">
        <f t="shared" si="28"/>
        <v>0</v>
      </c>
      <c r="BTI34" s="355">
        <f t="shared" si="28"/>
        <v>0</v>
      </c>
      <c r="BTJ34" s="355">
        <f t="shared" si="28"/>
        <v>0</v>
      </c>
      <c r="BTK34" s="355">
        <f t="shared" si="28"/>
        <v>0</v>
      </c>
      <c r="BTL34" s="355">
        <f t="shared" si="28"/>
        <v>0</v>
      </c>
      <c r="BTM34" s="355">
        <f t="shared" si="28"/>
        <v>0</v>
      </c>
      <c r="BTN34" s="355">
        <f t="shared" si="28"/>
        <v>0</v>
      </c>
      <c r="BTO34" s="355">
        <f t="shared" si="28"/>
        <v>0</v>
      </c>
      <c r="BTP34" s="355">
        <f t="shared" si="28"/>
        <v>0</v>
      </c>
      <c r="BTQ34" s="355">
        <f t="shared" si="28"/>
        <v>0</v>
      </c>
      <c r="BTR34" s="355">
        <f t="shared" si="28"/>
        <v>0</v>
      </c>
      <c r="BTS34" s="355">
        <f t="shared" si="28"/>
        <v>0</v>
      </c>
      <c r="BTT34" s="355">
        <f t="shared" si="28"/>
        <v>0</v>
      </c>
      <c r="BTU34" s="355">
        <f t="shared" si="28"/>
        <v>0</v>
      </c>
      <c r="BTV34" s="355">
        <f t="shared" si="28"/>
        <v>0</v>
      </c>
      <c r="BTW34" s="355">
        <f t="shared" si="28"/>
        <v>0</v>
      </c>
      <c r="BTX34" s="355">
        <f t="shared" si="28"/>
        <v>0</v>
      </c>
      <c r="BTY34" s="355">
        <f t="shared" si="28"/>
        <v>0</v>
      </c>
      <c r="BTZ34" s="355">
        <f t="shared" si="28"/>
        <v>0</v>
      </c>
      <c r="BUA34" s="355">
        <f t="shared" si="28"/>
        <v>0</v>
      </c>
      <c r="BUB34" s="355">
        <f t="shared" si="28"/>
        <v>0</v>
      </c>
      <c r="BUC34" s="355">
        <f t="shared" si="28"/>
        <v>0</v>
      </c>
      <c r="BUD34" s="355">
        <f t="shared" si="28"/>
        <v>0</v>
      </c>
      <c r="BUE34" s="355">
        <f t="shared" si="28"/>
        <v>0</v>
      </c>
      <c r="BUF34" s="355">
        <f t="shared" si="28"/>
        <v>0</v>
      </c>
      <c r="BUG34" s="355">
        <f t="shared" si="28"/>
        <v>0</v>
      </c>
      <c r="BUH34" s="355">
        <f t="shared" si="28"/>
        <v>0</v>
      </c>
      <c r="BUI34" s="355">
        <f t="shared" si="28"/>
        <v>0</v>
      </c>
      <c r="BUJ34" s="355">
        <f t="shared" si="28"/>
        <v>0</v>
      </c>
      <c r="BUK34" s="355">
        <f t="shared" si="28"/>
        <v>0</v>
      </c>
      <c r="BUL34" s="355">
        <f t="shared" si="28"/>
        <v>0</v>
      </c>
      <c r="BUM34" s="355">
        <f t="shared" si="28"/>
        <v>0</v>
      </c>
      <c r="BUN34" s="355">
        <f t="shared" si="28"/>
        <v>0</v>
      </c>
      <c r="BUO34" s="355">
        <f t="shared" si="28"/>
        <v>0</v>
      </c>
      <c r="BUP34" s="355">
        <f t="shared" si="28"/>
        <v>0</v>
      </c>
      <c r="BUQ34" s="355">
        <f t="shared" si="28"/>
        <v>0</v>
      </c>
      <c r="BUR34" s="355">
        <f t="shared" si="28"/>
        <v>0</v>
      </c>
      <c r="BUS34" s="355">
        <f t="shared" si="28"/>
        <v>0</v>
      </c>
      <c r="BUT34" s="355">
        <f t="shared" si="28"/>
        <v>0</v>
      </c>
      <c r="BUU34" s="355">
        <f t="shared" ref="BUU34:BXF34" si="29">SUM(BUU35:BUU39)</f>
        <v>0</v>
      </c>
      <c r="BUV34" s="355">
        <f t="shared" si="29"/>
        <v>0</v>
      </c>
      <c r="BUW34" s="355">
        <f t="shared" si="29"/>
        <v>0</v>
      </c>
      <c r="BUX34" s="355">
        <f t="shared" si="29"/>
        <v>0</v>
      </c>
      <c r="BUY34" s="355">
        <f t="shared" si="29"/>
        <v>0</v>
      </c>
      <c r="BUZ34" s="355">
        <f t="shared" si="29"/>
        <v>0</v>
      </c>
      <c r="BVA34" s="355">
        <f t="shared" si="29"/>
        <v>0</v>
      </c>
      <c r="BVB34" s="355">
        <f t="shared" si="29"/>
        <v>0</v>
      </c>
      <c r="BVC34" s="355">
        <f t="shared" si="29"/>
        <v>0</v>
      </c>
      <c r="BVD34" s="355">
        <f t="shared" si="29"/>
        <v>0</v>
      </c>
      <c r="BVE34" s="355">
        <f t="shared" si="29"/>
        <v>0</v>
      </c>
      <c r="BVF34" s="355">
        <f t="shared" si="29"/>
        <v>0</v>
      </c>
      <c r="BVG34" s="355">
        <f t="shared" si="29"/>
        <v>0</v>
      </c>
      <c r="BVH34" s="355">
        <f t="shared" si="29"/>
        <v>0</v>
      </c>
      <c r="BVI34" s="355">
        <f t="shared" si="29"/>
        <v>0</v>
      </c>
      <c r="BVJ34" s="355">
        <f t="shared" si="29"/>
        <v>0</v>
      </c>
      <c r="BVK34" s="355">
        <f t="shared" si="29"/>
        <v>0</v>
      </c>
      <c r="BVL34" s="355">
        <f t="shared" si="29"/>
        <v>0</v>
      </c>
      <c r="BVM34" s="355">
        <f t="shared" si="29"/>
        <v>0</v>
      </c>
      <c r="BVN34" s="355">
        <f t="shared" si="29"/>
        <v>0</v>
      </c>
      <c r="BVO34" s="355">
        <f t="shared" si="29"/>
        <v>0</v>
      </c>
      <c r="BVP34" s="355">
        <f t="shared" si="29"/>
        <v>0</v>
      </c>
      <c r="BVQ34" s="355">
        <f t="shared" si="29"/>
        <v>0</v>
      </c>
      <c r="BVR34" s="355">
        <f t="shared" si="29"/>
        <v>0</v>
      </c>
      <c r="BVS34" s="355">
        <f t="shared" si="29"/>
        <v>0</v>
      </c>
      <c r="BVT34" s="355">
        <f t="shared" si="29"/>
        <v>0</v>
      </c>
      <c r="BVU34" s="355">
        <f t="shared" si="29"/>
        <v>0</v>
      </c>
      <c r="BVV34" s="355">
        <f t="shared" si="29"/>
        <v>0</v>
      </c>
      <c r="BVW34" s="355">
        <f t="shared" si="29"/>
        <v>0</v>
      </c>
      <c r="BVX34" s="355">
        <f t="shared" si="29"/>
        <v>0</v>
      </c>
      <c r="BVY34" s="355">
        <f t="shared" si="29"/>
        <v>0</v>
      </c>
      <c r="BVZ34" s="355">
        <f t="shared" si="29"/>
        <v>0</v>
      </c>
      <c r="BWA34" s="355">
        <f t="shared" si="29"/>
        <v>0</v>
      </c>
      <c r="BWB34" s="355">
        <f t="shared" si="29"/>
        <v>0</v>
      </c>
      <c r="BWC34" s="355">
        <f t="shared" si="29"/>
        <v>0</v>
      </c>
      <c r="BWD34" s="355">
        <f t="shared" si="29"/>
        <v>0</v>
      </c>
      <c r="BWE34" s="355">
        <f t="shared" si="29"/>
        <v>0</v>
      </c>
      <c r="BWF34" s="355">
        <f t="shared" si="29"/>
        <v>0</v>
      </c>
      <c r="BWG34" s="355">
        <f t="shared" si="29"/>
        <v>0</v>
      </c>
      <c r="BWH34" s="355">
        <f t="shared" si="29"/>
        <v>0</v>
      </c>
      <c r="BWI34" s="355">
        <f t="shared" si="29"/>
        <v>0</v>
      </c>
      <c r="BWJ34" s="355">
        <f t="shared" si="29"/>
        <v>0</v>
      </c>
      <c r="BWK34" s="355">
        <f t="shared" si="29"/>
        <v>0</v>
      </c>
      <c r="BWL34" s="355">
        <f t="shared" si="29"/>
        <v>0</v>
      </c>
      <c r="BWM34" s="355">
        <f t="shared" si="29"/>
        <v>0</v>
      </c>
      <c r="BWN34" s="355">
        <f t="shared" si="29"/>
        <v>0</v>
      </c>
      <c r="BWO34" s="355">
        <f t="shared" si="29"/>
        <v>0</v>
      </c>
      <c r="BWP34" s="355">
        <f t="shared" si="29"/>
        <v>0</v>
      </c>
      <c r="BWQ34" s="355">
        <f t="shared" si="29"/>
        <v>0</v>
      </c>
      <c r="BWR34" s="355">
        <f t="shared" si="29"/>
        <v>0</v>
      </c>
      <c r="BWS34" s="355">
        <f t="shared" si="29"/>
        <v>0</v>
      </c>
      <c r="BWT34" s="355">
        <f t="shared" si="29"/>
        <v>0</v>
      </c>
      <c r="BWU34" s="355">
        <f t="shared" si="29"/>
        <v>0</v>
      </c>
      <c r="BWV34" s="355">
        <f t="shared" si="29"/>
        <v>0</v>
      </c>
      <c r="BWW34" s="355">
        <f t="shared" si="29"/>
        <v>0</v>
      </c>
      <c r="BWX34" s="355">
        <f t="shared" si="29"/>
        <v>0</v>
      </c>
      <c r="BWY34" s="355">
        <f t="shared" si="29"/>
        <v>0</v>
      </c>
      <c r="BWZ34" s="355">
        <f t="shared" si="29"/>
        <v>0</v>
      </c>
      <c r="BXA34" s="355">
        <f t="shared" si="29"/>
        <v>0</v>
      </c>
      <c r="BXB34" s="355">
        <f t="shared" si="29"/>
        <v>0</v>
      </c>
      <c r="BXC34" s="355">
        <f t="shared" si="29"/>
        <v>0</v>
      </c>
      <c r="BXD34" s="355">
        <f t="shared" si="29"/>
        <v>0</v>
      </c>
      <c r="BXE34" s="355">
        <f t="shared" si="29"/>
        <v>0</v>
      </c>
      <c r="BXF34" s="355">
        <f t="shared" si="29"/>
        <v>0</v>
      </c>
      <c r="BXG34" s="355">
        <f t="shared" ref="BXG34:BZR34" si="30">SUM(BXG35:BXG39)</f>
        <v>0</v>
      </c>
      <c r="BXH34" s="355">
        <f t="shared" si="30"/>
        <v>0</v>
      </c>
      <c r="BXI34" s="355">
        <f t="shared" si="30"/>
        <v>0</v>
      </c>
      <c r="BXJ34" s="355">
        <f t="shared" si="30"/>
        <v>0</v>
      </c>
      <c r="BXK34" s="355">
        <f t="shared" si="30"/>
        <v>0</v>
      </c>
      <c r="BXL34" s="355">
        <f t="shared" si="30"/>
        <v>0</v>
      </c>
      <c r="BXM34" s="355">
        <f t="shared" si="30"/>
        <v>0</v>
      </c>
      <c r="BXN34" s="355">
        <f t="shared" si="30"/>
        <v>0</v>
      </c>
      <c r="BXO34" s="355">
        <f t="shared" si="30"/>
        <v>0</v>
      </c>
      <c r="BXP34" s="355">
        <f t="shared" si="30"/>
        <v>0</v>
      </c>
      <c r="BXQ34" s="355">
        <f t="shared" si="30"/>
        <v>0</v>
      </c>
      <c r="BXR34" s="355">
        <f t="shared" si="30"/>
        <v>0</v>
      </c>
      <c r="BXS34" s="355">
        <f t="shared" si="30"/>
        <v>0</v>
      </c>
      <c r="BXT34" s="355">
        <f t="shared" si="30"/>
        <v>0</v>
      </c>
      <c r="BXU34" s="355">
        <f t="shared" si="30"/>
        <v>0</v>
      </c>
      <c r="BXV34" s="355">
        <f t="shared" si="30"/>
        <v>0</v>
      </c>
      <c r="BXW34" s="355">
        <f t="shared" si="30"/>
        <v>0</v>
      </c>
      <c r="BXX34" s="355">
        <f t="shared" si="30"/>
        <v>0</v>
      </c>
      <c r="BXY34" s="355">
        <f t="shared" si="30"/>
        <v>0</v>
      </c>
      <c r="BXZ34" s="355">
        <f t="shared" si="30"/>
        <v>0</v>
      </c>
      <c r="BYA34" s="355">
        <f t="shared" si="30"/>
        <v>0</v>
      </c>
      <c r="BYB34" s="355">
        <f t="shared" si="30"/>
        <v>0</v>
      </c>
      <c r="BYC34" s="355">
        <f t="shared" si="30"/>
        <v>0</v>
      </c>
      <c r="BYD34" s="355">
        <f t="shared" si="30"/>
        <v>0</v>
      </c>
      <c r="BYE34" s="355">
        <f t="shared" si="30"/>
        <v>0</v>
      </c>
      <c r="BYF34" s="355">
        <f t="shared" si="30"/>
        <v>0</v>
      </c>
      <c r="BYG34" s="355">
        <f t="shared" si="30"/>
        <v>0</v>
      </c>
      <c r="BYH34" s="355">
        <f t="shared" si="30"/>
        <v>0</v>
      </c>
      <c r="BYI34" s="355">
        <f t="shared" si="30"/>
        <v>0</v>
      </c>
      <c r="BYJ34" s="355">
        <f t="shared" si="30"/>
        <v>0</v>
      </c>
      <c r="BYK34" s="355">
        <f t="shared" si="30"/>
        <v>0</v>
      </c>
      <c r="BYL34" s="355">
        <f t="shared" si="30"/>
        <v>0</v>
      </c>
      <c r="BYM34" s="355">
        <f t="shared" si="30"/>
        <v>0</v>
      </c>
      <c r="BYN34" s="355">
        <f t="shared" si="30"/>
        <v>0</v>
      </c>
      <c r="BYO34" s="355">
        <f t="shared" si="30"/>
        <v>0</v>
      </c>
      <c r="BYP34" s="355">
        <f t="shared" si="30"/>
        <v>0</v>
      </c>
      <c r="BYQ34" s="355">
        <f t="shared" si="30"/>
        <v>0</v>
      </c>
      <c r="BYR34" s="355">
        <f t="shared" si="30"/>
        <v>0</v>
      </c>
      <c r="BYS34" s="355">
        <f t="shared" si="30"/>
        <v>0</v>
      </c>
      <c r="BYT34" s="355">
        <f t="shared" si="30"/>
        <v>0</v>
      </c>
      <c r="BYU34" s="355">
        <f t="shared" si="30"/>
        <v>0</v>
      </c>
      <c r="BYV34" s="355">
        <f t="shared" si="30"/>
        <v>0</v>
      </c>
      <c r="BYW34" s="355">
        <f t="shared" si="30"/>
        <v>0</v>
      </c>
      <c r="BYX34" s="355">
        <f t="shared" si="30"/>
        <v>0</v>
      </c>
      <c r="BYY34" s="355">
        <f t="shared" si="30"/>
        <v>0</v>
      </c>
      <c r="BYZ34" s="355">
        <f t="shared" si="30"/>
        <v>0</v>
      </c>
      <c r="BZA34" s="355">
        <f t="shared" si="30"/>
        <v>0</v>
      </c>
      <c r="BZB34" s="355">
        <f t="shared" si="30"/>
        <v>0</v>
      </c>
      <c r="BZC34" s="355">
        <f t="shared" si="30"/>
        <v>0</v>
      </c>
      <c r="BZD34" s="355">
        <f t="shared" si="30"/>
        <v>0</v>
      </c>
      <c r="BZE34" s="355">
        <f t="shared" si="30"/>
        <v>0</v>
      </c>
      <c r="BZF34" s="355">
        <f t="shared" si="30"/>
        <v>0</v>
      </c>
      <c r="BZG34" s="355">
        <f t="shared" si="30"/>
        <v>0</v>
      </c>
      <c r="BZH34" s="355">
        <f t="shared" si="30"/>
        <v>0</v>
      </c>
      <c r="BZI34" s="355">
        <f t="shared" si="30"/>
        <v>0</v>
      </c>
      <c r="BZJ34" s="355">
        <f t="shared" si="30"/>
        <v>0</v>
      </c>
      <c r="BZK34" s="355">
        <f t="shared" si="30"/>
        <v>0</v>
      </c>
      <c r="BZL34" s="355">
        <f t="shared" si="30"/>
        <v>0</v>
      </c>
      <c r="BZM34" s="355">
        <f t="shared" si="30"/>
        <v>0</v>
      </c>
      <c r="BZN34" s="355">
        <f t="shared" si="30"/>
        <v>0</v>
      </c>
      <c r="BZO34" s="355">
        <f t="shared" si="30"/>
        <v>0</v>
      </c>
      <c r="BZP34" s="355">
        <f t="shared" si="30"/>
        <v>0</v>
      </c>
      <c r="BZQ34" s="355">
        <f t="shared" si="30"/>
        <v>0</v>
      </c>
      <c r="BZR34" s="355">
        <f t="shared" si="30"/>
        <v>0</v>
      </c>
      <c r="BZS34" s="355">
        <f t="shared" ref="BZS34:CCD34" si="31">SUM(BZS35:BZS39)</f>
        <v>0</v>
      </c>
      <c r="BZT34" s="355">
        <f t="shared" si="31"/>
        <v>0</v>
      </c>
      <c r="BZU34" s="355">
        <f t="shared" si="31"/>
        <v>0</v>
      </c>
      <c r="BZV34" s="355">
        <f t="shared" si="31"/>
        <v>0</v>
      </c>
      <c r="BZW34" s="355">
        <f t="shared" si="31"/>
        <v>0</v>
      </c>
      <c r="BZX34" s="355">
        <f t="shared" si="31"/>
        <v>0</v>
      </c>
      <c r="BZY34" s="355">
        <f t="shared" si="31"/>
        <v>0</v>
      </c>
      <c r="BZZ34" s="355">
        <f t="shared" si="31"/>
        <v>0</v>
      </c>
      <c r="CAA34" s="355">
        <f t="shared" si="31"/>
        <v>0</v>
      </c>
      <c r="CAB34" s="355">
        <f t="shared" si="31"/>
        <v>0</v>
      </c>
      <c r="CAC34" s="355">
        <f t="shared" si="31"/>
        <v>0</v>
      </c>
      <c r="CAD34" s="355">
        <f t="shared" si="31"/>
        <v>0</v>
      </c>
      <c r="CAE34" s="355">
        <f t="shared" si="31"/>
        <v>0</v>
      </c>
      <c r="CAF34" s="355">
        <f t="shared" si="31"/>
        <v>0</v>
      </c>
      <c r="CAG34" s="355">
        <f t="shared" si="31"/>
        <v>0</v>
      </c>
      <c r="CAH34" s="355">
        <f t="shared" si="31"/>
        <v>0</v>
      </c>
      <c r="CAI34" s="355">
        <f t="shared" si="31"/>
        <v>0</v>
      </c>
      <c r="CAJ34" s="355">
        <f t="shared" si="31"/>
        <v>0</v>
      </c>
      <c r="CAK34" s="355">
        <f t="shared" si="31"/>
        <v>0</v>
      </c>
      <c r="CAL34" s="355">
        <f t="shared" si="31"/>
        <v>0</v>
      </c>
      <c r="CAM34" s="355">
        <f t="shared" si="31"/>
        <v>0</v>
      </c>
      <c r="CAN34" s="355">
        <f t="shared" si="31"/>
        <v>0</v>
      </c>
      <c r="CAO34" s="355">
        <f t="shared" si="31"/>
        <v>0</v>
      </c>
      <c r="CAP34" s="355">
        <f t="shared" si="31"/>
        <v>0</v>
      </c>
      <c r="CAQ34" s="355">
        <f t="shared" si="31"/>
        <v>0</v>
      </c>
      <c r="CAR34" s="355">
        <f t="shared" si="31"/>
        <v>0</v>
      </c>
      <c r="CAS34" s="355">
        <f t="shared" si="31"/>
        <v>0</v>
      </c>
      <c r="CAT34" s="355">
        <f t="shared" si="31"/>
        <v>0</v>
      </c>
      <c r="CAU34" s="355">
        <f t="shared" si="31"/>
        <v>0</v>
      </c>
      <c r="CAV34" s="355">
        <f t="shared" si="31"/>
        <v>0</v>
      </c>
      <c r="CAW34" s="355">
        <f t="shared" si="31"/>
        <v>0</v>
      </c>
      <c r="CAX34" s="355">
        <f t="shared" si="31"/>
        <v>0</v>
      </c>
      <c r="CAY34" s="355">
        <f t="shared" si="31"/>
        <v>0</v>
      </c>
      <c r="CAZ34" s="355">
        <f t="shared" si="31"/>
        <v>0</v>
      </c>
      <c r="CBA34" s="355">
        <f t="shared" si="31"/>
        <v>0</v>
      </c>
      <c r="CBB34" s="355">
        <f t="shared" si="31"/>
        <v>0</v>
      </c>
      <c r="CBC34" s="355">
        <f t="shared" si="31"/>
        <v>0</v>
      </c>
      <c r="CBD34" s="355">
        <f t="shared" si="31"/>
        <v>0</v>
      </c>
      <c r="CBE34" s="355">
        <f t="shared" si="31"/>
        <v>0</v>
      </c>
      <c r="CBF34" s="355">
        <f t="shared" si="31"/>
        <v>0</v>
      </c>
      <c r="CBG34" s="355">
        <f t="shared" si="31"/>
        <v>0</v>
      </c>
      <c r="CBH34" s="355">
        <f t="shared" si="31"/>
        <v>0</v>
      </c>
      <c r="CBI34" s="355">
        <f t="shared" si="31"/>
        <v>0</v>
      </c>
      <c r="CBJ34" s="355">
        <f t="shared" si="31"/>
        <v>0</v>
      </c>
      <c r="CBK34" s="355">
        <f t="shared" si="31"/>
        <v>0</v>
      </c>
      <c r="CBL34" s="355">
        <f t="shared" si="31"/>
        <v>0</v>
      </c>
      <c r="CBM34" s="355">
        <f t="shared" si="31"/>
        <v>0</v>
      </c>
      <c r="CBN34" s="355">
        <f t="shared" si="31"/>
        <v>0</v>
      </c>
      <c r="CBO34" s="355">
        <f t="shared" si="31"/>
        <v>0</v>
      </c>
      <c r="CBP34" s="355">
        <f t="shared" si="31"/>
        <v>0</v>
      </c>
      <c r="CBQ34" s="355">
        <f t="shared" si="31"/>
        <v>0</v>
      </c>
      <c r="CBR34" s="355">
        <f t="shared" si="31"/>
        <v>0</v>
      </c>
      <c r="CBS34" s="355">
        <f t="shared" si="31"/>
        <v>0</v>
      </c>
      <c r="CBT34" s="355">
        <f t="shared" si="31"/>
        <v>0</v>
      </c>
      <c r="CBU34" s="355">
        <f t="shared" si="31"/>
        <v>0</v>
      </c>
      <c r="CBV34" s="355">
        <f t="shared" si="31"/>
        <v>0</v>
      </c>
      <c r="CBW34" s="355">
        <f t="shared" si="31"/>
        <v>0</v>
      </c>
      <c r="CBX34" s="355">
        <f t="shared" si="31"/>
        <v>0</v>
      </c>
      <c r="CBY34" s="355">
        <f t="shared" si="31"/>
        <v>0</v>
      </c>
      <c r="CBZ34" s="355">
        <f t="shared" si="31"/>
        <v>0</v>
      </c>
      <c r="CCA34" s="355">
        <f t="shared" si="31"/>
        <v>0</v>
      </c>
      <c r="CCB34" s="355">
        <f t="shared" si="31"/>
        <v>0</v>
      </c>
      <c r="CCC34" s="355">
        <f t="shared" si="31"/>
        <v>0</v>
      </c>
      <c r="CCD34" s="355">
        <f t="shared" si="31"/>
        <v>0</v>
      </c>
      <c r="CCE34" s="355">
        <f t="shared" ref="CCE34:CEP34" si="32">SUM(CCE35:CCE39)</f>
        <v>0</v>
      </c>
      <c r="CCF34" s="355">
        <f t="shared" si="32"/>
        <v>0</v>
      </c>
      <c r="CCG34" s="355">
        <f t="shared" si="32"/>
        <v>0</v>
      </c>
      <c r="CCH34" s="355">
        <f t="shared" si="32"/>
        <v>0</v>
      </c>
      <c r="CCI34" s="355">
        <f t="shared" si="32"/>
        <v>0</v>
      </c>
      <c r="CCJ34" s="355">
        <f t="shared" si="32"/>
        <v>0</v>
      </c>
      <c r="CCK34" s="355">
        <f t="shared" si="32"/>
        <v>0</v>
      </c>
      <c r="CCL34" s="355">
        <f t="shared" si="32"/>
        <v>0</v>
      </c>
      <c r="CCM34" s="355">
        <f t="shared" si="32"/>
        <v>0</v>
      </c>
      <c r="CCN34" s="355">
        <f t="shared" si="32"/>
        <v>0</v>
      </c>
      <c r="CCO34" s="355">
        <f t="shared" si="32"/>
        <v>0</v>
      </c>
      <c r="CCP34" s="355">
        <f t="shared" si="32"/>
        <v>0</v>
      </c>
      <c r="CCQ34" s="355">
        <f t="shared" si="32"/>
        <v>0</v>
      </c>
      <c r="CCR34" s="355">
        <f t="shared" si="32"/>
        <v>0</v>
      </c>
      <c r="CCS34" s="355">
        <f t="shared" si="32"/>
        <v>0</v>
      </c>
      <c r="CCT34" s="355">
        <f t="shared" si="32"/>
        <v>0</v>
      </c>
      <c r="CCU34" s="355">
        <f t="shared" si="32"/>
        <v>0</v>
      </c>
      <c r="CCV34" s="355">
        <f t="shared" si="32"/>
        <v>0</v>
      </c>
      <c r="CCW34" s="355">
        <f t="shared" si="32"/>
        <v>0</v>
      </c>
      <c r="CCX34" s="355">
        <f t="shared" si="32"/>
        <v>0</v>
      </c>
      <c r="CCY34" s="355">
        <f t="shared" si="32"/>
        <v>0</v>
      </c>
      <c r="CCZ34" s="355">
        <f t="shared" si="32"/>
        <v>0</v>
      </c>
      <c r="CDA34" s="355">
        <f t="shared" si="32"/>
        <v>0</v>
      </c>
      <c r="CDB34" s="355">
        <f t="shared" si="32"/>
        <v>0</v>
      </c>
      <c r="CDC34" s="355">
        <f t="shared" si="32"/>
        <v>0</v>
      </c>
      <c r="CDD34" s="355">
        <f t="shared" si="32"/>
        <v>0</v>
      </c>
      <c r="CDE34" s="355">
        <f t="shared" si="32"/>
        <v>0</v>
      </c>
      <c r="CDF34" s="355">
        <f t="shared" si="32"/>
        <v>0</v>
      </c>
      <c r="CDG34" s="355">
        <f t="shared" si="32"/>
        <v>0</v>
      </c>
      <c r="CDH34" s="355">
        <f t="shared" si="32"/>
        <v>0</v>
      </c>
      <c r="CDI34" s="355">
        <f t="shared" si="32"/>
        <v>0</v>
      </c>
      <c r="CDJ34" s="355">
        <f t="shared" si="32"/>
        <v>0</v>
      </c>
      <c r="CDK34" s="355">
        <f t="shared" si="32"/>
        <v>0</v>
      </c>
      <c r="CDL34" s="355">
        <f t="shared" si="32"/>
        <v>0</v>
      </c>
      <c r="CDM34" s="355">
        <f t="shared" si="32"/>
        <v>0</v>
      </c>
      <c r="CDN34" s="355">
        <f t="shared" si="32"/>
        <v>0</v>
      </c>
      <c r="CDO34" s="355">
        <f t="shared" si="32"/>
        <v>0</v>
      </c>
      <c r="CDP34" s="355">
        <f t="shared" si="32"/>
        <v>0</v>
      </c>
      <c r="CDQ34" s="355">
        <f t="shared" si="32"/>
        <v>0</v>
      </c>
      <c r="CDR34" s="355">
        <f t="shared" si="32"/>
        <v>0</v>
      </c>
      <c r="CDS34" s="355">
        <f t="shared" si="32"/>
        <v>0</v>
      </c>
      <c r="CDT34" s="355">
        <f t="shared" si="32"/>
        <v>0</v>
      </c>
      <c r="CDU34" s="355">
        <f t="shared" si="32"/>
        <v>0</v>
      </c>
      <c r="CDV34" s="355">
        <f t="shared" si="32"/>
        <v>0</v>
      </c>
      <c r="CDW34" s="355">
        <f t="shared" si="32"/>
        <v>0</v>
      </c>
      <c r="CDX34" s="355">
        <f t="shared" si="32"/>
        <v>0</v>
      </c>
      <c r="CDY34" s="355">
        <f t="shared" si="32"/>
        <v>0</v>
      </c>
      <c r="CDZ34" s="355">
        <f t="shared" si="32"/>
        <v>0</v>
      </c>
      <c r="CEA34" s="355">
        <f t="shared" si="32"/>
        <v>0</v>
      </c>
      <c r="CEB34" s="355">
        <f t="shared" si="32"/>
        <v>0</v>
      </c>
      <c r="CEC34" s="355">
        <f t="shared" si="32"/>
        <v>0</v>
      </c>
      <c r="CED34" s="355">
        <f t="shared" si="32"/>
        <v>0</v>
      </c>
      <c r="CEE34" s="355">
        <f t="shared" si="32"/>
        <v>0</v>
      </c>
      <c r="CEF34" s="355">
        <f t="shared" si="32"/>
        <v>0</v>
      </c>
      <c r="CEG34" s="355">
        <f t="shared" si="32"/>
        <v>0</v>
      </c>
      <c r="CEH34" s="355">
        <f t="shared" si="32"/>
        <v>0</v>
      </c>
      <c r="CEI34" s="355">
        <f t="shared" si="32"/>
        <v>0</v>
      </c>
      <c r="CEJ34" s="355">
        <f t="shared" si="32"/>
        <v>0</v>
      </c>
      <c r="CEK34" s="355">
        <f t="shared" si="32"/>
        <v>0</v>
      </c>
      <c r="CEL34" s="355">
        <f t="shared" si="32"/>
        <v>0</v>
      </c>
      <c r="CEM34" s="355">
        <f t="shared" si="32"/>
        <v>0</v>
      </c>
      <c r="CEN34" s="355">
        <f t="shared" si="32"/>
        <v>0</v>
      </c>
      <c r="CEO34" s="355">
        <f t="shared" si="32"/>
        <v>0</v>
      </c>
      <c r="CEP34" s="355">
        <f t="shared" si="32"/>
        <v>0</v>
      </c>
      <c r="CEQ34" s="355">
        <f t="shared" ref="CEQ34:CHB34" si="33">SUM(CEQ35:CEQ39)</f>
        <v>0</v>
      </c>
      <c r="CER34" s="355">
        <f t="shared" si="33"/>
        <v>0</v>
      </c>
      <c r="CES34" s="355">
        <f t="shared" si="33"/>
        <v>0</v>
      </c>
      <c r="CET34" s="355">
        <f t="shared" si="33"/>
        <v>0</v>
      </c>
      <c r="CEU34" s="355">
        <f t="shared" si="33"/>
        <v>0</v>
      </c>
      <c r="CEV34" s="355">
        <f t="shared" si="33"/>
        <v>0</v>
      </c>
      <c r="CEW34" s="355">
        <f t="shared" si="33"/>
        <v>0</v>
      </c>
      <c r="CEX34" s="355">
        <f t="shared" si="33"/>
        <v>0</v>
      </c>
      <c r="CEY34" s="355">
        <f t="shared" si="33"/>
        <v>0</v>
      </c>
      <c r="CEZ34" s="355">
        <f t="shared" si="33"/>
        <v>0</v>
      </c>
      <c r="CFA34" s="355">
        <f t="shared" si="33"/>
        <v>0</v>
      </c>
      <c r="CFB34" s="355">
        <f t="shared" si="33"/>
        <v>0</v>
      </c>
      <c r="CFC34" s="355">
        <f t="shared" si="33"/>
        <v>0</v>
      </c>
      <c r="CFD34" s="355">
        <f t="shared" si="33"/>
        <v>0</v>
      </c>
      <c r="CFE34" s="355">
        <f t="shared" si="33"/>
        <v>0</v>
      </c>
      <c r="CFF34" s="355">
        <f t="shared" si="33"/>
        <v>0</v>
      </c>
      <c r="CFG34" s="355">
        <f t="shared" si="33"/>
        <v>0</v>
      </c>
      <c r="CFH34" s="355">
        <f t="shared" si="33"/>
        <v>0</v>
      </c>
      <c r="CFI34" s="355">
        <f t="shared" si="33"/>
        <v>0</v>
      </c>
      <c r="CFJ34" s="355">
        <f t="shared" si="33"/>
        <v>0</v>
      </c>
      <c r="CFK34" s="355">
        <f t="shared" si="33"/>
        <v>0</v>
      </c>
      <c r="CFL34" s="355">
        <f t="shared" si="33"/>
        <v>0</v>
      </c>
      <c r="CFM34" s="355">
        <f t="shared" si="33"/>
        <v>0</v>
      </c>
      <c r="CFN34" s="355">
        <f t="shared" si="33"/>
        <v>0</v>
      </c>
      <c r="CFO34" s="355">
        <f t="shared" si="33"/>
        <v>0</v>
      </c>
      <c r="CFP34" s="355">
        <f t="shared" si="33"/>
        <v>0</v>
      </c>
      <c r="CFQ34" s="355">
        <f t="shared" si="33"/>
        <v>0</v>
      </c>
      <c r="CFR34" s="355">
        <f t="shared" si="33"/>
        <v>0</v>
      </c>
      <c r="CFS34" s="355">
        <f t="shared" si="33"/>
        <v>0</v>
      </c>
      <c r="CFT34" s="355">
        <f t="shared" si="33"/>
        <v>0</v>
      </c>
      <c r="CFU34" s="355">
        <f t="shared" si="33"/>
        <v>0</v>
      </c>
      <c r="CFV34" s="355">
        <f t="shared" si="33"/>
        <v>0</v>
      </c>
      <c r="CFW34" s="355">
        <f t="shared" si="33"/>
        <v>0</v>
      </c>
      <c r="CFX34" s="355">
        <f t="shared" si="33"/>
        <v>0</v>
      </c>
      <c r="CFY34" s="355">
        <f t="shared" si="33"/>
        <v>0</v>
      </c>
      <c r="CFZ34" s="355">
        <f t="shared" si="33"/>
        <v>0</v>
      </c>
      <c r="CGA34" s="355">
        <f t="shared" si="33"/>
        <v>0</v>
      </c>
      <c r="CGB34" s="355">
        <f t="shared" si="33"/>
        <v>0</v>
      </c>
      <c r="CGC34" s="355">
        <f t="shared" si="33"/>
        <v>0</v>
      </c>
      <c r="CGD34" s="355">
        <f t="shared" si="33"/>
        <v>0</v>
      </c>
      <c r="CGE34" s="355">
        <f t="shared" si="33"/>
        <v>0</v>
      </c>
      <c r="CGF34" s="355">
        <f t="shared" si="33"/>
        <v>0</v>
      </c>
      <c r="CGG34" s="355">
        <f t="shared" si="33"/>
        <v>0</v>
      </c>
      <c r="CGH34" s="355">
        <f t="shared" si="33"/>
        <v>0</v>
      </c>
      <c r="CGI34" s="355">
        <f t="shared" si="33"/>
        <v>0</v>
      </c>
      <c r="CGJ34" s="355">
        <f t="shared" si="33"/>
        <v>0</v>
      </c>
      <c r="CGK34" s="355">
        <f t="shared" si="33"/>
        <v>0</v>
      </c>
      <c r="CGL34" s="355">
        <f t="shared" si="33"/>
        <v>0</v>
      </c>
      <c r="CGM34" s="355">
        <f t="shared" si="33"/>
        <v>0</v>
      </c>
      <c r="CGN34" s="355">
        <f t="shared" si="33"/>
        <v>0</v>
      </c>
      <c r="CGO34" s="355">
        <f t="shared" si="33"/>
        <v>0</v>
      </c>
      <c r="CGP34" s="355">
        <f t="shared" si="33"/>
        <v>0</v>
      </c>
      <c r="CGQ34" s="355">
        <f t="shared" si="33"/>
        <v>0</v>
      </c>
      <c r="CGR34" s="355">
        <f t="shared" si="33"/>
        <v>0</v>
      </c>
      <c r="CGS34" s="355">
        <f t="shared" si="33"/>
        <v>0</v>
      </c>
      <c r="CGT34" s="355">
        <f t="shared" si="33"/>
        <v>0</v>
      </c>
      <c r="CGU34" s="355">
        <f t="shared" si="33"/>
        <v>0</v>
      </c>
      <c r="CGV34" s="355">
        <f t="shared" si="33"/>
        <v>0</v>
      </c>
      <c r="CGW34" s="355">
        <f t="shared" si="33"/>
        <v>0</v>
      </c>
      <c r="CGX34" s="355">
        <f t="shared" si="33"/>
        <v>0</v>
      </c>
      <c r="CGY34" s="355">
        <f t="shared" si="33"/>
        <v>0</v>
      </c>
      <c r="CGZ34" s="355">
        <f t="shared" si="33"/>
        <v>0</v>
      </c>
      <c r="CHA34" s="355">
        <f t="shared" si="33"/>
        <v>0</v>
      </c>
      <c r="CHB34" s="355">
        <f t="shared" si="33"/>
        <v>0</v>
      </c>
      <c r="CHC34" s="355">
        <f t="shared" ref="CHC34:CJN34" si="34">SUM(CHC35:CHC39)</f>
        <v>0</v>
      </c>
      <c r="CHD34" s="355">
        <f t="shared" si="34"/>
        <v>0</v>
      </c>
      <c r="CHE34" s="355">
        <f t="shared" si="34"/>
        <v>0</v>
      </c>
      <c r="CHF34" s="355">
        <f t="shared" si="34"/>
        <v>0</v>
      </c>
      <c r="CHG34" s="355">
        <f t="shared" si="34"/>
        <v>0</v>
      </c>
      <c r="CHH34" s="355">
        <f t="shared" si="34"/>
        <v>0</v>
      </c>
      <c r="CHI34" s="355">
        <f t="shared" si="34"/>
        <v>0</v>
      </c>
      <c r="CHJ34" s="355">
        <f t="shared" si="34"/>
        <v>0</v>
      </c>
      <c r="CHK34" s="355">
        <f t="shared" si="34"/>
        <v>0</v>
      </c>
      <c r="CHL34" s="355">
        <f t="shared" si="34"/>
        <v>0</v>
      </c>
      <c r="CHM34" s="355">
        <f t="shared" si="34"/>
        <v>0</v>
      </c>
      <c r="CHN34" s="355">
        <f t="shared" si="34"/>
        <v>0</v>
      </c>
      <c r="CHO34" s="355">
        <f t="shared" si="34"/>
        <v>0</v>
      </c>
      <c r="CHP34" s="355">
        <f t="shared" si="34"/>
        <v>0</v>
      </c>
      <c r="CHQ34" s="355">
        <f t="shared" si="34"/>
        <v>0</v>
      </c>
      <c r="CHR34" s="355">
        <f t="shared" si="34"/>
        <v>0</v>
      </c>
      <c r="CHS34" s="355">
        <f t="shared" si="34"/>
        <v>0</v>
      </c>
      <c r="CHT34" s="355">
        <f t="shared" si="34"/>
        <v>0</v>
      </c>
      <c r="CHU34" s="355">
        <f t="shared" si="34"/>
        <v>0</v>
      </c>
      <c r="CHV34" s="355">
        <f t="shared" si="34"/>
        <v>0</v>
      </c>
      <c r="CHW34" s="355">
        <f t="shared" si="34"/>
        <v>0</v>
      </c>
      <c r="CHX34" s="355">
        <f t="shared" si="34"/>
        <v>0</v>
      </c>
      <c r="CHY34" s="355">
        <f t="shared" si="34"/>
        <v>0</v>
      </c>
      <c r="CHZ34" s="355">
        <f t="shared" si="34"/>
        <v>0</v>
      </c>
      <c r="CIA34" s="355">
        <f t="shared" si="34"/>
        <v>0</v>
      </c>
      <c r="CIB34" s="355">
        <f t="shared" si="34"/>
        <v>0</v>
      </c>
      <c r="CIC34" s="355">
        <f t="shared" si="34"/>
        <v>0</v>
      </c>
      <c r="CID34" s="355">
        <f t="shared" si="34"/>
        <v>0</v>
      </c>
      <c r="CIE34" s="355">
        <f t="shared" si="34"/>
        <v>0</v>
      </c>
      <c r="CIF34" s="355">
        <f t="shared" si="34"/>
        <v>0</v>
      </c>
      <c r="CIG34" s="355">
        <f t="shared" si="34"/>
        <v>0</v>
      </c>
      <c r="CIH34" s="355">
        <f t="shared" si="34"/>
        <v>0</v>
      </c>
      <c r="CII34" s="355">
        <f t="shared" si="34"/>
        <v>0</v>
      </c>
      <c r="CIJ34" s="355">
        <f t="shared" si="34"/>
        <v>0</v>
      </c>
      <c r="CIK34" s="355">
        <f t="shared" si="34"/>
        <v>0</v>
      </c>
      <c r="CIL34" s="355">
        <f t="shared" si="34"/>
        <v>0</v>
      </c>
      <c r="CIM34" s="355">
        <f t="shared" si="34"/>
        <v>0</v>
      </c>
      <c r="CIN34" s="355">
        <f t="shared" si="34"/>
        <v>0</v>
      </c>
      <c r="CIO34" s="355">
        <f t="shared" si="34"/>
        <v>0</v>
      </c>
      <c r="CIP34" s="355">
        <f t="shared" si="34"/>
        <v>0</v>
      </c>
      <c r="CIQ34" s="355">
        <f t="shared" si="34"/>
        <v>0</v>
      </c>
      <c r="CIR34" s="355">
        <f t="shared" si="34"/>
        <v>0</v>
      </c>
      <c r="CIS34" s="355">
        <f t="shared" si="34"/>
        <v>0</v>
      </c>
      <c r="CIT34" s="355">
        <f t="shared" si="34"/>
        <v>0</v>
      </c>
      <c r="CIU34" s="355">
        <f t="shared" si="34"/>
        <v>0</v>
      </c>
      <c r="CIV34" s="355">
        <f t="shared" si="34"/>
        <v>0</v>
      </c>
      <c r="CIW34" s="355">
        <f t="shared" si="34"/>
        <v>0</v>
      </c>
      <c r="CIX34" s="355">
        <f t="shared" si="34"/>
        <v>0</v>
      </c>
      <c r="CIY34" s="355">
        <f t="shared" si="34"/>
        <v>0</v>
      </c>
      <c r="CIZ34" s="355">
        <f t="shared" si="34"/>
        <v>0</v>
      </c>
      <c r="CJA34" s="355">
        <f t="shared" si="34"/>
        <v>0</v>
      </c>
      <c r="CJB34" s="355">
        <f t="shared" si="34"/>
        <v>0</v>
      </c>
      <c r="CJC34" s="355">
        <f t="shared" si="34"/>
        <v>0</v>
      </c>
      <c r="CJD34" s="355">
        <f t="shared" si="34"/>
        <v>0</v>
      </c>
      <c r="CJE34" s="355">
        <f t="shared" si="34"/>
        <v>0</v>
      </c>
      <c r="CJF34" s="355">
        <f t="shared" si="34"/>
        <v>0</v>
      </c>
      <c r="CJG34" s="355">
        <f t="shared" si="34"/>
        <v>0</v>
      </c>
      <c r="CJH34" s="355">
        <f t="shared" si="34"/>
        <v>0</v>
      </c>
      <c r="CJI34" s="355">
        <f t="shared" si="34"/>
        <v>0</v>
      </c>
      <c r="CJJ34" s="355">
        <f t="shared" si="34"/>
        <v>0</v>
      </c>
      <c r="CJK34" s="355">
        <f t="shared" si="34"/>
        <v>0</v>
      </c>
      <c r="CJL34" s="355">
        <f t="shared" si="34"/>
        <v>0</v>
      </c>
      <c r="CJM34" s="355">
        <f t="shared" si="34"/>
        <v>0</v>
      </c>
      <c r="CJN34" s="355">
        <f t="shared" si="34"/>
        <v>0</v>
      </c>
      <c r="CJO34" s="355">
        <f t="shared" ref="CJO34:CLZ34" si="35">SUM(CJO35:CJO39)</f>
        <v>0</v>
      </c>
      <c r="CJP34" s="355">
        <f t="shared" si="35"/>
        <v>0</v>
      </c>
      <c r="CJQ34" s="355">
        <f t="shared" si="35"/>
        <v>0</v>
      </c>
      <c r="CJR34" s="355">
        <f t="shared" si="35"/>
        <v>0</v>
      </c>
      <c r="CJS34" s="355">
        <f t="shared" si="35"/>
        <v>0</v>
      </c>
      <c r="CJT34" s="355">
        <f t="shared" si="35"/>
        <v>0</v>
      </c>
      <c r="CJU34" s="355">
        <f t="shared" si="35"/>
        <v>0</v>
      </c>
      <c r="CJV34" s="355">
        <f t="shared" si="35"/>
        <v>0</v>
      </c>
      <c r="CJW34" s="355">
        <f t="shared" si="35"/>
        <v>0</v>
      </c>
      <c r="CJX34" s="355">
        <f t="shared" si="35"/>
        <v>0</v>
      </c>
      <c r="CJY34" s="355">
        <f t="shared" si="35"/>
        <v>0</v>
      </c>
      <c r="CJZ34" s="355">
        <f t="shared" si="35"/>
        <v>0</v>
      </c>
      <c r="CKA34" s="355">
        <f t="shared" si="35"/>
        <v>0</v>
      </c>
      <c r="CKB34" s="355">
        <f t="shared" si="35"/>
        <v>0</v>
      </c>
      <c r="CKC34" s="355">
        <f t="shared" si="35"/>
        <v>0</v>
      </c>
      <c r="CKD34" s="355">
        <f t="shared" si="35"/>
        <v>0</v>
      </c>
      <c r="CKE34" s="355">
        <f t="shared" si="35"/>
        <v>0</v>
      </c>
      <c r="CKF34" s="355">
        <f t="shared" si="35"/>
        <v>0</v>
      </c>
      <c r="CKG34" s="355">
        <f t="shared" si="35"/>
        <v>0</v>
      </c>
      <c r="CKH34" s="355">
        <f t="shared" si="35"/>
        <v>0</v>
      </c>
      <c r="CKI34" s="355">
        <f t="shared" si="35"/>
        <v>0</v>
      </c>
      <c r="CKJ34" s="355">
        <f t="shared" si="35"/>
        <v>0</v>
      </c>
      <c r="CKK34" s="355">
        <f t="shared" si="35"/>
        <v>0</v>
      </c>
      <c r="CKL34" s="355">
        <f t="shared" si="35"/>
        <v>0</v>
      </c>
      <c r="CKM34" s="355">
        <f t="shared" si="35"/>
        <v>0</v>
      </c>
      <c r="CKN34" s="355">
        <f t="shared" si="35"/>
        <v>0</v>
      </c>
      <c r="CKO34" s="355">
        <f t="shared" si="35"/>
        <v>0</v>
      </c>
      <c r="CKP34" s="355">
        <f t="shared" si="35"/>
        <v>0</v>
      </c>
      <c r="CKQ34" s="355">
        <f t="shared" si="35"/>
        <v>0</v>
      </c>
      <c r="CKR34" s="355">
        <f t="shared" si="35"/>
        <v>0</v>
      </c>
      <c r="CKS34" s="355">
        <f t="shared" si="35"/>
        <v>0</v>
      </c>
      <c r="CKT34" s="355">
        <f t="shared" si="35"/>
        <v>0</v>
      </c>
      <c r="CKU34" s="355">
        <f t="shared" si="35"/>
        <v>0</v>
      </c>
      <c r="CKV34" s="355">
        <f t="shared" si="35"/>
        <v>0</v>
      </c>
      <c r="CKW34" s="355">
        <f t="shared" si="35"/>
        <v>0</v>
      </c>
      <c r="CKX34" s="355">
        <f t="shared" si="35"/>
        <v>0</v>
      </c>
      <c r="CKY34" s="355">
        <f t="shared" si="35"/>
        <v>0</v>
      </c>
      <c r="CKZ34" s="355">
        <f t="shared" si="35"/>
        <v>0</v>
      </c>
      <c r="CLA34" s="355">
        <f t="shared" si="35"/>
        <v>0</v>
      </c>
      <c r="CLB34" s="355">
        <f t="shared" si="35"/>
        <v>0</v>
      </c>
      <c r="CLC34" s="355">
        <f t="shared" si="35"/>
        <v>0</v>
      </c>
      <c r="CLD34" s="355">
        <f t="shared" si="35"/>
        <v>0</v>
      </c>
      <c r="CLE34" s="355">
        <f t="shared" si="35"/>
        <v>0</v>
      </c>
      <c r="CLF34" s="355">
        <f t="shared" si="35"/>
        <v>0</v>
      </c>
      <c r="CLG34" s="355">
        <f t="shared" si="35"/>
        <v>0</v>
      </c>
      <c r="CLH34" s="355">
        <f t="shared" si="35"/>
        <v>0</v>
      </c>
      <c r="CLI34" s="355">
        <f t="shared" si="35"/>
        <v>0</v>
      </c>
      <c r="CLJ34" s="355">
        <f t="shared" si="35"/>
        <v>0</v>
      </c>
      <c r="CLK34" s="355">
        <f t="shared" si="35"/>
        <v>0</v>
      </c>
      <c r="CLL34" s="355">
        <f t="shared" si="35"/>
        <v>0</v>
      </c>
      <c r="CLM34" s="355">
        <f t="shared" si="35"/>
        <v>0</v>
      </c>
      <c r="CLN34" s="355">
        <f t="shared" si="35"/>
        <v>0</v>
      </c>
      <c r="CLO34" s="355">
        <f t="shared" si="35"/>
        <v>0</v>
      </c>
      <c r="CLP34" s="355">
        <f t="shared" si="35"/>
        <v>0</v>
      </c>
      <c r="CLQ34" s="355">
        <f t="shared" si="35"/>
        <v>0</v>
      </c>
      <c r="CLR34" s="355">
        <f t="shared" si="35"/>
        <v>0</v>
      </c>
      <c r="CLS34" s="355">
        <f t="shared" si="35"/>
        <v>0</v>
      </c>
      <c r="CLT34" s="355">
        <f t="shared" si="35"/>
        <v>0</v>
      </c>
      <c r="CLU34" s="355">
        <f t="shared" si="35"/>
        <v>0</v>
      </c>
      <c r="CLV34" s="355">
        <f t="shared" si="35"/>
        <v>0</v>
      </c>
      <c r="CLW34" s="355">
        <f t="shared" si="35"/>
        <v>0</v>
      </c>
      <c r="CLX34" s="355">
        <f t="shared" si="35"/>
        <v>0</v>
      </c>
      <c r="CLY34" s="355">
        <f t="shared" si="35"/>
        <v>0</v>
      </c>
      <c r="CLZ34" s="355">
        <f t="shared" si="35"/>
        <v>0</v>
      </c>
      <c r="CMA34" s="355">
        <f t="shared" ref="CMA34:COL34" si="36">SUM(CMA35:CMA39)</f>
        <v>0</v>
      </c>
      <c r="CMB34" s="355">
        <f t="shared" si="36"/>
        <v>0</v>
      </c>
      <c r="CMC34" s="355">
        <f t="shared" si="36"/>
        <v>0</v>
      </c>
      <c r="CMD34" s="355">
        <f t="shared" si="36"/>
        <v>0</v>
      </c>
      <c r="CME34" s="355">
        <f t="shared" si="36"/>
        <v>0</v>
      </c>
      <c r="CMF34" s="355">
        <f t="shared" si="36"/>
        <v>0</v>
      </c>
      <c r="CMG34" s="355">
        <f t="shared" si="36"/>
        <v>0</v>
      </c>
      <c r="CMH34" s="355">
        <f t="shared" si="36"/>
        <v>0</v>
      </c>
      <c r="CMI34" s="355">
        <f t="shared" si="36"/>
        <v>0</v>
      </c>
      <c r="CMJ34" s="355">
        <f t="shared" si="36"/>
        <v>0</v>
      </c>
      <c r="CMK34" s="355">
        <f t="shared" si="36"/>
        <v>0</v>
      </c>
      <c r="CML34" s="355">
        <f t="shared" si="36"/>
        <v>0</v>
      </c>
      <c r="CMM34" s="355">
        <f t="shared" si="36"/>
        <v>0</v>
      </c>
      <c r="CMN34" s="355">
        <f t="shared" si="36"/>
        <v>0</v>
      </c>
      <c r="CMO34" s="355">
        <f t="shared" si="36"/>
        <v>0</v>
      </c>
      <c r="CMP34" s="355">
        <f t="shared" si="36"/>
        <v>0</v>
      </c>
      <c r="CMQ34" s="355">
        <f t="shared" si="36"/>
        <v>0</v>
      </c>
      <c r="CMR34" s="355">
        <f t="shared" si="36"/>
        <v>0</v>
      </c>
      <c r="CMS34" s="355">
        <f t="shared" si="36"/>
        <v>0</v>
      </c>
      <c r="CMT34" s="355">
        <f t="shared" si="36"/>
        <v>0</v>
      </c>
      <c r="CMU34" s="355">
        <f t="shared" si="36"/>
        <v>0</v>
      </c>
      <c r="CMV34" s="355">
        <f t="shared" si="36"/>
        <v>0</v>
      </c>
      <c r="CMW34" s="355">
        <f t="shared" si="36"/>
        <v>0</v>
      </c>
      <c r="CMX34" s="355">
        <f t="shared" si="36"/>
        <v>0</v>
      </c>
      <c r="CMY34" s="355">
        <f t="shared" si="36"/>
        <v>0</v>
      </c>
      <c r="CMZ34" s="355">
        <f t="shared" si="36"/>
        <v>0</v>
      </c>
      <c r="CNA34" s="355">
        <f t="shared" si="36"/>
        <v>0</v>
      </c>
      <c r="CNB34" s="355">
        <f t="shared" si="36"/>
        <v>0</v>
      </c>
      <c r="CNC34" s="355">
        <f t="shared" si="36"/>
        <v>0</v>
      </c>
      <c r="CND34" s="355">
        <f t="shared" si="36"/>
        <v>0</v>
      </c>
      <c r="CNE34" s="355">
        <f t="shared" si="36"/>
        <v>0</v>
      </c>
      <c r="CNF34" s="355">
        <f t="shared" si="36"/>
        <v>0</v>
      </c>
      <c r="CNG34" s="355">
        <f t="shared" si="36"/>
        <v>0</v>
      </c>
      <c r="CNH34" s="355">
        <f t="shared" si="36"/>
        <v>0</v>
      </c>
      <c r="CNI34" s="355">
        <f t="shared" si="36"/>
        <v>0</v>
      </c>
      <c r="CNJ34" s="355">
        <f t="shared" si="36"/>
        <v>0</v>
      </c>
      <c r="CNK34" s="355">
        <f t="shared" si="36"/>
        <v>0</v>
      </c>
      <c r="CNL34" s="355">
        <f t="shared" si="36"/>
        <v>0</v>
      </c>
      <c r="CNM34" s="355">
        <f t="shared" si="36"/>
        <v>0</v>
      </c>
      <c r="CNN34" s="355">
        <f t="shared" si="36"/>
        <v>0</v>
      </c>
      <c r="CNO34" s="355">
        <f t="shared" si="36"/>
        <v>0</v>
      </c>
      <c r="CNP34" s="355">
        <f t="shared" si="36"/>
        <v>0</v>
      </c>
      <c r="CNQ34" s="355">
        <f t="shared" si="36"/>
        <v>0</v>
      </c>
      <c r="CNR34" s="355">
        <f t="shared" si="36"/>
        <v>0</v>
      </c>
      <c r="CNS34" s="355">
        <f t="shared" si="36"/>
        <v>0</v>
      </c>
      <c r="CNT34" s="355">
        <f t="shared" si="36"/>
        <v>0</v>
      </c>
      <c r="CNU34" s="355">
        <f t="shared" si="36"/>
        <v>0</v>
      </c>
      <c r="CNV34" s="355">
        <f t="shared" si="36"/>
        <v>0</v>
      </c>
      <c r="CNW34" s="355">
        <f t="shared" si="36"/>
        <v>0</v>
      </c>
      <c r="CNX34" s="355">
        <f t="shared" si="36"/>
        <v>0</v>
      </c>
      <c r="CNY34" s="355">
        <f t="shared" si="36"/>
        <v>0</v>
      </c>
      <c r="CNZ34" s="355">
        <f t="shared" si="36"/>
        <v>0</v>
      </c>
      <c r="COA34" s="355">
        <f t="shared" si="36"/>
        <v>0</v>
      </c>
      <c r="COB34" s="355">
        <f t="shared" si="36"/>
        <v>0</v>
      </c>
      <c r="COC34" s="355">
        <f t="shared" si="36"/>
        <v>0</v>
      </c>
      <c r="COD34" s="355">
        <f t="shared" si="36"/>
        <v>0</v>
      </c>
      <c r="COE34" s="355">
        <f t="shared" si="36"/>
        <v>0</v>
      </c>
      <c r="COF34" s="355">
        <f t="shared" si="36"/>
        <v>0</v>
      </c>
      <c r="COG34" s="355">
        <f t="shared" si="36"/>
        <v>0</v>
      </c>
      <c r="COH34" s="355">
        <f t="shared" si="36"/>
        <v>0</v>
      </c>
      <c r="COI34" s="355">
        <f t="shared" si="36"/>
        <v>0</v>
      </c>
      <c r="COJ34" s="355">
        <f t="shared" si="36"/>
        <v>0</v>
      </c>
      <c r="COK34" s="355">
        <f t="shared" si="36"/>
        <v>0</v>
      </c>
      <c r="COL34" s="355">
        <f t="shared" si="36"/>
        <v>0</v>
      </c>
      <c r="COM34" s="355">
        <f t="shared" ref="COM34:CQX34" si="37">SUM(COM35:COM39)</f>
        <v>0</v>
      </c>
      <c r="CON34" s="355">
        <f t="shared" si="37"/>
        <v>0</v>
      </c>
      <c r="COO34" s="355">
        <f t="shared" si="37"/>
        <v>0</v>
      </c>
      <c r="COP34" s="355">
        <f t="shared" si="37"/>
        <v>0</v>
      </c>
      <c r="COQ34" s="355">
        <f t="shared" si="37"/>
        <v>0</v>
      </c>
      <c r="COR34" s="355">
        <f t="shared" si="37"/>
        <v>0</v>
      </c>
      <c r="COS34" s="355">
        <f t="shared" si="37"/>
        <v>0</v>
      </c>
      <c r="COT34" s="355">
        <f t="shared" si="37"/>
        <v>0</v>
      </c>
      <c r="COU34" s="355">
        <f t="shared" si="37"/>
        <v>0</v>
      </c>
      <c r="COV34" s="355">
        <f t="shared" si="37"/>
        <v>0</v>
      </c>
      <c r="COW34" s="355">
        <f t="shared" si="37"/>
        <v>0</v>
      </c>
      <c r="COX34" s="355">
        <f t="shared" si="37"/>
        <v>0</v>
      </c>
      <c r="COY34" s="355">
        <f t="shared" si="37"/>
        <v>0</v>
      </c>
      <c r="COZ34" s="355">
        <f t="shared" si="37"/>
        <v>0</v>
      </c>
      <c r="CPA34" s="355">
        <f t="shared" si="37"/>
        <v>0</v>
      </c>
      <c r="CPB34" s="355">
        <f t="shared" si="37"/>
        <v>0</v>
      </c>
      <c r="CPC34" s="355">
        <f t="shared" si="37"/>
        <v>0</v>
      </c>
      <c r="CPD34" s="355">
        <f t="shared" si="37"/>
        <v>0</v>
      </c>
      <c r="CPE34" s="355">
        <f t="shared" si="37"/>
        <v>0</v>
      </c>
      <c r="CPF34" s="355">
        <f t="shared" si="37"/>
        <v>0</v>
      </c>
      <c r="CPG34" s="355">
        <f t="shared" si="37"/>
        <v>0</v>
      </c>
      <c r="CPH34" s="355">
        <f t="shared" si="37"/>
        <v>0</v>
      </c>
      <c r="CPI34" s="355">
        <f t="shared" si="37"/>
        <v>0</v>
      </c>
      <c r="CPJ34" s="355">
        <f t="shared" si="37"/>
        <v>0</v>
      </c>
      <c r="CPK34" s="355">
        <f t="shared" si="37"/>
        <v>0</v>
      </c>
      <c r="CPL34" s="355">
        <f t="shared" si="37"/>
        <v>0</v>
      </c>
      <c r="CPM34" s="355">
        <f t="shared" si="37"/>
        <v>0</v>
      </c>
      <c r="CPN34" s="355">
        <f t="shared" si="37"/>
        <v>0</v>
      </c>
      <c r="CPO34" s="355">
        <f t="shared" si="37"/>
        <v>0</v>
      </c>
      <c r="CPP34" s="355">
        <f t="shared" si="37"/>
        <v>0</v>
      </c>
      <c r="CPQ34" s="355">
        <f t="shared" si="37"/>
        <v>0</v>
      </c>
      <c r="CPR34" s="355">
        <f t="shared" si="37"/>
        <v>0</v>
      </c>
      <c r="CPS34" s="355">
        <f t="shared" si="37"/>
        <v>0</v>
      </c>
      <c r="CPT34" s="355">
        <f t="shared" si="37"/>
        <v>0</v>
      </c>
      <c r="CPU34" s="355">
        <f t="shared" si="37"/>
        <v>0</v>
      </c>
      <c r="CPV34" s="355">
        <f t="shared" si="37"/>
        <v>0</v>
      </c>
      <c r="CPW34" s="355">
        <f t="shared" si="37"/>
        <v>0</v>
      </c>
      <c r="CPX34" s="355">
        <f t="shared" si="37"/>
        <v>0</v>
      </c>
      <c r="CPY34" s="355">
        <f t="shared" si="37"/>
        <v>0</v>
      </c>
      <c r="CPZ34" s="355">
        <f t="shared" si="37"/>
        <v>0</v>
      </c>
      <c r="CQA34" s="355">
        <f t="shared" si="37"/>
        <v>0</v>
      </c>
      <c r="CQB34" s="355">
        <f t="shared" si="37"/>
        <v>0</v>
      </c>
      <c r="CQC34" s="355">
        <f t="shared" si="37"/>
        <v>0</v>
      </c>
      <c r="CQD34" s="355">
        <f t="shared" si="37"/>
        <v>0</v>
      </c>
      <c r="CQE34" s="355">
        <f t="shared" si="37"/>
        <v>0</v>
      </c>
      <c r="CQF34" s="355">
        <f t="shared" si="37"/>
        <v>0</v>
      </c>
      <c r="CQG34" s="355">
        <f t="shared" si="37"/>
        <v>0</v>
      </c>
      <c r="CQH34" s="355">
        <f t="shared" si="37"/>
        <v>0</v>
      </c>
      <c r="CQI34" s="355">
        <f t="shared" si="37"/>
        <v>0</v>
      </c>
      <c r="CQJ34" s="355">
        <f t="shared" si="37"/>
        <v>0</v>
      </c>
      <c r="CQK34" s="355">
        <f t="shared" si="37"/>
        <v>0</v>
      </c>
      <c r="CQL34" s="355">
        <f t="shared" si="37"/>
        <v>0</v>
      </c>
      <c r="CQM34" s="355">
        <f t="shared" si="37"/>
        <v>0</v>
      </c>
      <c r="CQN34" s="355">
        <f t="shared" si="37"/>
        <v>0</v>
      </c>
      <c r="CQO34" s="355">
        <f t="shared" si="37"/>
        <v>0</v>
      </c>
      <c r="CQP34" s="355">
        <f t="shared" si="37"/>
        <v>0</v>
      </c>
      <c r="CQQ34" s="355">
        <f t="shared" si="37"/>
        <v>0</v>
      </c>
      <c r="CQR34" s="355">
        <f t="shared" si="37"/>
        <v>0</v>
      </c>
      <c r="CQS34" s="355">
        <f t="shared" si="37"/>
        <v>0</v>
      </c>
      <c r="CQT34" s="355">
        <f t="shared" si="37"/>
        <v>0</v>
      </c>
      <c r="CQU34" s="355">
        <f t="shared" si="37"/>
        <v>0</v>
      </c>
      <c r="CQV34" s="355">
        <f t="shared" si="37"/>
        <v>0</v>
      </c>
      <c r="CQW34" s="355">
        <f t="shared" si="37"/>
        <v>0</v>
      </c>
      <c r="CQX34" s="355">
        <f t="shared" si="37"/>
        <v>0</v>
      </c>
      <c r="CQY34" s="355">
        <f t="shared" ref="CQY34:CTJ34" si="38">SUM(CQY35:CQY39)</f>
        <v>0</v>
      </c>
      <c r="CQZ34" s="355">
        <f t="shared" si="38"/>
        <v>0</v>
      </c>
      <c r="CRA34" s="355">
        <f t="shared" si="38"/>
        <v>0</v>
      </c>
      <c r="CRB34" s="355">
        <f t="shared" si="38"/>
        <v>0</v>
      </c>
      <c r="CRC34" s="355">
        <f t="shared" si="38"/>
        <v>0</v>
      </c>
      <c r="CRD34" s="355">
        <f t="shared" si="38"/>
        <v>0</v>
      </c>
      <c r="CRE34" s="355">
        <f t="shared" si="38"/>
        <v>0</v>
      </c>
      <c r="CRF34" s="355">
        <f t="shared" si="38"/>
        <v>0</v>
      </c>
      <c r="CRG34" s="355">
        <f t="shared" si="38"/>
        <v>0</v>
      </c>
      <c r="CRH34" s="355">
        <f t="shared" si="38"/>
        <v>0</v>
      </c>
      <c r="CRI34" s="355">
        <f t="shared" si="38"/>
        <v>0</v>
      </c>
      <c r="CRJ34" s="355">
        <f t="shared" si="38"/>
        <v>0</v>
      </c>
      <c r="CRK34" s="355">
        <f t="shared" si="38"/>
        <v>0</v>
      </c>
      <c r="CRL34" s="355">
        <f t="shared" si="38"/>
        <v>0</v>
      </c>
      <c r="CRM34" s="355">
        <f t="shared" si="38"/>
        <v>0</v>
      </c>
      <c r="CRN34" s="355">
        <f t="shared" si="38"/>
        <v>0</v>
      </c>
      <c r="CRO34" s="355">
        <f t="shared" si="38"/>
        <v>0</v>
      </c>
      <c r="CRP34" s="355">
        <f t="shared" si="38"/>
        <v>0</v>
      </c>
      <c r="CRQ34" s="355">
        <f t="shared" si="38"/>
        <v>0</v>
      </c>
      <c r="CRR34" s="355">
        <f t="shared" si="38"/>
        <v>0</v>
      </c>
      <c r="CRS34" s="355">
        <f t="shared" si="38"/>
        <v>0</v>
      </c>
      <c r="CRT34" s="355">
        <f t="shared" si="38"/>
        <v>0</v>
      </c>
      <c r="CRU34" s="355">
        <f t="shared" si="38"/>
        <v>0</v>
      </c>
      <c r="CRV34" s="355">
        <f t="shared" si="38"/>
        <v>0</v>
      </c>
      <c r="CRW34" s="355">
        <f t="shared" si="38"/>
        <v>0</v>
      </c>
      <c r="CRX34" s="355">
        <f t="shared" si="38"/>
        <v>0</v>
      </c>
      <c r="CRY34" s="355">
        <f t="shared" si="38"/>
        <v>0</v>
      </c>
      <c r="CRZ34" s="355">
        <f t="shared" si="38"/>
        <v>0</v>
      </c>
      <c r="CSA34" s="355">
        <f t="shared" si="38"/>
        <v>0</v>
      </c>
      <c r="CSB34" s="355">
        <f t="shared" si="38"/>
        <v>0</v>
      </c>
      <c r="CSC34" s="355">
        <f t="shared" si="38"/>
        <v>0</v>
      </c>
      <c r="CSD34" s="355">
        <f t="shared" si="38"/>
        <v>0</v>
      </c>
      <c r="CSE34" s="355">
        <f t="shared" si="38"/>
        <v>0</v>
      </c>
      <c r="CSF34" s="355">
        <f t="shared" si="38"/>
        <v>0</v>
      </c>
      <c r="CSG34" s="355">
        <f t="shared" si="38"/>
        <v>0</v>
      </c>
      <c r="CSH34" s="355">
        <f t="shared" si="38"/>
        <v>0</v>
      </c>
      <c r="CSI34" s="355">
        <f t="shared" si="38"/>
        <v>0</v>
      </c>
      <c r="CSJ34" s="355">
        <f t="shared" si="38"/>
        <v>0</v>
      </c>
      <c r="CSK34" s="355">
        <f t="shared" si="38"/>
        <v>0</v>
      </c>
      <c r="CSL34" s="355">
        <f t="shared" si="38"/>
        <v>0</v>
      </c>
      <c r="CSM34" s="355">
        <f t="shared" si="38"/>
        <v>0</v>
      </c>
      <c r="CSN34" s="355">
        <f t="shared" si="38"/>
        <v>0</v>
      </c>
      <c r="CSO34" s="355">
        <f t="shared" si="38"/>
        <v>0</v>
      </c>
      <c r="CSP34" s="355">
        <f t="shared" si="38"/>
        <v>0</v>
      </c>
      <c r="CSQ34" s="355">
        <f t="shared" si="38"/>
        <v>0</v>
      </c>
      <c r="CSR34" s="355">
        <f t="shared" si="38"/>
        <v>0</v>
      </c>
      <c r="CSS34" s="355">
        <f t="shared" si="38"/>
        <v>0</v>
      </c>
      <c r="CST34" s="355">
        <f t="shared" si="38"/>
        <v>0</v>
      </c>
      <c r="CSU34" s="355">
        <f t="shared" si="38"/>
        <v>0</v>
      </c>
      <c r="CSV34" s="355">
        <f t="shared" si="38"/>
        <v>0</v>
      </c>
      <c r="CSW34" s="355">
        <f t="shared" si="38"/>
        <v>0</v>
      </c>
      <c r="CSX34" s="355">
        <f t="shared" si="38"/>
        <v>0</v>
      </c>
      <c r="CSY34" s="355">
        <f t="shared" si="38"/>
        <v>0</v>
      </c>
      <c r="CSZ34" s="355">
        <f t="shared" si="38"/>
        <v>0</v>
      </c>
      <c r="CTA34" s="355">
        <f t="shared" si="38"/>
        <v>0</v>
      </c>
      <c r="CTB34" s="355">
        <f t="shared" si="38"/>
        <v>0</v>
      </c>
      <c r="CTC34" s="355">
        <f t="shared" si="38"/>
        <v>0</v>
      </c>
      <c r="CTD34" s="355">
        <f t="shared" si="38"/>
        <v>0</v>
      </c>
      <c r="CTE34" s="355">
        <f t="shared" si="38"/>
        <v>0</v>
      </c>
      <c r="CTF34" s="355">
        <f t="shared" si="38"/>
        <v>0</v>
      </c>
      <c r="CTG34" s="355">
        <f t="shared" si="38"/>
        <v>0</v>
      </c>
      <c r="CTH34" s="355">
        <f t="shared" si="38"/>
        <v>0</v>
      </c>
      <c r="CTI34" s="355">
        <f t="shared" si="38"/>
        <v>0</v>
      </c>
      <c r="CTJ34" s="355">
        <f t="shared" si="38"/>
        <v>0</v>
      </c>
      <c r="CTK34" s="355">
        <f t="shared" ref="CTK34:CVV34" si="39">SUM(CTK35:CTK39)</f>
        <v>0</v>
      </c>
      <c r="CTL34" s="355">
        <f t="shared" si="39"/>
        <v>0</v>
      </c>
      <c r="CTM34" s="355">
        <f t="shared" si="39"/>
        <v>0</v>
      </c>
      <c r="CTN34" s="355">
        <f t="shared" si="39"/>
        <v>0</v>
      </c>
      <c r="CTO34" s="355">
        <f t="shared" si="39"/>
        <v>0</v>
      </c>
      <c r="CTP34" s="355">
        <f t="shared" si="39"/>
        <v>0</v>
      </c>
      <c r="CTQ34" s="355">
        <f t="shared" si="39"/>
        <v>0</v>
      </c>
      <c r="CTR34" s="355">
        <f t="shared" si="39"/>
        <v>0</v>
      </c>
      <c r="CTS34" s="355">
        <f t="shared" si="39"/>
        <v>0</v>
      </c>
      <c r="CTT34" s="355">
        <f t="shared" si="39"/>
        <v>0</v>
      </c>
      <c r="CTU34" s="355">
        <f t="shared" si="39"/>
        <v>0</v>
      </c>
      <c r="CTV34" s="355">
        <f t="shared" si="39"/>
        <v>0</v>
      </c>
      <c r="CTW34" s="355">
        <f t="shared" si="39"/>
        <v>0</v>
      </c>
      <c r="CTX34" s="355">
        <f t="shared" si="39"/>
        <v>0</v>
      </c>
      <c r="CTY34" s="355">
        <f t="shared" si="39"/>
        <v>0</v>
      </c>
      <c r="CTZ34" s="355">
        <f t="shared" si="39"/>
        <v>0</v>
      </c>
      <c r="CUA34" s="355">
        <f t="shared" si="39"/>
        <v>0</v>
      </c>
      <c r="CUB34" s="355">
        <f t="shared" si="39"/>
        <v>0</v>
      </c>
      <c r="CUC34" s="355">
        <f t="shared" si="39"/>
        <v>0</v>
      </c>
      <c r="CUD34" s="355">
        <f t="shared" si="39"/>
        <v>0</v>
      </c>
      <c r="CUE34" s="355">
        <f t="shared" si="39"/>
        <v>0</v>
      </c>
      <c r="CUF34" s="355">
        <f t="shared" si="39"/>
        <v>0</v>
      </c>
      <c r="CUG34" s="355">
        <f t="shared" si="39"/>
        <v>0</v>
      </c>
      <c r="CUH34" s="355">
        <f t="shared" si="39"/>
        <v>0</v>
      </c>
      <c r="CUI34" s="355">
        <f t="shared" si="39"/>
        <v>0</v>
      </c>
      <c r="CUJ34" s="355">
        <f t="shared" si="39"/>
        <v>0</v>
      </c>
      <c r="CUK34" s="355">
        <f t="shared" si="39"/>
        <v>0</v>
      </c>
      <c r="CUL34" s="355">
        <f t="shared" si="39"/>
        <v>0</v>
      </c>
      <c r="CUM34" s="355">
        <f t="shared" si="39"/>
        <v>0</v>
      </c>
      <c r="CUN34" s="355">
        <f t="shared" si="39"/>
        <v>0</v>
      </c>
      <c r="CUO34" s="355">
        <f t="shared" si="39"/>
        <v>0</v>
      </c>
      <c r="CUP34" s="355">
        <f t="shared" si="39"/>
        <v>0</v>
      </c>
      <c r="CUQ34" s="355">
        <f t="shared" si="39"/>
        <v>0</v>
      </c>
      <c r="CUR34" s="355">
        <f t="shared" si="39"/>
        <v>0</v>
      </c>
      <c r="CUS34" s="355">
        <f t="shared" si="39"/>
        <v>0</v>
      </c>
      <c r="CUT34" s="355">
        <f t="shared" si="39"/>
        <v>0</v>
      </c>
      <c r="CUU34" s="355">
        <f t="shared" si="39"/>
        <v>0</v>
      </c>
      <c r="CUV34" s="355">
        <f t="shared" si="39"/>
        <v>0</v>
      </c>
      <c r="CUW34" s="355">
        <f t="shared" si="39"/>
        <v>0</v>
      </c>
      <c r="CUX34" s="355">
        <f t="shared" si="39"/>
        <v>0</v>
      </c>
      <c r="CUY34" s="355">
        <f t="shared" si="39"/>
        <v>0</v>
      </c>
      <c r="CUZ34" s="355">
        <f t="shared" si="39"/>
        <v>0</v>
      </c>
      <c r="CVA34" s="355">
        <f t="shared" si="39"/>
        <v>0</v>
      </c>
      <c r="CVB34" s="355">
        <f t="shared" si="39"/>
        <v>0</v>
      </c>
      <c r="CVC34" s="355">
        <f t="shared" si="39"/>
        <v>0</v>
      </c>
      <c r="CVD34" s="355">
        <f t="shared" si="39"/>
        <v>0</v>
      </c>
      <c r="CVE34" s="355">
        <f t="shared" si="39"/>
        <v>0</v>
      </c>
      <c r="CVF34" s="355">
        <f t="shared" si="39"/>
        <v>0</v>
      </c>
      <c r="CVG34" s="355">
        <f t="shared" si="39"/>
        <v>0</v>
      </c>
      <c r="CVH34" s="355">
        <f t="shared" si="39"/>
        <v>0</v>
      </c>
      <c r="CVI34" s="355">
        <f t="shared" si="39"/>
        <v>0</v>
      </c>
      <c r="CVJ34" s="355">
        <f t="shared" si="39"/>
        <v>0</v>
      </c>
      <c r="CVK34" s="355">
        <f t="shared" si="39"/>
        <v>0</v>
      </c>
      <c r="CVL34" s="355">
        <f t="shared" si="39"/>
        <v>0</v>
      </c>
      <c r="CVM34" s="355">
        <f t="shared" si="39"/>
        <v>0</v>
      </c>
      <c r="CVN34" s="355">
        <f t="shared" si="39"/>
        <v>0</v>
      </c>
      <c r="CVO34" s="355">
        <f t="shared" si="39"/>
        <v>0</v>
      </c>
      <c r="CVP34" s="355">
        <f t="shared" si="39"/>
        <v>0</v>
      </c>
      <c r="CVQ34" s="355">
        <f t="shared" si="39"/>
        <v>0</v>
      </c>
      <c r="CVR34" s="355">
        <f t="shared" si="39"/>
        <v>0</v>
      </c>
      <c r="CVS34" s="355">
        <f t="shared" si="39"/>
        <v>0</v>
      </c>
      <c r="CVT34" s="355">
        <f t="shared" si="39"/>
        <v>0</v>
      </c>
      <c r="CVU34" s="355">
        <f t="shared" si="39"/>
        <v>0</v>
      </c>
      <c r="CVV34" s="355">
        <f t="shared" si="39"/>
        <v>0</v>
      </c>
      <c r="CVW34" s="355">
        <f t="shared" ref="CVW34:CYH34" si="40">SUM(CVW35:CVW39)</f>
        <v>0</v>
      </c>
      <c r="CVX34" s="355">
        <f t="shared" si="40"/>
        <v>0</v>
      </c>
      <c r="CVY34" s="355">
        <f t="shared" si="40"/>
        <v>0</v>
      </c>
      <c r="CVZ34" s="355">
        <f t="shared" si="40"/>
        <v>0</v>
      </c>
      <c r="CWA34" s="355">
        <f t="shared" si="40"/>
        <v>0</v>
      </c>
      <c r="CWB34" s="355">
        <f t="shared" si="40"/>
        <v>0</v>
      </c>
      <c r="CWC34" s="355">
        <f t="shared" si="40"/>
        <v>0</v>
      </c>
      <c r="CWD34" s="355">
        <f t="shared" si="40"/>
        <v>0</v>
      </c>
      <c r="CWE34" s="355">
        <f t="shared" si="40"/>
        <v>0</v>
      </c>
      <c r="CWF34" s="355">
        <f t="shared" si="40"/>
        <v>0</v>
      </c>
      <c r="CWG34" s="355">
        <f t="shared" si="40"/>
        <v>0</v>
      </c>
      <c r="CWH34" s="355">
        <f t="shared" si="40"/>
        <v>0</v>
      </c>
      <c r="CWI34" s="355">
        <f t="shared" si="40"/>
        <v>0</v>
      </c>
      <c r="CWJ34" s="355">
        <f t="shared" si="40"/>
        <v>0</v>
      </c>
      <c r="CWK34" s="355">
        <f t="shared" si="40"/>
        <v>0</v>
      </c>
      <c r="CWL34" s="355">
        <f t="shared" si="40"/>
        <v>0</v>
      </c>
      <c r="CWM34" s="355">
        <f t="shared" si="40"/>
        <v>0</v>
      </c>
      <c r="CWN34" s="355">
        <f t="shared" si="40"/>
        <v>0</v>
      </c>
      <c r="CWO34" s="355">
        <f t="shared" si="40"/>
        <v>0</v>
      </c>
      <c r="CWP34" s="355">
        <f t="shared" si="40"/>
        <v>0</v>
      </c>
      <c r="CWQ34" s="355">
        <f t="shared" si="40"/>
        <v>0</v>
      </c>
      <c r="CWR34" s="355">
        <f t="shared" si="40"/>
        <v>0</v>
      </c>
      <c r="CWS34" s="355">
        <f t="shared" si="40"/>
        <v>0</v>
      </c>
      <c r="CWT34" s="355">
        <f t="shared" si="40"/>
        <v>0</v>
      </c>
      <c r="CWU34" s="355">
        <f t="shared" si="40"/>
        <v>0</v>
      </c>
      <c r="CWV34" s="355">
        <f t="shared" si="40"/>
        <v>0</v>
      </c>
      <c r="CWW34" s="355">
        <f t="shared" si="40"/>
        <v>0</v>
      </c>
      <c r="CWX34" s="355">
        <f t="shared" si="40"/>
        <v>0</v>
      </c>
      <c r="CWY34" s="355">
        <f t="shared" si="40"/>
        <v>0</v>
      </c>
      <c r="CWZ34" s="355">
        <f t="shared" si="40"/>
        <v>0</v>
      </c>
      <c r="CXA34" s="355">
        <f t="shared" si="40"/>
        <v>0</v>
      </c>
      <c r="CXB34" s="355">
        <f t="shared" si="40"/>
        <v>0</v>
      </c>
      <c r="CXC34" s="355">
        <f t="shared" si="40"/>
        <v>0</v>
      </c>
      <c r="CXD34" s="355">
        <f t="shared" si="40"/>
        <v>0</v>
      </c>
      <c r="CXE34" s="355">
        <f t="shared" si="40"/>
        <v>0</v>
      </c>
      <c r="CXF34" s="355">
        <f t="shared" si="40"/>
        <v>0</v>
      </c>
      <c r="CXG34" s="355">
        <f t="shared" si="40"/>
        <v>0</v>
      </c>
      <c r="CXH34" s="355">
        <f t="shared" si="40"/>
        <v>0</v>
      </c>
      <c r="CXI34" s="355">
        <f t="shared" si="40"/>
        <v>0</v>
      </c>
      <c r="CXJ34" s="355">
        <f t="shared" si="40"/>
        <v>0</v>
      </c>
      <c r="CXK34" s="355">
        <f t="shared" si="40"/>
        <v>0</v>
      </c>
      <c r="CXL34" s="355">
        <f t="shared" si="40"/>
        <v>0</v>
      </c>
      <c r="CXM34" s="355">
        <f t="shared" si="40"/>
        <v>0</v>
      </c>
      <c r="CXN34" s="355">
        <f t="shared" si="40"/>
        <v>0</v>
      </c>
      <c r="CXO34" s="355">
        <f t="shared" si="40"/>
        <v>0</v>
      </c>
      <c r="CXP34" s="355">
        <f t="shared" si="40"/>
        <v>0</v>
      </c>
      <c r="CXQ34" s="355">
        <f t="shared" si="40"/>
        <v>0</v>
      </c>
      <c r="CXR34" s="355">
        <f t="shared" si="40"/>
        <v>0</v>
      </c>
      <c r="CXS34" s="355">
        <f t="shared" si="40"/>
        <v>0</v>
      </c>
      <c r="CXT34" s="355">
        <f t="shared" si="40"/>
        <v>0</v>
      </c>
      <c r="CXU34" s="355">
        <f t="shared" si="40"/>
        <v>0</v>
      </c>
      <c r="CXV34" s="355">
        <f t="shared" si="40"/>
        <v>0</v>
      </c>
      <c r="CXW34" s="355">
        <f t="shared" si="40"/>
        <v>0</v>
      </c>
      <c r="CXX34" s="355">
        <f t="shared" si="40"/>
        <v>0</v>
      </c>
      <c r="CXY34" s="355">
        <f t="shared" si="40"/>
        <v>0</v>
      </c>
      <c r="CXZ34" s="355">
        <f t="shared" si="40"/>
        <v>0</v>
      </c>
      <c r="CYA34" s="355">
        <f t="shared" si="40"/>
        <v>0</v>
      </c>
      <c r="CYB34" s="355">
        <f t="shared" si="40"/>
        <v>0</v>
      </c>
      <c r="CYC34" s="355">
        <f t="shared" si="40"/>
        <v>0</v>
      </c>
      <c r="CYD34" s="355">
        <f t="shared" si="40"/>
        <v>0</v>
      </c>
      <c r="CYE34" s="355">
        <f t="shared" si="40"/>
        <v>0</v>
      </c>
      <c r="CYF34" s="355">
        <f t="shared" si="40"/>
        <v>0</v>
      </c>
      <c r="CYG34" s="355">
        <f t="shared" si="40"/>
        <v>0</v>
      </c>
      <c r="CYH34" s="355">
        <f t="shared" si="40"/>
        <v>0</v>
      </c>
      <c r="CYI34" s="355">
        <f t="shared" ref="CYI34:DAT34" si="41">SUM(CYI35:CYI39)</f>
        <v>0</v>
      </c>
      <c r="CYJ34" s="355">
        <f t="shared" si="41"/>
        <v>0</v>
      </c>
      <c r="CYK34" s="355">
        <f t="shared" si="41"/>
        <v>0</v>
      </c>
      <c r="CYL34" s="355">
        <f t="shared" si="41"/>
        <v>0</v>
      </c>
      <c r="CYM34" s="355">
        <f t="shared" si="41"/>
        <v>0</v>
      </c>
      <c r="CYN34" s="355">
        <f t="shared" si="41"/>
        <v>0</v>
      </c>
      <c r="CYO34" s="355">
        <f t="shared" si="41"/>
        <v>0</v>
      </c>
      <c r="CYP34" s="355">
        <f t="shared" si="41"/>
        <v>0</v>
      </c>
      <c r="CYQ34" s="355">
        <f t="shared" si="41"/>
        <v>0</v>
      </c>
      <c r="CYR34" s="355">
        <f t="shared" si="41"/>
        <v>0</v>
      </c>
      <c r="CYS34" s="355">
        <f t="shared" si="41"/>
        <v>0</v>
      </c>
      <c r="CYT34" s="355">
        <f t="shared" si="41"/>
        <v>0</v>
      </c>
      <c r="CYU34" s="355">
        <f t="shared" si="41"/>
        <v>0</v>
      </c>
      <c r="CYV34" s="355">
        <f t="shared" si="41"/>
        <v>0</v>
      </c>
      <c r="CYW34" s="355">
        <f t="shared" si="41"/>
        <v>0</v>
      </c>
      <c r="CYX34" s="355">
        <f t="shared" si="41"/>
        <v>0</v>
      </c>
      <c r="CYY34" s="355">
        <f t="shared" si="41"/>
        <v>0</v>
      </c>
      <c r="CYZ34" s="355">
        <f t="shared" si="41"/>
        <v>0</v>
      </c>
      <c r="CZA34" s="355">
        <f t="shared" si="41"/>
        <v>0</v>
      </c>
      <c r="CZB34" s="355">
        <f t="shared" si="41"/>
        <v>0</v>
      </c>
      <c r="CZC34" s="355">
        <f t="shared" si="41"/>
        <v>0</v>
      </c>
      <c r="CZD34" s="355">
        <f t="shared" si="41"/>
        <v>0</v>
      </c>
      <c r="CZE34" s="355">
        <f t="shared" si="41"/>
        <v>0</v>
      </c>
      <c r="CZF34" s="355">
        <f t="shared" si="41"/>
        <v>0</v>
      </c>
      <c r="CZG34" s="355">
        <f t="shared" si="41"/>
        <v>0</v>
      </c>
      <c r="CZH34" s="355">
        <f t="shared" si="41"/>
        <v>0</v>
      </c>
      <c r="CZI34" s="355">
        <f t="shared" si="41"/>
        <v>0</v>
      </c>
      <c r="CZJ34" s="355">
        <f t="shared" si="41"/>
        <v>0</v>
      </c>
      <c r="CZK34" s="355">
        <f t="shared" si="41"/>
        <v>0</v>
      </c>
      <c r="CZL34" s="355">
        <f t="shared" si="41"/>
        <v>0</v>
      </c>
      <c r="CZM34" s="355">
        <f t="shared" si="41"/>
        <v>0</v>
      </c>
      <c r="CZN34" s="355">
        <f t="shared" si="41"/>
        <v>0</v>
      </c>
      <c r="CZO34" s="355">
        <f t="shared" si="41"/>
        <v>0</v>
      </c>
      <c r="CZP34" s="355">
        <f t="shared" si="41"/>
        <v>0</v>
      </c>
      <c r="CZQ34" s="355">
        <f t="shared" si="41"/>
        <v>0</v>
      </c>
      <c r="CZR34" s="355">
        <f t="shared" si="41"/>
        <v>0</v>
      </c>
      <c r="CZS34" s="355">
        <f t="shared" si="41"/>
        <v>0</v>
      </c>
      <c r="CZT34" s="355">
        <f t="shared" si="41"/>
        <v>0</v>
      </c>
      <c r="CZU34" s="355">
        <f t="shared" si="41"/>
        <v>0</v>
      </c>
      <c r="CZV34" s="355">
        <f t="shared" si="41"/>
        <v>0</v>
      </c>
      <c r="CZW34" s="355">
        <f t="shared" si="41"/>
        <v>0</v>
      </c>
      <c r="CZX34" s="355">
        <f t="shared" si="41"/>
        <v>0</v>
      </c>
      <c r="CZY34" s="355">
        <f t="shared" si="41"/>
        <v>0</v>
      </c>
      <c r="CZZ34" s="355">
        <f t="shared" si="41"/>
        <v>0</v>
      </c>
      <c r="DAA34" s="355">
        <f t="shared" si="41"/>
        <v>0</v>
      </c>
      <c r="DAB34" s="355">
        <f t="shared" si="41"/>
        <v>0</v>
      </c>
      <c r="DAC34" s="355">
        <f t="shared" si="41"/>
        <v>0</v>
      </c>
      <c r="DAD34" s="355">
        <f t="shared" si="41"/>
        <v>0</v>
      </c>
      <c r="DAE34" s="355">
        <f t="shared" si="41"/>
        <v>0</v>
      </c>
      <c r="DAF34" s="355">
        <f t="shared" si="41"/>
        <v>0</v>
      </c>
      <c r="DAG34" s="355">
        <f t="shared" si="41"/>
        <v>0</v>
      </c>
      <c r="DAH34" s="355">
        <f t="shared" si="41"/>
        <v>0</v>
      </c>
      <c r="DAI34" s="355">
        <f t="shared" si="41"/>
        <v>0</v>
      </c>
      <c r="DAJ34" s="355">
        <f t="shared" si="41"/>
        <v>0</v>
      </c>
      <c r="DAK34" s="355">
        <f t="shared" si="41"/>
        <v>0</v>
      </c>
      <c r="DAL34" s="355">
        <f t="shared" si="41"/>
        <v>0</v>
      </c>
      <c r="DAM34" s="355">
        <f t="shared" si="41"/>
        <v>0</v>
      </c>
      <c r="DAN34" s="355">
        <f t="shared" si="41"/>
        <v>0</v>
      </c>
      <c r="DAO34" s="355">
        <f t="shared" si="41"/>
        <v>0</v>
      </c>
      <c r="DAP34" s="355">
        <f t="shared" si="41"/>
        <v>0</v>
      </c>
      <c r="DAQ34" s="355">
        <f t="shared" si="41"/>
        <v>0</v>
      </c>
      <c r="DAR34" s="355">
        <f t="shared" si="41"/>
        <v>0</v>
      </c>
      <c r="DAS34" s="355">
        <f t="shared" si="41"/>
        <v>0</v>
      </c>
      <c r="DAT34" s="355">
        <f t="shared" si="41"/>
        <v>0</v>
      </c>
      <c r="DAU34" s="355">
        <f t="shared" ref="DAU34:DDF34" si="42">SUM(DAU35:DAU39)</f>
        <v>0</v>
      </c>
      <c r="DAV34" s="355">
        <f t="shared" si="42"/>
        <v>0</v>
      </c>
      <c r="DAW34" s="355">
        <f t="shared" si="42"/>
        <v>0</v>
      </c>
      <c r="DAX34" s="355">
        <f t="shared" si="42"/>
        <v>0</v>
      </c>
      <c r="DAY34" s="355">
        <f t="shared" si="42"/>
        <v>0</v>
      </c>
      <c r="DAZ34" s="355">
        <f t="shared" si="42"/>
        <v>0</v>
      </c>
      <c r="DBA34" s="355">
        <f t="shared" si="42"/>
        <v>0</v>
      </c>
      <c r="DBB34" s="355">
        <f t="shared" si="42"/>
        <v>0</v>
      </c>
      <c r="DBC34" s="355">
        <f t="shared" si="42"/>
        <v>0</v>
      </c>
      <c r="DBD34" s="355">
        <f t="shared" si="42"/>
        <v>0</v>
      </c>
      <c r="DBE34" s="355">
        <f t="shared" si="42"/>
        <v>0</v>
      </c>
      <c r="DBF34" s="355">
        <f t="shared" si="42"/>
        <v>0</v>
      </c>
      <c r="DBG34" s="355">
        <f t="shared" si="42"/>
        <v>0</v>
      </c>
      <c r="DBH34" s="355">
        <f t="shared" si="42"/>
        <v>0</v>
      </c>
      <c r="DBI34" s="355">
        <f t="shared" si="42"/>
        <v>0</v>
      </c>
      <c r="DBJ34" s="355">
        <f t="shared" si="42"/>
        <v>0</v>
      </c>
      <c r="DBK34" s="355">
        <f t="shared" si="42"/>
        <v>0</v>
      </c>
      <c r="DBL34" s="355">
        <f t="shared" si="42"/>
        <v>0</v>
      </c>
      <c r="DBM34" s="355">
        <f t="shared" si="42"/>
        <v>0</v>
      </c>
      <c r="DBN34" s="355">
        <f t="shared" si="42"/>
        <v>0</v>
      </c>
      <c r="DBO34" s="355">
        <f t="shared" si="42"/>
        <v>0</v>
      </c>
      <c r="DBP34" s="355">
        <f t="shared" si="42"/>
        <v>0</v>
      </c>
      <c r="DBQ34" s="355">
        <f t="shared" si="42"/>
        <v>0</v>
      </c>
      <c r="DBR34" s="355">
        <f t="shared" si="42"/>
        <v>0</v>
      </c>
      <c r="DBS34" s="355">
        <f t="shared" si="42"/>
        <v>0</v>
      </c>
      <c r="DBT34" s="355">
        <f t="shared" si="42"/>
        <v>0</v>
      </c>
      <c r="DBU34" s="355">
        <f t="shared" si="42"/>
        <v>0</v>
      </c>
      <c r="DBV34" s="355">
        <f t="shared" si="42"/>
        <v>0</v>
      </c>
      <c r="DBW34" s="355">
        <f t="shared" si="42"/>
        <v>0</v>
      </c>
      <c r="DBX34" s="355">
        <f t="shared" si="42"/>
        <v>0</v>
      </c>
      <c r="DBY34" s="355">
        <f t="shared" si="42"/>
        <v>0</v>
      </c>
      <c r="DBZ34" s="355">
        <f t="shared" si="42"/>
        <v>0</v>
      </c>
      <c r="DCA34" s="355">
        <f t="shared" si="42"/>
        <v>0</v>
      </c>
      <c r="DCB34" s="355">
        <f t="shared" si="42"/>
        <v>0</v>
      </c>
      <c r="DCC34" s="355">
        <f t="shared" si="42"/>
        <v>0</v>
      </c>
      <c r="DCD34" s="355">
        <f t="shared" si="42"/>
        <v>0</v>
      </c>
      <c r="DCE34" s="355">
        <f t="shared" si="42"/>
        <v>0</v>
      </c>
      <c r="DCF34" s="355">
        <f t="shared" si="42"/>
        <v>0</v>
      </c>
      <c r="DCG34" s="355">
        <f t="shared" si="42"/>
        <v>0</v>
      </c>
      <c r="DCH34" s="355">
        <f t="shared" si="42"/>
        <v>0</v>
      </c>
      <c r="DCI34" s="355">
        <f t="shared" si="42"/>
        <v>0</v>
      </c>
      <c r="DCJ34" s="355">
        <f t="shared" si="42"/>
        <v>0</v>
      </c>
      <c r="DCK34" s="355">
        <f t="shared" si="42"/>
        <v>0</v>
      </c>
      <c r="DCL34" s="355">
        <f t="shared" si="42"/>
        <v>0</v>
      </c>
      <c r="DCM34" s="355">
        <f t="shared" si="42"/>
        <v>0</v>
      </c>
      <c r="DCN34" s="355">
        <f t="shared" si="42"/>
        <v>0</v>
      </c>
      <c r="DCO34" s="355">
        <f t="shared" si="42"/>
        <v>0</v>
      </c>
      <c r="DCP34" s="355">
        <f t="shared" si="42"/>
        <v>0</v>
      </c>
      <c r="DCQ34" s="355">
        <f t="shared" si="42"/>
        <v>0</v>
      </c>
      <c r="DCR34" s="355">
        <f t="shared" si="42"/>
        <v>0</v>
      </c>
      <c r="DCS34" s="355">
        <f t="shared" si="42"/>
        <v>0</v>
      </c>
      <c r="DCT34" s="355">
        <f t="shared" si="42"/>
        <v>0</v>
      </c>
      <c r="DCU34" s="355">
        <f t="shared" si="42"/>
        <v>0</v>
      </c>
      <c r="DCV34" s="355">
        <f t="shared" si="42"/>
        <v>0</v>
      </c>
      <c r="DCW34" s="355">
        <f t="shared" si="42"/>
        <v>0</v>
      </c>
      <c r="DCX34" s="355">
        <f t="shared" si="42"/>
        <v>0</v>
      </c>
      <c r="DCY34" s="355">
        <f t="shared" si="42"/>
        <v>0</v>
      </c>
      <c r="DCZ34" s="355">
        <f t="shared" si="42"/>
        <v>0</v>
      </c>
      <c r="DDA34" s="355">
        <f t="shared" si="42"/>
        <v>0</v>
      </c>
      <c r="DDB34" s="355">
        <f t="shared" si="42"/>
        <v>0</v>
      </c>
      <c r="DDC34" s="355">
        <f t="shared" si="42"/>
        <v>0</v>
      </c>
      <c r="DDD34" s="355">
        <f t="shared" si="42"/>
        <v>0</v>
      </c>
      <c r="DDE34" s="355">
        <f t="shared" si="42"/>
        <v>0</v>
      </c>
      <c r="DDF34" s="355">
        <f t="shared" si="42"/>
        <v>0</v>
      </c>
      <c r="DDG34" s="355">
        <f t="shared" ref="DDG34:DFR34" si="43">SUM(DDG35:DDG39)</f>
        <v>0</v>
      </c>
      <c r="DDH34" s="355">
        <f t="shared" si="43"/>
        <v>0</v>
      </c>
      <c r="DDI34" s="355">
        <f t="shared" si="43"/>
        <v>0</v>
      </c>
      <c r="DDJ34" s="355">
        <f t="shared" si="43"/>
        <v>0</v>
      </c>
      <c r="DDK34" s="355">
        <f t="shared" si="43"/>
        <v>0</v>
      </c>
      <c r="DDL34" s="355">
        <f t="shared" si="43"/>
        <v>0</v>
      </c>
      <c r="DDM34" s="355">
        <f t="shared" si="43"/>
        <v>0</v>
      </c>
      <c r="DDN34" s="355">
        <f t="shared" si="43"/>
        <v>0</v>
      </c>
      <c r="DDO34" s="355">
        <f t="shared" si="43"/>
        <v>0</v>
      </c>
      <c r="DDP34" s="355">
        <f t="shared" si="43"/>
        <v>0</v>
      </c>
      <c r="DDQ34" s="355">
        <f t="shared" si="43"/>
        <v>0</v>
      </c>
      <c r="DDR34" s="355">
        <f t="shared" si="43"/>
        <v>0</v>
      </c>
      <c r="DDS34" s="355">
        <f t="shared" si="43"/>
        <v>0</v>
      </c>
      <c r="DDT34" s="355">
        <f t="shared" si="43"/>
        <v>0</v>
      </c>
      <c r="DDU34" s="355">
        <f t="shared" si="43"/>
        <v>0</v>
      </c>
      <c r="DDV34" s="355">
        <f t="shared" si="43"/>
        <v>0</v>
      </c>
      <c r="DDW34" s="355">
        <f t="shared" si="43"/>
        <v>0</v>
      </c>
      <c r="DDX34" s="355">
        <f t="shared" si="43"/>
        <v>0</v>
      </c>
      <c r="DDY34" s="355">
        <f t="shared" si="43"/>
        <v>0</v>
      </c>
      <c r="DDZ34" s="355">
        <f t="shared" si="43"/>
        <v>0</v>
      </c>
      <c r="DEA34" s="355">
        <f t="shared" si="43"/>
        <v>0</v>
      </c>
      <c r="DEB34" s="355">
        <f t="shared" si="43"/>
        <v>0</v>
      </c>
      <c r="DEC34" s="355">
        <f t="shared" si="43"/>
        <v>0</v>
      </c>
      <c r="DED34" s="355">
        <f t="shared" si="43"/>
        <v>0</v>
      </c>
      <c r="DEE34" s="355">
        <f t="shared" si="43"/>
        <v>0</v>
      </c>
      <c r="DEF34" s="355">
        <f t="shared" si="43"/>
        <v>0</v>
      </c>
      <c r="DEG34" s="355">
        <f t="shared" si="43"/>
        <v>0</v>
      </c>
      <c r="DEH34" s="355">
        <f t="shared" si="43"/>
        <v>0</v>
      </c>
      <c r="DEI34" s="355">
        <f t="shared" si="43"/>
        <v>0</v>
      </c>
      <c r="DEJ34" s="355">
        <f t="shared" si="43"/>
        <v>0</v>
      </c>
      <c r="DEK34" s="355">
        <f t="shared" si="43"/>
        <v>0</v>
      </c>
      <c r="DEL34" s="355">
        <f t="shared" si="43"/>
        <v>0</v>
      </c>
      <c r="DEM34" s="355">
        <f t="shared" si="43"/>
        <v>0</v>
      </c>
      <c r="DEN34" s="355">
        <f t="shared" si="43"/>
        <v>0</v>
      </c>
      <c r="DEO34" s="355">
        <f t="shared" si="43"/>
        <v>0</v>
      </c>
      <c r="DEP34" s="355">
        <f t="shared" si="43"/>
        <v>0</v>
      </c>
      <c r="DEQ34" s="355">
        <f t="shared" si="43"/>
        <v>0</v>
      </c>
      <c r="DER34" s="355">
        <f t="shared" si="43"/>
        <v>0</v>
      </c>
      <c r="DES34" s="355">
        <f t="shared" si="43"/>
        <v>0</v>
      </c>
      <c r="DET34" s="355">
        <f t="shared" si="43"/>
        <v>0</v>
      </c>
      <c r="DEU34" s="355">
        <f t="shared" si="43"/>
        <v>0</v>
      </c>
      <c r="DEV34" s="355">
        <f t="shared" si="43"/>
        <v>0</v>
      </c>
      <c r="DEW34" s="355">
        <f t="shared" si="43"/>
        <v>0</v>
      </c>
      <c r="DEX34" s="355">
        <f t="shared" si="43"/>
        <v>0</v>
      </c>
      <c r="DEY34" s="355">
        <f t="shared" si="43"/>
        <v>0</v>
      </c>
      <c r="DEZ34" s="355">
        <f t="shared" si="43"/>
        <v>0</v>
      </c>
      <c r="DFA34" s="355">
        <f t="shared" si="43"/>
        <v>0</v>
      </c>
      <c r="DFB34" s="355">
        <f t="shared" si="43"/>
        <v>0</v>
      </c>
      <c r="DFC34" s="355">
        <f t="shared" si="43"/>
        <v>0</v>
      </c>
      <c r="DFD34" s="355">
        <f t="shared" si="43"/>
        <v>0</v>
      </c>
      <c r="DFE34" s="355">
        <f t="shared" si="43"/>
        <v>0</v>
      </c>
      <c r="DFF34" s="355">
        <f t="shared" si="43"/>
        <v>0</v>
      </c>
      <c r="DFG34" s="355">
        <f t="shared" si="43"/>
        <v>0</v>
      </c>
      <c r="DFH34" s="355">
        <f t="shared" si="43"/>
        <v>0</v>
      </c>
      <c r="DFI34" s="355">
        <f t="shared" si="43"/>
        <v>0</v>
      </c>
      <c r="DFJ34" s="355">
        <f t="shared" si="43"/>
        <v>0</v>
      </c>
      <c r="DFK34" s="355">
        <f t="shared" si="43"/>
        <v>0</v>
      </c>
      <c r="DFL34" s="355">
        <f t="shared" si="43"/>
        <v>0</v>
      </c>
      <c r="DFM34" s="355">
        <f t="shared" si="43"/>
        <v>0</v>
      </c>
      <c r="DFN34" s="355">
        <f t="shared" si="43"/>
        <v>0</v>
      </c>
      <c r="DFO34" s="355">
        <f t="shared" si="43"/>
        <v>0</v>
      </c>
      <c r="DFP34" s="355">
        <f t="shared" si="43"/>
        <v>0</v>
      </c>
      <c r="DFQ34" s="355">
        <f t="shared" si="43"/>
        <v>0</v>
      </c>
      <c r="DFR34" s="355">
        <f t="shared" si="43"/>
        <v>0</v>
      </c>
      <c r="DFS34" s="355">
        <f t="shared" ref="DFS34:DID34" si="44">SUM(DFS35:DFS39)</f>
        <v>0</v>
      </c>
      <c r="DFT34" s="355">
        <f t="shared" si="44"/>
        <v>0</v>
      </c>
      <c r="DFU34" s="355">
        <f t="shared" si="44"/>
        <v>0</v>
      </c>
      <c r="DFV34" s="355">
        <f t="shared" si="44"/>
        <v>0</v>
      </c>
      <c r="DFW34" s="355">
        <f t="shared" si="44"/>
        <v>0</v>
      </c>
      <c r="DFX34" s="355">
        <f t="shared" si="44"/>
        <v>0</v>
      </c>
      <c r="DFY34" s="355">
        <f t="shared" si="44"/>
        <v>0</v>
      </c>
      <c r="DFZ34" s="355">
        <f t="shared" si="44"/>
        <v>0</v>
      </c>
      <c r="DGA34" s="355">
        <f t="shared" si="44"/>
        <v>0</v>
      </c>
      <c r="DGB34" s="355">
        <f t="shared" si="44"/>
        <v>0</v>
      </c>
      <c r="DGC34" s="355">
        <f t="shared" si="44"/>
        <v>0</v>
      </c>
      <c r="DGD34" s="355">
        <f t="shared" si="44"/>
        <v>0</v>
      </c>
      <c r="DGE34" s="355">
        <f t="shared" si="44"/>
        <v>0</v>
      </c>
      <c r="DGF34" s="355">
        <f t="shared" si="44"/>
        <v>0</v>
      </c>
      <c r="DGG34" s="355">
        <f t="shared" si="44"/>
        <v>0</v>
      </c>
      <c r="DGH34" s="355">
        <f t="shared" si="44"/>
        <v>0</v>
      </c>
      <c r="DGI34" s="355">
        <f t="shared" si="44"/>
        <v>0</v>
      </c>
      <c r="DGJ34" s="355">
        <f t="shared" si="44"/>
        <v>0</v>
      </c>
      <c r="DGK34" s="355">
        <f t="shared" si="44"/>
        <v>0</v>
      </c>
      <c r="DGL34" s="355">
        <f t="shared" si="44"/>
        <v>0</v>
      </c>
      <c r="DGM34" s="355">
        <f t="shared" si="44"/>
        <v>0</v>
      </c>
      <c r="DGN34" s="355">
        <f t="shared" si="44"/>
        <v>0</v>
      </c>
      <c r="DGO34" s="355">
        <f t="shared" si="44"/>
        <v>0</v>
      </c>
      <c r="DGP34" s="355">
        <f t="shared" si="44"/>
        <v>0</v>
      </c>
      <c r="DGQ34" s="355">
        <f t="shared" si="44"/>
        <v>0</v>
      </c>
      <c r="DGR34" s="355">
        <f t="shared" si="44"/>
        <v>0</v>
      </c>
      <c r="DGS34" s="355">
        <f t="shared" si="44"/>
        <v>0</v>
      </c>
      <c r="DGT34" s="355">
        <f t="shared" si="44"/>
        <v>0</v>
      </c>
      <c r="DGU34" s="355">
        <f t="shared" si="44"/>
        <v>0</v>
      </c>
      <c r="DGV34" s="355">
        <f t="shared" si="44"/>
        <v>0</v>
      </c>
      <c r="DGW34" s="355">
        <f t="shared" si="44"/>
        <v>0</v>
      </c>
      <c r="DGX34" s="355">
        <f t="shared" si="44"/>
        <v>0</v>
      </c>
      <c r="DGY34" s="355">
        <f t="shared" si="44"/>
        <v>0</v>
      </c>
      <c r="DGZ34" s="355">
        <f t="shared" si="44"/>
        <v>0</v>
      </c>
      <c r="DHA34" s="355">
        <f t="shared" si="44"/>
        <v>0</v>
      </c>
      <c r="DHB34" s="355">
        <f t="shared" si="44"/>
        <v>0</v>
      </c>
      <c r="DHC34" s="355">
        <f t="shared" si="44"/>
        <v>0</v>
      </c>
      <c r="DHD34" s="355">
        <f t="shared" si="44"/>
        <v>0</v>
      </c>
      <c r="DHE34" s="355">
        <f t="shared" si="44"/>
        <v>0</v>
      </c>
      <c r="DHF34" s="355">
        <f t="shared" si="44"/>
        <v>0</v>
      </c>
      <c r="DHG34" s="355">
        <f t="shared" si="44"/>
        <v>0</v>
      </c>
      <c r="DHH34" s="355">
        <f t="shared" si="44"/>
        <v>0</v>
      </c>
      <c r="DHI34" s="355">
        <f t="shared" si="44"/>
        <v>0</v>
      </c>
      <c r="DHJ34" s="355">
        <f t="shared" si="44"/>
        <v>0</v>
      </c>
      <c r="DHK34" s="355">
        <f t="shared" si="44"/>
        <v>0</v>
      </c>
      <c r="DHL34" s="355">
        <f t="shared" si="44"/>
        <v>0</v>
      </c>
      <c r="DHM34" s="355">
        <f t="shared" si="44"/>
        <v>0</v>
      </c>
      <c r="DHN34" s="355">
        <f t="shared" si="44"/>
        <v>0</v>
      </c>
      <c r="DHO34" s="355">
        <f t="shared" si="44"/>
        <v>0</v>
      </c>
      <c r="DHP34" s="355">
        <f t="shared" si="44"/>
        <v>0</v>
      </c>
      <c r="DHQ34" s="355">
        <f t="shared" si="44"/>
        <v>0</v>
      </c>
      <c r="DHR34" s="355">
        <f t="shared" si="44"/>
        <v>0</v>
      </c>
      <c r="DHS34" s="355">
        <f t="shared" si="44"/>
        <v>0</v>
      </c>
      <c r="DHT34" s="355">
        <f t="shared" si="44"/>
        <v>0</v>
      </c>
      <c r="DHU34" s="355">
        <f t="shared" si="44"/>
        <v>0</v>
      </c>
      <c r="DHV34" s="355">
        <f t="shared" si="44"/>
        <v>0</v>
      </c>
      <c r="DHW34" s="355">
        <f t="shared" si="44"/>
        <v>0</v>
      </c>
      <c r="DHX34" s="355">
        <f t="shared" si="44"/>
        <v>0</v>
      </c>
      <c r="DHY34" s="355">
        <f t="shared" si="44"/>
        <v>0</v>
      </c>
      <c r="DHZ34" s="355">
        <f t="shared" si="44"/>
        <v>0</v>
      </c>
      <c r="DIA34" s="355">
        <f t="shared" si="44"/>
        <v>0</v>
      </c>
      <c r="DIB34" s="355">
        <f t="shared" si="44"/>
        <v>0</v>
      </c>
      <c r="DIC34" s="355">
        <f t="shared" si="44"/>
        <v>0</v>
      </c>
      <c r="DID34" s="355">
        <f t="shared" si="44"/>
        <v>0</v>
      </c>
      <c r="DIE34" s="355">
        <f t="shared" ref="DIE34:DKP34" si="45">SUM(DIE35:DIE39)</f>
        <v>0</v>
      </c>
      <c r="DIF34" s="355">
        <f t="shared" si="45"/>
        <v>0</v>
      </c>
      <c r="DIG34" s="355">
        <f t="shared" si="45"/>
        <v>0</v>
      </c>
      <c r="DIH34" s="355">
        <f t="shared" si="45"/>
        <v>0</v>
      </c>
      <c r="DII34" s="355">
        <f t="shared" si="45"/>
        <v>0</v>
      </c>
      <c r="DIJ34" s="355">
        <f t="shared" si="45"/>
        <v>0</v>
      </c>
      <c r="DIK34" s="355">
        <f t="shared" si="45"/>
        <v>0</v>
      </c>
      <c r="DIL34" s="355">
        <f t="shared" si="45"/>
        <v>0</v>
      </c>
      <c r="DIM34" s="355">
        <f t="shared" si="45"/>
        <v>0</v>
      </c>
      <c r="DIN34" s="355">
        <f t="shared" si="45"/>
        <v>0</v>
      </c>
      <c r="DIO34" s="355">
        <f t="shared" si="45"/>
        <v>0</v>
      </c>
      <c r="DIP34" s="355">
        <f t="shared" si="45"/>
        <v>0</v>
      </c>
      <c r="DIQ34" s="355">
        <f t="shared" si="45"/>
        <v>0</v>
      </c>
      <c r="DIR34" s="355">
        <f t="shared" si="45"/>
        <v>0</v>
      </c>
      <c r="DIS34" s="355">
        <f t="shared" si="45"/>
        <v>0</v>
      </c>
      <c r="DIT34" s="355">
        <f t="shared" si="45"/>
        <v>0</v>
      </c>
      <c r="DIU34" s="355">
        <f t="shared" si="45"/>
        <v>0</v>
      </c>
      <c r="DIV34" s="355">
        <f t="shared" si="45"/>
        <v>0</v>
      </c>
      <c r="DIW34" s="355">
        <f t="shared" si="45"/>
        <v>0</v>
      </c>
      <c r="DIX34" s="355">
        <f t="shared" si="45"/>
        <v>0</v>
      </c>
      <c r="DIY34" s="355">
        <f t="shared" si="45"/>
        <v>0</v>
      </c>
      <c r="DIZ34" s="355">
        <f t="shared" si="45"/>
        <v>0</v>
      </c>
      <c r="DJA34" s="355">
        <f t="shared" si="45"/>
        <v>0</v>
      </c>
      <c r="DJB34" s="355">
        <f t="shared" si="45"/>
        <v>0</v>
      </c>
      <c r="DJC34" s="355">
        <f t="shared" si="45"/>
        <v>0</v>
      </c>
      <c r="DJD34" s="355">
        <f t="shared" si="45"/>
        <v>0</v>
      </c>
      <c r="DJE34" s="355">
        <f t="shared" si="45"/>
        <v>0</v>
      </c>
      <c r="DJF34" s="355">
        <f t="shared" si="45"/>
        <v>0</v>
      </c>
      <c r="DJG34" s="355">
        <f t="shared" si="45"/>
        <v>0</v>
      </c>
      <c r="DJH34" s="355">
        <f t="shared" si="45"/>
        <v>0</v>
      </c>
      <c r="DJI34" s="355">
        <f t="shared" si="45"/>
        <v>0</v>
      </c>
      <c r="DJJ34" s="355">
        <f t="shared" si="45"/>
        <v>0</v>
      </c>
      <c r="DJK34" s="355">
        <f t="shared" si="45"/>
        <v>0</v>
      </c>
      <c r="DJL34" s="355">
        <f t="shared" si="45"/>
        <v>0</v>
      </c>
      <c r="DJM34" s="355">
        <f t="shared" si="45"/>
        <v>0</v>
      </c>
      <c r="DJN34" s="355">
        <f t="shared" si="45"/>
        <v>0</v>
      </c>
      <c r="DJO34" s="355">
        <f t="shared" si="45"/>
        <v>0</v>
      </c>
      <c r="DJP34" s="355">
        <f t="shared" si="45"/>
        <v>0</v>
      </c>
      <c r="DJQ34" s="355">
        <f t="shared" si="45"/>
        <v>0</v>
      </c>
      <c r="DJR34" s="355">
        <f t="shared" si="45"/>
        <v>0</v>
      </c>
      <c r="DJS34" s="355">
        <f t="shared" si="45"/>
        <v>0</v>
      </c>
      <c r="DJT34" s="355">
        <f t="shared" si="45"/>
        <v>0</v>
      </c>
      <c r="DJU34" s="355">
        <f t="shared" si="45"/>
        <v>0</v>
      </c>
      <c r="DJV34" s="355">
        <f t="shared" si="45"/>
        <v>0</v>
      </c>
      <c r="DJW34" s="355">
        <f t="shared" si="45"/>
        <v>0</v>
      </c>
      <c r="DJX34" s="355">
        <f t="shared" si="45"/>
        <v>0</v>
      </c>
      <c r="DJY34" s="355">
        <f t="shared" si="45"/>
        <v>0</v>
      </c>
      <c r="DJZ34" s="355">
        <f t="shared" si="45"/>
        <v>0</v>
      </c>
      <c r="DKA34" s="355">
        <f t="shared" si="45"/>
        <v>0</v>
      </c>
      <c r="DKB34" s="355">
        <f t="shared" si="45"/>
        <v>0</v>
      </c>
      <c r="DKC34" s="355">
        <f t="shared" si="45"/>
        <v>0</v>
      </c>
      <c r="DKD34" s="355">
        <f t="shared" si="45"/>
        <v>0</v>
      </c>
      <c r="DKE34" s="355">
        <f t="shared" si="45"/>
        <v>0</v>
      </c>
      <c r="DKF34" s="355">
        <f t="shared" si="45"/>
        <v>0</v>
      </c>
      <c r="DKG34" s="355">
        <f t="shared" si="45"/>
        <v>0</v>
      </c>
      <c r="DKH34" s="355">
        <f t="shared" si="45"/>
        <v>0</v>
      </c>
      <c r="DKI34" s="355">
        <f t="shared" si="45"/>
        <v>0</v>
      </c>
      <c r="DKJ34" s="355">
        <f t="shared" si="45"/>
        <v>0</v>
      </c>
      <c r="DKK34" s="355">
        <f t="shared" si="45"/>
        <v>0</v>
      </c>
      <c r="DKL34" s="355">
        <f t="shared" si="45"/>
        <v>0</v>
      </c>
      <c r="DKM34" s="355">
        <f t="shared" si="45"/>
        <v>0</v>
      </c>
      <c r="DKN34" s="355">
        <f t="shared" si="45"/>
        <v>0</v>
      </c>
      <c r="DKO34" s="355">
        <f t="shared" si="45"/>
        <v>0</v>
      </c>
      <c r="DKP34" s="355">
        <f t="shared" si="45"/>
        <v>0</v>
      </c>
      <c r="DKQ34" s="355">
        <f t="shared" ref="DKQ34:DNB34" si="46">SUM(DKQ35:DKQ39)</f>
        <v>0</v>
      </c>
      <c r="DKR34" s="355">
        <f t="shared" si="46"/>
        <v>0</v>
      </c>
      <c r="DKS34" s="355">
        <f t="shared" si="46"/>
        <v>0</v>
      </c>
      <c r="DKT34" s="355">
        <f t="shared" si="46"/>
        <v>0</v>
      </c>
      <c r="DKU34" s="355">
        <f t="shared" si="46"/>
        <v>0</v>
      </c>
      <c r="DKV34" s="355">
        <f t="shared" si="46"/>
        <v>0</v>
      </c>
      <c r="DKW34" s="355">
        <f t="shared" si="46"/>
        <v>0</v>
      </c>
      <c r="DKX34" s="355">
        <f t="shared" si="46"/>
        <v>0</v>
      </c>
      <c r="DKY34" s="355">
        <f t="shared" si="46"/>
        <v>0</v>
      </c>
      <c r="DKZ34" s="355">
        <f t="shared" si="46"/>
        <v>0</v>
      </c>
      <c r="DLA34" s="355">
        <f t="shared" si="46"/>
        <v>0</v>
      </c>
      <c r="DLB34" s="355">
        <f t="shared" si="46"/>
        <v>0</v>
      </c>
      <c r="DLC34" s="355">
        <f t="shared" si="46"/>
        <v>0</v>
      </c>
      <c r="DLD34" s="355">
        <f t="shared" si="46"/>
        <v>0</v>
      </c>
      <c r="DLE34" s="355">
        <f t="shared" si="46"/>
        <v>0</v>
      </c>
      <c r="DLF34" s="355">
        <f t="shared" si="46"/>
        <v>0</v>
      </c>
      <c r="DLG34" s="355">
        <f t="shared" si="46"/>
        <v>0</v>
      </c>
      <c r="DLH34" s="355">
        <f t="shared" si="46"/>
        <v>0</v>
      </c>
      <c r="DLI34" s="355">
        <f t="shared" si="46"/>
        <v>0</v>
      </c>
      <c r="DLJ34" s="355">
        <f t="shared" si="46"/>
        <v>0</v>
      </c>
      <c r="DLK34" s="355">
        <f t="shared" si="46"/>
        <v>0</v>
      </c>
      <c r="DLL34" s="355">
        <f t="shared" si="46"/>
        <v>0</v>
      </c>
      <c r="DLM34" s="355">
        <f t="shared" si="46"/>
        <v>0</v>
      </c>
      <c r="DLN34" s="355">
        <f t="shared" si="46"/>
        <v>0</v>
      </c>
      <c r="DLO34" s="355">
        <f t="shared" si="46"/>
        <v>0</v>
      </c>
      <c r="DLP34" s="355">
        <f t="shared" si="46"/>
        <v>0</v>
      </c>
      <c r="DLQ34" s="355">
        <f t="shared" si="46"/>
        <v>0</v>
      </c>
      <c r="DLR34" s="355">
        <f t="shared" si="46"/>
        <v>0</v>
      </c>
      <c r="DLS34" s="355">
        <f t="shared" si="46"/>
        <v>0</v>
      </c>
      <c r="DLT34" s="355">
        <f t="shared" si="46"/>
        <v>0</v>
      </c>
      <c r="DLU34" s="355">
        <f t="shared" si="46"/>
        <v>0</v>
      </c>
      <c r="DLV34" s="355">
        <f t="shared" si="46"/>
        <v>0</v>
      </c>
      <c r="DLW34" s="355">
        <f t="shared" si="46"/>
        <v>0</v>
      </c>
      <c r="DLX34" s="355">
        <f t="shared" si="46"/>
        <v>0</v>
      </c>
      <c r="DLY34" s="355">
        <f t="shared" si="46"/>
        <v>0</v>
      </c>
      <c r="DLZ34" s="355">
        <f t="shared" si="46"/>
        <v>0</v>
      </c>
      <c r="DMA34" s="355">
        <f t="shared" si="46"/>
        <v>0</v>
      </c>
      <c r="DMB34" s="355">
        <f t="shared" si="46"/>
        <v>0</v>
      </c>
      <c r="DMC34" s="355">
        <f t="shared" si="46"/>
        <v>0</v>
      </c>
      <c r="DMD34" s="355">
        <f t="shared" si="46"/>
        <v>0</v>
      </c>
      <c r="DME34" s="355">
        <f t="shared" si="46"/>
        <v>0</v>
      </c>
      <c r="DMF34" s="355">
        <f t="shared" si="46"/>
        <v>0</v>
      </c>
      <c r="DMG34" s="355">
        <f t="shared" si="46"/>
        <v>0</v>
      </c>
      <c r="DMH34" s="355">
        <f t="shared" si="46"/>
        <v>0</v>
      </c>
      <c r="DMI34" s="355">
        <f t="shared" si="46"/>
        <v>0</v>
      </c>
      <c r="DMJ34" s="355">
        <f t="shared" si="46"/>
        <v>0</v>
      </c>
      <c r="DMK34" s="355">
        <f t="shared" si="46"/>
        <v>0</v>
      </c>
      <c r="DML34" s="355">
        <f t="shared" si="46"/>
        <v>0</v>
      </c>
      <c r="DMM34" s="355">
        <f t="shared" si="46"/>
        <v>0</v>
      </c>
      <c r="DMN34" s="355">
        <f t="shared" si="46"/>
        <v>0</v>
      </c>
      <c r="DMO34" s="355">
        <f t="shared" si="46"/>
        <v>0</v>
      </c>
      <c r="DMP34" s="355">
        <f t="shared" si="46"/>
        <v>0</v>
      </c>
      <c r="DMQ34" s="355">
        <f t="shared" si="46"/>
        <v>0</v>
      </c>
      <c r="DMR34" s="355">
        <f t="shared" si="46"/>
        <v>0</v>
      </c>
      <c r="DMS34" s="355">
        <f t="shared" si="46"/>
        <v>0</v>
      </c>
      <c r="DMT34" s="355">
        <f t="shared" si="46"/>
        <v>0</v>
      </c>
      <c r="DMU34" s="355">
        <f t="shared" si="46"/>
        <v>0</v>
      </c>
      <c r="DMV34" s="355">
        <f t="shared" si="46"/>
        <v>0</v>
      </c>
      <c r="DMW34" s="355">
        <f t="shared" si="46"/>
        <v>0</v>
      </c>
      <c r="DMX34" s="355">
        <f t="shared" si="46"/>
        <v>0</v>
      </c>
      <c r="DMY34" s="355">
        <f t="shared" si="46"/>
        <v>0</v>
      </c>
      <c r="DMZ34" s="355">
        <f t="shared" si="46"/>
        <v>0</v>
      </c>
      <c r="DNA34" s="355">
        <f t="shared" si="46"/>
        <v>0</v>
      </c>
      <c r="DNB34" s="355">
        <f t="shared" si="46"/>
        <v>0</v>
      </c>
      <c r="DNC34" s="355">
        <f t="shared" ref="DNC34:DPN34" si="47">SUM(DNC35:DNC39)</f>
        <v>0</v>
      </c>
      <c r="DND34" s="355">
        <f t="shared" si="47"/>
        <v>0</v>
      </c>
      <c r="DNE34" s="355">
        <f t="shared" si="47"/>
        <v>0</v>
      </c>
      <c r="DNF34" s="355">
        <f t="shared" si="47"/>
        <v>0</v>
      </c>
      <c r="DNG34" s="355">
        <f t="shared" si="47"/>
        <v>0</v>
      </c>
      <c r="DNH34" s="355">
        <f t="shared" si="47"/>
        <v>0</v>
      </c>
      <c r="DNI34" s="355">
        <f t="shared" si="47"/>
        <v>0</v>
      </c>
      <c r="DNJ34" s="355">
        <f t="shared" si="47"/>
        <v>0</v>
      </c>
      <c r="DNK34" s="355">
        <f t="shared" si="47"/>
        <v>0</v>
      </c>
      <c r="DNL34" s="355">
        <f t="shared" si="47"/>
        <v>0</v>
      </c>
      <c r="DNM34" s="355">
        <f t="shared" si="47"/>
        <v>0</v>
      </c>
      <c r="DNN34" s="355">
        <f t="shared" si="47"/>
        <v>0</v>
      </c>
      <c r="DNO34" s="355">
        <f t="shared" si="47"/>
        <v>0</v>
      </c>
      <c r="DNP34" s="355">
        <f t="shared" si="47"/>
        <v>0</v>
      </c>
      <c r="DNQ34" s="355">
        <f t="shared" si="47"/>
        <v>0</v>
      </c>
      <c r="DNR34" s="355">
        <f t="shared" si="47"/>
        <v>0</v>
      </c>
      <c r="DNS34" s="355">
        <f t="shared" si="47"/>
        <v>0</v>
      </c>
      <c r="DNT34" s="355">
        <f t="shared" si="47"/>
        <v>0</v>
      </c>
      <c r="DNU34" s="355">
        <f t="shared" si="47"/>
        <v>0</v>
      </c>
      <c r="DNV34" s="355">
        <f t="shared" si="47"/>
        <v>0</v>
      </c>
      <c r="DNW34" s="355">
        <f t="shared" si="47"/>
        <v>0</v>
      </c>
      <c r="DNX34" s="355">
        <f t="shared" si="47"/>
        <v>0</v>
      </c>
      <c r="DNY34" s="355">
        <f t="shared" si="47"/>
        <v>0</v>
      </c>
      <c r="DNZ34" s="355">
        <f t="shared" si="47"/>
        <v>0</v>
      </c>
      <c r="DOA34" s="355">
        <f t="shared" si="47"/>
        <v>0</v>
      </c>
      <c r="DOB34" s="355">
        <f t="shared" si="47"/>
        <v>0</v>
      </c>
      <c r="DOC34" s="355">
        <f t="shared" si="47"/>
        <v>0</v>
      </c>
      <c r="DOD34" s="355">
        <f t="shared" si="47"/>
        <v>0</v>
      </c>
      <c r="DOE34" s="355">
        <f t="shared" si="47"/>
        <v>0</v>
      </c>
      <c r="DOF34" s="355">
        <f t="shared" si="47"/>
        <v>0</v>
      </c>
      <c r="DOG34" s="355">
        <f t="shared" si="47"/>
        <v>0</v>
      </c>
      <c r="DOH34" s="355">
        <f t="shared" si="47"/>
        <v>0</v>
      </c>
      <c r="DOI34" s="355">
        <f t="shared" si="47"/>
        <v>0</v>
      </c>
      <c r="DOJ34" s="355">
        <f t="shared" si="47"/>
        <v>0</v>
      </c>
      <c r="DOK34" s="355">
        <f t="shared" si="47"/>
        <v>0</v>
      </c>
      <c r="DOL34" s="355">
        <f t="shared" si="47"/>
        <v>0</v>
      </c>
      <c r="DOM34" s="355">
        <f t="shared" si="47"/>
        <v>0</v>
      </c>
      <c r="DON34" s="355">
        <f t="shared" si="47"/>
        <v>0</v>
      </c>
      <c r="DOO34" s="355">
        <f t="shared" si="47"/>
        <v>0</v>
      </c>
      <c r="DOP34" s="355">
        <f t="shared" si="47"/>
        <v>0</v>
      </c>
      <c r="DOQ34" s="355">
        <f t="shared" si="47"/>
        <v>0</v>
      </c>
      <c r="DOR34" s="355">
        <f t="shared" si="47"/>
        <v>0</v>
      </c>
      <c r="DOS34" s="355">
        <f t="shared" si="47"/>
        <v>0</v>
      </c>
      <c r="DOT34" s="355">
        <f t="shared" si="47"/>
        <v>0</v>
      </c>
      <c r="DOU34" s="355">
        <f t="shared" si="47"/>
        <v>0</v>
      </c>
      <c r="DOV34" s="355">
        <f t="shared" si="47"/>
        <v>0</v>
      </c>
      <c r="DOW34" s="355">
        <f t="shared" si="47"/>
        <v>0</v>
      </c>
      <c r="DOX34" s="355">
        <f t="shared" si="47"/>
        <v>0</v>
      </c>
      <c r="DOY34" s="355">
        <f t="shared" si="47"/>
        <v>0</v>
      </c>
      <c r="DOZ34" s="355">
        <f t="shared" si="47"/>
        <v>0</v>
      </c>
      <c r="DPA34" s="355">
        <f t="shared" si="47"/>
        <v>0</v>
      </c>
      <c r="DPB34" s="355">
        <f t="shared" si="47"/>
        <v>0</v>
      </c>
      <c r="DPC34" s="355">
        <f t="shared" si="47"/>
        <v>0</v>
      </c>
      <c r="DPD34" s="355">
        <f t="shared" si="47"/>
        <v>0</v>
      </c>
      <c r="DPE34" s="355">
        <f t="shared" si="47"/>
        <v>0</v>
      </c>
      <c r="DPF34" s="355">
        <f t="shared" si="47"/>
        <v>0</v>
      </c>
      <c r="DPG34" s="355">
        <f t="shared" si="47"/>
        <v>0</v>
      </c>
      <c r="DPH34" s="355">
        <f t="shared" si="47"/>
        <v>0</v>
      </c>
      <c r="DPI34" s="355">
        <f t="shared" si="47"/>
        <v>0</v>
      </c>
      <c r="DPJ34" s="355">
        <f t="shared" si="47"/>
        <v>0</v>
      </c>
      <c r="DPK34" s="355">
        <f t="shared" si="47"/>
        <v>0</v>
      </c>
      <c r="DPL34" s="355">
        <f t="shared" si="47"/>
        <v>0</v>
      </c>
      <c r="DPM34" s="355">
        <f t="shared" si="47"/>
        <v>0</v>
      </c>
      <c r="DPN34" s="355">
        <f t="shared" si="47"/>
        <v>0</v>
      </c>
      <c r="DPO34" s="355">
        <f t="shared" ref="DPO34:DRZ34" si="48">SUM(DPO35:DPO39)</f>
        <v>0</v>
      </c>
      <c r="DPP34" s="355">
        <f t="shared" si="48"/>
        <v>0</v>
      </c>
      <c r="DPQ34" s="355">
        <f t="shared" si="48"/>
        <v>0</v>
      </c>
      <c r="DPR34" s="355">
        <f t="shared" si="48"/>
        <v>0</v>
      </c>
      <c r="DPS34" s="355">
        <f t="shared" si="48"/>
        <v>0</v>
      </c>
      <c r="DPT34" s="355">
        <f t="shared" si="48"/>
        <v>0</v>
      </c>
      <c r="DPU34" s="355">
        <f t="shared" si="48"/>
        <v>0</v>
      </c>
      <c r="DPV34" s="355">
        <f t="shared" si="48"/>
        <v>0</v>
      </c>
      <c r="DPW34" s="355">
        <f t="shared" si="48"/>
        <v>0</v>
      </c>
      <c r="DPX34" s="355">
        <f t="shared" si="48"/>
        <v>0</v>
      </c>
      <c r="DPY34" s="355">
        <f t="shared" si="48"/>
        <v>0</v>
      </c>
      <c r="DPZ34" s="355">
        <f t="shared" si="48"/>
        <v>0</v>
      </c>
      <c r="DQA34" s="355">
        <f t="shared" si="48"/>
        <v>0</v>
      </c>
      <c r="DQB34" s="355">
        <f t="shared" si="48"/>
        <v>0</v>
      </c>
      <c r="DQC34" s="355">
        <f t="shared" si="48"/>
        <v>0</v>
      </c>
      <c r="DQD34" s="355">
        <f t="shared" si="48"/>
        <v>0</v>
      </c>
      <c r="DQE34" s="355">
        <f t="shared" si="48"/>
        <v>0</v>
      </c>
      <c r="DQF34" s="355">
        <f t="shared" si="48"/>
        <v>0</v>
      </c>
      <c r="DQG34" s="355">
        <f t="shared" si="48"/>
        <v>0</v>
      </c>
      <c r="DQH34" s="355">
        <f t="shared" si="48"/>
        <v>0</v>
      </c>
      <c r="DQI34" s="355">
        <f t="shared" si="48"/>
        <v>0</v>
      </c>
      <c r="DQJ34" s="355">
        <f t="shared" si="48"/>
        <v>0</v>
      </c>
      <c r="DQK34" s="355">
        <f t="shared" si="48"/>
        <v>0</v>
      </c>
      <c r="DQL34" s="355">
        <f t="shared" si="48"/>
        <v>0</v>
      </c>
      <c r="DQM34" s="355">
        <f t="shared" si="48"/>
        <v>0</v>
      </c>
      <c r="DQN34" s="355">
        <f t="shared" si="48"/>
        <v>0</v>
      </c>
      <c r="DQO34" s="355">
        <f t="shared" si="48"/>
        <v>0</v>
      </c>
      <c r="DQP34" s="355">
        <f t="shared" si="48"/>
        <v>0</v>
      </c>
      <c r="DQQ34" s="355">
        <f t="shared" si="48"/>
        <v>0</v>
      </c>
      <c r="DQR34" s="355">
        <f t="shared" si="48"/>
        <v>0</v>
      </c>
      <c r="DQS34" s="355">
        <f t="shared" si="48"/>
        <v>0</v>
      </c>
      <c r="DQT34" s="355">
        <f t="shared" si="48"/>
        <v>0</v>
      </c>
      <c r="DQU34" s="355">
        <f t="shared" si="48"/>
        <v>0</v>
      </c>
      <c r="DQV34" s="355">
        <f t="shared" si="48"/>
        <v>0</v>
      </c>
      <c r="DQW34" s="355">
        <f t="shared" si="48"/>
        <v>0</v>
      </c>
      <c r="DQX34" s="355">
        <f t="shared" si="48"/>
        <v>0</v>
      </c>
      <c r="DQY34" s="355">
        <f t="shared" si="48"/>
        <v>0</v>
      </c>
      <c r="DQZ34" s="355">
        <f t="shared" si="48"/>
        <v>0</v>
      </c>
      <c r="DRA34" s="355">
        <f t="shared" si="48"/>
        <v>0</v>
      </c>
      <c r="DRB34" s="355">
        <f t="shared" si="48"/>
        <v>0</v>
      </c>
      <c r="DRC34" s="355">
        <f t="shared" si="48"/>
        <v>0</v>
      </c>
      <c r="DRD34" s="355">
        <f t="shared" si="48"/>
        <v>0</v>
      </c>
      <c r="DRE34" s="355">
        <f t="shared" si="48"/>
        <v>0</v>
      </c>
      <c r="DRF34" s="355">
        <f t="shared" si="48"/>
        <v>0</v>
      </c>
      <c r="DRG34" s="355">
        <f t="shared" si="48"/>
        <v>0</v>
      </c>
      <c r="DRH34" s="355">
        <f t="shared" si="48"/>
        <v>0</v>
      </c>
      <c r="DRI34" s="355">
        <f t="shared" si="48"/>
        <v>0</v>
      </c>
      <c r="DRJ34" s="355">
        <f t="shared" si="48"/>
        <v>0</v>
      </c>
      <c r="DRK34" s="355">
        <f t="shared" si="48"/>
        <v>0</v>
      </c>
      <c r="DRL34" s="355">
        <f t="shared" si="48"/>
        <v>0</v>
      </c>
      <c r="DRM34" s="355">
        <f t="shared" si="48"/>
        <v>0</v>
      </c>
      <c r="DRN34" s="355">
        <f t="shared" si="48"/>
        <v>0</v>
      </c>
      <c r="DRO34" s="355">
        <f t="shared" si="48"/>
        <v>0</v>
      </c>
      <c r="DRP34" s="355">
        <f t="shared" si="48"/>
        <v>0</v>
      </c>
      <c r="DRQ34" s="355">
        <f t="shared" si="48"/>
        <v>0</v>
      </c>
      <c r="DRR34" s="355">
        <f t="shared" si="48"/>
        <v>0</v>
      </c>
      <c r="DRS34" s="355">
        <f t="shared" si="48"/>
        <v>0</v>
      </c>
      <c r="DRT34" s="355">
        <f t="shared" si="48"/>
        <v>0</v>
      </c>
      <c r="DRU34" s="355">
        <f t="shared" si="48"/>
        <v>0</v>
      </c>
      <c r="DRV34" s="355">
        <f t="shared" si="48"/>
        <v>0</v>
      </c>
      <c r="DRW34" s="355">
        <f t="shared" si="48"/>
        <v>0</v>
      </c>
      <c r="DRX34" s="355">
        <f t="shared" si="48"/>
        <v>0</v>
      </c>
      <c r="DRY34" s="355">
        <f t="shared" si="48"/>
        <v>0</v>
      </c>
      <c r="DRZ34" s="355">
        <f t="shared" si="48"/>
        <v>0</v>
      </c>
      <c r="DSA34" s="355">
        <f t="shared" ref="DSA34:DUL34" si="49">SUM(DSA35:DSA39)</f>
        <v>0</v>
      </c>
      <c r="DSB34" s="355">
        <f t="shared" si="49"/>
        <v>0</v>
      </c>
      <c r="DSC34" s="355">
        <f t="shared" si="49"/>
        <v>0</v>
      </c>
      <c r="DSD34" s="355">
        <f t="shared" si="49"/>
        <v>0</v>
      </c>
      <c r="DSE34" s="355">
        <f t="shared" si="49"/>
        <v>0</v>
      </c>
      <c r="DSF34" s="355">
        <f t="shared" si="49"/>
        <v>0</v>
      </c>
      <c r="DSG34" s="355">
        <f t="shared" si="49"/>
        <v>0</v>
      </c>
      <c r="DSH34" s="355">
        <f t="shared" si="49"/>
        <v>0</v>
      </c>
      <c r="DSI34" s="355">
        <f t="shared" si="49"/>
        <v>0</v>
      </c>
      <c r="DSJ34" s="355">
        <f t="shared" si="49"/>
        <v>0</v>
      </c>
      <c r="DSK34" s="355">
        <f t="shared" si="49"/>
        <v>0</v>
      </c>
      <c r="DSL34" s="355">
        <f t="shared" si="49"/>
        <v>0</v>
      </c>
      <c r="DSM34" s="355">
        <f t="shared" si="49"/>
        <v>0</v>
      </c>
      <c r="DSN34" s="355">
        <f t="shared" si="49"/>
        <v>0</v>
      </c>
      <c r="DSO34" s="355">
        <f t="shared" si="49"/>
        <v>0</v>
      </c>
      <c r="DSP34" s="355">
        <f t="shared" si="49"/>
        <v>0</v>
      </c>
      <c r="DSQ34" s="355">
        <f t="shared" si="49"/>
        <v>0</v>
      </c>
      <c r="DSR34" s="355">
        <f t="shared" si="49"/>
        <v>0</v>
      </c>
      <c r="DSS34" s="355">
        <f t="shared" si="49"/>
        <v>0</v>
      </c>
      <c r="DST34" s="355">
        <f t="shared" si="49"/>
        <v>0</v>
      </c>
      <c r="DSU34" s="355">
        <f t="shared" si="49"/>
        <v>0</v>
      </c>
      <c r="DSV34" s="355">
        <f t="shared" si="49"/>
        <v>0</v>
      </c>
      <c r="DSW34" s="355">
        <f t="shared" si="49"/>
        <v>0</v>
      </c>
      <c r="DSX34" s="355">
        <f t="shared" si="49"/>
        <v>0</v>
      </c>
      <c r="DSY34" s="355">
        <f t="shared" si="49"/>
        <v>0</v>
      </c>
      <c r="DSZ34" s="355">
        <f t="shared" si="49"/>
        <v>0</v>
      </c>
      <c r="DTA34" s="355">
        <f t="shared" si="49"/>
        <v>0</v>
      </c>
      <c r="DTB34" s="355">
        <f t="shared" si="49"/>
        <v>0</v>
      </c>
      <c r="DTC34" s="355">
        <f t="shared" si="49"/>
        <v>0</v>
      </c>
      <c r="DTD34" s="355">
        <f t="shared" si="49"/>
        <v>0</v>
      </c>
      <c r="DTE34" s="355">
        <f t="shared" si="49"/>
        <v>0</v>
      </c>
      <c r="DTF34" s="355">
        <f t="shared" si="49"/>
        <v>0</v>
      </c>
      <c r="DTG34" s="355">
        <f t="shared" si="49"/>
        <v>0</v>
      </c>
      <c r="DTH34" s="355">
        <f t="shared" si="49"/>
        <v>0</v>
      </c>
      <c r="DTI34" s="355">
        <f t="shared" si="49"/>
        <v>0</v>
      </c>
      <c r="DTJ34" s="355">
        <f t="shared" si="49"/>
        <v>0</v>
      </c>
      <c r="DTK34" s="355">
        <f t="shared" si="49"/>
        <v>0</v>
      </c>
      <c r="DTL34" s="355">
        <f t="shared" si="49"/>
        <v>0</v>
      </c>
      <c r="DTM34" s="355">
        <f t="shared" si="49"/>
        <v>0</v>
      </c>
      <c r="DTN34" s="355">
        <f t="shared" si="49"/>
        <v>0</v>
      </c>
      <c r="DTO34" s="355">
        <f t="shared" si="49"/>
        <v>0</v>
      </c>
      <c r="DTP34" s="355">
        <f t="shared" si="49"/>
        <v>0</v>
      </c>
      <c r="DTQ34" s="355">
        <f t="shared" si="49"/>
        <v>0</v>
      </c>
      <c r="DTR34" s="355">
        <f t="shared" si="49"/>
        <v>0</v>
      </c>
      <c r="DTS34" s="355">
        <f t="shared" si="49"/>
        <v>0</v>
      </c>
      <c r="DTT34" s="355">
        <f t="shared" si="49"/>
        <v>0</v>
      </c>
      <c r="DTU34" s="355">
        <f t="shared" si="49"/>
        <v>0</v>
      </c>
      <c r="DTV34" s="355">
        <f t="shared" si="49"/>
        <v>0</v>
      </c>
      <c r="DTW34" s="355">
        <f t="shared" si="49"/>
        <v>0</v>
      </c>
      <c r="DTX34" s="355">
        <f t="shared" si="49"/>
        <v>0</v>
      </c>
      <c r="DTY34" s="355">
        <f t="shared" si="49"/>
        <v>0</v>
      </c>
      <c r="DTZ34" s="355">
        <f t="shared" si="49"/>
        <v>0</v>
      </c>
      <c r="DUA34" s="355">
        <f t="shared" si="49"/>
        <v>0</v>
      </c>
      <c r="DUB34" s="355">
        <f t="shared" si="49"/>
        <v>0</v>
      </c>
      <c r="DUC34" s="355">
        <f t="shared" si="49"/>
        <v>0</v>
      </c>
      <c r="DUD34" s="355">
        <f t="shared" si="49"/>
        <v>0</v>
      </c>
      <c r="DUE34" s="355">
        <f t="shared" si="49"/>
        <v>0</v>
      </c>
      <c r="DUF34" s="355">
        <f t="shared" si="49"/>
        <v>0</v>
      </c>
      <c r="DUG34" s="355">
        <f t="shared" si="49"/>
        <v>0</v>
      </c>
      <c r="DUH34" s="355">
        <f t="shared" si="49"/>
        <v>0</v>
      </c>
      <c r="DUI34" s="355">
        <f t="shared" si="49"/>
        <v>0</v>
      </c>
      <c r="DUJ34" s="355">
        <f t="shared" si="49"/>
        <v>0</v>
      </c>
      <c r="DUK34" s="355">
        <f t="shared" si="49"/>
        <v>0</v>
      </c>
      <c r="DUL34" s="355">
        <f t="shared" si="49"/>
        <v>0</v>
      </c>
      <c r="DUM34" s="355">
        <f t="shared" ref="DUM34:DWX34" si="50">SUM(DUM35:DUM39)</f>
        <v>0</v>
      </c>
      <c r="DUN34" s="355">
        <f t="shared" si="50"/>
        <v>0</v>
      </c>
      <c r="DUO34" s="355">
        <f t="shared" si="50"/>
        <v>0</v>
      </c>
      <c r="DUP34" s="355">
        <f t="shared" si="50"/>
        <v>0</v>
      </c>
      <c r="DUQ34" s="355">
        <f t="shared" si="50"/>
        <v>0</v>
      </c>
      <c r="DUR34" s="355">
        <f t="shared" si="50"/>
        <v>0</v>
      </c>
      <c r="DUS34" s="355">
        <f t="shared" si="50"/>
        <v>0</v>
      </c>
      <c r="DUT34" s="355">
        <f t="shared" si="50"/>
        <v>0</v>
      </c>
      <c r="DUU34" s="355">
        <f t="shared" si="50"/>
        <v>0</v>
      </c>
      <c r="DUV34" s="355">
        <f t="shared" si="50"/>
        <v>0</v>
      </c>
      <c r="DUW34" s="355">
        <f t="shared" si="50"/>
        <v>0</v>
      </c>
      <c r="DUX34" s="355">
        <f t="shared" si="50"/>
        <v>0</v>
      </c>
      <c r="DUY34" s="355">
        <f t="shared" si="50"/>
        <v>0</v>
      </c>
      <c r="DUZ34" s="355">
        <f t="shared" si="50"/>
        <v>0</v>
      </c>
      <c r="DVA34" s="355">
        <f t="shared" si="50"/>
        <v>0</v>
      </c>
      <c r="DVB34" s="355">
        <f t="shared" si="50"/>
        <v>0</v>
      </c>
      <c r="DVC34" s="355">
        <f t="shared" si="50"/>
        <v>0</v>
      </c>
      <c r="DVD34" s="355">
        <f t="shared" si="50"/>
        <v>0</v>
      </c>
      <c r="DVE34" s="355">
        <f t="shared" si="50"/>
        <v>0</v>
      </c>
      <c r="DVF34" s="355">
        <f t="shared" si="50"/>
        <v>0</v>
      </c>
      <c r="DVG34" s="355">
        <f t="shared" si="50"/>
        <v>0</v>
      </c>
      <c r="DVH34" s="355">
        <f t="shared" si="50"/>
        <v>0</v>
      </c>
      <c r="DVI34" s="355">
        <f t="shared" si="50"/>
        <v>0</v>
      </c>
      <c r="DVJ34" s="355">
        <f t="shared" si="50"/>
        <v>0</v>
      </c>
      <c r="DVK34" s="355">
        <f t="shared" si="50"/>
        <v>0</v>
      </c>
      <c r="DVL34" s="355">
        <f t="shared" si="50"/>
        <v>0</v>
      </c>
      <c r="DVM34" s="355">
        <f t="shared" si="50"/>
        <v>0</v>
      </c>
      <c r="DVN34" s="355">
        <f t="shared" si="50"/>
        <v>0</v>
      </c>
      <c r="DVO34" s="355">
        <f t="shared" si="50"/>
        <v>0</v>
      </c>
      <c r="DVP34" s="355">
        <f t="shared" si="50"/>
        <v>0</v>
      </c>
      <c r="DVQ34" s="355">
        <f t="shared" si="50"/>
        <v>0</v>
      </c>
      <c r="DVR34" s="355">
        <f t="shared" si="50"/>
        <v>0</v>
      </c>
      <c r="DVS34" s="355">
        <f t="shared" si="50"/>
        <v>0</v>
      </c>
      <c r="DVT34" s="355">
        <f t="shared" si="50"/>
        <v>0</v>
      </c>
      <c r="DVU34" s="355">
        <f t="shared" si="50"/>
        <v>0</v>
      </c>
      <c r="DVV34" s="355">
        <f t="shared" si="50"/>
        <v>0</v>
      </c>
      <c r="DVW34" s="355">
        <f t="shared" si="50"/>
        <v>0</v>
      </c>
      <c r="DVX34" s="355">
        <f t="shared" si="50"/>
        <v>0</v>
      </c>
      <c r="DVY34" s="355">
        <f t="shared" si="50"/>
        <v>0</v>
      </c>
      <c r="DVZ34" s="355">
        <f t="shared" si="50"/>
        <v>0</v>
      </c>
      <c r="DWA34" s="355">
        <f t="shared" si="50"/>
        <v>0</v>
      </c>
      <c r="DWB34" s="355">
        <f t="shared" si="50"/>
        <v>0</v>
      </c>
      <c r="DWC34" s="355">
        <f t="shared" si="50"/>
        <v>0</v>
      </c>
      <c r="DWD34" s="355">
        <f t="shared" si="50"/>
        <v>0</v>
      </c>
      <c r="DWE34" s="355">
        <f t="shared" si="50"/>
        <v>0</v>
      </c>
      <c r="DWF34" s="355">
        <f t="shared" si="50"/>
        <v>0</v>
      </c>
      <c r="DWG34" s="355">
        <f t="shared" si="50"/>
        <v>0</v>
      </c>
      <c r="DWH34" s="355">
        <f t="shared" si="50"/>
        <v>0</v>
      </c>
      <c r="DWI34" s="355">
        <f t="shared" si="50"/>
        <v>0</v>
      </c>
      <c r="DWJ34" s="355">
        <f t="shared" si="50"/>
        <v>0</v>
      </c>
      <c r="DWK34" s="355">
        <f t="shared" si="50"/>
        <v>0</v>
      </c>
      <c r="DWL34" s="355">
        <f t="shared" si="50"/>
        <v>0</v>
      </c>
      <c r="DWM34" s="355">
        <f t="shared" si="50"/>
        <v>0</v>
      </c>
      <c r="DWN34" s="355">
        <f t="shared" si="50"/>
        <v>0</v>
      </c>
      <c r="DWO34" s="355">
        <f t="shared" si="50"/>
        <v>0</v>
      </c>
      <c r="DWP34" s="355">
        <f t="shared" si="50"/>
        <v>0</v>
      </c>
      <c r="DWQ34" s="355">
        <f t="shared" si="50"/>
        <v>0</v>
      </c>
      <c r="DWR34" s="355">
        <f t="shared" si="50"/>
        <v>0</v>
      </c>
      <c r="DWS34" s="355">
        <f t="shared" si="50"/>
        <v>0</v>
      </c>
      <c r="DWT34" s="355">
        <f t="shared" si="50"/>
        <v>0</v>
      </c>
      <c r="DWU34" s="355">
        <f t="shared" si="50"/>
        <v>0</v>
      </c>
      <c r="DWV34" s="355">
        <f t="shared" si="50"/>
        <v>0</v>
      </c>
      <c r="DWW34" s="355">
        <f t="shared" si="50"/>
        <v>0</v>
      </c>
      <c r="DWX34" s="355">
        <f t="shared" si="50"/>
        <v>0</v>
      </c>
      <c r="DWY34" s="355">
        <f t="shared" ref="DWY34:DZJ34" si="51">SUM(DWY35:DWY39)</f>
        <v>0</v>
      </c>
      <c r="DWZ34" s="355">
        <f t="shared" si="51"/>
        <v>0</v>
      </c>
      <c r="DXA34" s="355">
        <f t="shared" si="51"/>
        <v>0</v>
      </c>
      <c r="DXB34" s="355">
        <f t="shared" si="51"/>
        <v>0</v>
      </c>
      <c r="DXC34" s="355">
        <f t="shared" si="51"/>
        <v>0</v>
      </c>
      <c r="DXD34" s="355">
        <f t="shared" si="51"/>
        <v>0</v>
      </c>
      <c r="DXE34" s="355">
        <f t="shared" si="51"/>
        <v>0</v>
      </c>
      <c r="DXF34" s="355">
        <f t="shared" si="51"/>
        <v>0</v>
      </c>
      <c r="DXG34" s="355">
        <f t="shared" si="51"/>
        <v>0</v>
      </c>
      <c r="DXH34" s="355">
        <f t="shared" si="51"/>
        <v>0</v>
      </c>
      <c r="DXI34" s="355">
        <f t="shared" si="51"/>
        <v>0</v>
      </c>
      <c r="DXJ34" s="355">
        <f t="shared" si="51"/>
        <v>0</v>
      </c>
      <c r="DXK34" s="355">
        <f t="shared" si="51"/>
        <v>0</v>
      </c>
      <c r="DXL34" s="355">
        <f t="shared" si="51"/>
        <v>0</v>
      </c>
      <c r="DXM34" s="355">
        <f t="shared" si="51"/>
        <v>0</v>
      </c>
      <c r="DXN34" s="355">
        <f t="shared" si="51"/>
        <v>0</v>
      </c>
      <c r="DXO34" s="355">
        <f t="shared" si="51"/>
        <v>0</v>
      </c>
      <c r="DXP34" s="355">
        <f t="shared" si="51"/>
        <v>0</v>
      </c>
      <c r="DXQ34" s="355">
        <f t="shared" si="51"/>
        <v>0</v>
      </c>
      <c r="DXR34" s="355">
        <f t="shared" si="51"/>
        <v>0</v>
      </c>
      <c r="DXS34" s="355">
        <f t="shared" si="51"/>
        <v>0</v>
      </c>
      <c r="DXT34" s="355">
        <f t="shared" si="51"/>
        <v>0</v>
      </c>
      <c r="DXU34" s="355">
        <f t="shared" si="51"/>
        <v>0</v>
      </c>
      <c r="DXV34" s="355">
        <f t="shared" si="51"/>
        <v>0</v>
      </c>
      <c r="DXW34" s="355">
        <f t="shared" si="51"/>
        <v>0</v>
      </c>
      <c r="DXX34" s="355">
        <f t="shared" si="51"/>
        <v>0</v>
      </c>
      <c r="DXY34" s="355">
        <f t="shared" si="51"/>
        <v>0</v>
      </c>
      <c r="DXZ34" s="355">
        <f t="shared" si="51"/>
        <v>0</v>
      </c>
      <c r="DYA34" s="355">
        <f t="shared" si="51"/>
        <v>0</v>
      </c>
      <c r="DYB34" s="355">
        <f t="shared" si="51"/>
        <v>0</v>
      </c>
      <c r="DYC34" s="355">
        <f t="shared" si="51"/>
        <v>0</v>
      </c>
      <c r="DYD34" s="355">
        <f t="shared" si="51"/>
        <v>0</v>
      </c>
      <c r="DYE34" s="355">
        <f t="shared" si="51"/>
        <v>0</v>
      </c>
      <c r="DYF34" s="355">
        <f t="shared" si="51"/>
        <v>0</v>
      </c>
      <c r="DYG34" s="355">
        <f t="shared" si="51"/>
        <v>0</v>
      </c>
      <c r="DYH34" s="355">
        <f t="shared" si="51"/>
        <v>0</v>
      </c>
      <c r="DYI34" s="355">
        <f t="shared" si="51"/>
        <v>0</v>
      </c>
      <c r="DYJ34" s="355">
        <f t="shared" si="51"/>
        <v>0</v>
      </c>
      <c r="DYK34" s="355">
        <f t="shared" si="51"/>
        <v>0</v>
      </c>
      <c r="DYL34" s="355">
        <f t="shared" si="51"/>
        <v>0</v>
      </c>
      <c r="DYM34" s="355">
        <f t="shared" si="51"/>
        <v>0</v>
      </c>
      <c r="DYN34" s="355">
        <f t="shared" si="51"/>
        <v>0</v>
      </c>
      <c r="DYO34" s="355">
        <f t="shared" si="51"/>
        <v>0</v>
      </c>
      <c r="DYP34" s="355">
        <f t="shared" si="51"/>
        <v>0</v>
      </c>
      <c r="DYQ34" s="355">
        <f t="shared" si="51"/>
        <v>0</v>
      </c>
      <c r="DYR34" s="355">
        <f t="shared" si="51"/>
        <v>0</v>
      </c>
      <c r="DYS34" s="355">
        <f t="shared" si="51"/>
        <v>0</v>
      </c>
      <c r="DYT34" s="355">
        <f t="shared" si="51"/>
        <v>0</v>
      </c>
      <c r="DYU34" s="355">
        <f t="shared" si="51"/>
        <v>0</v>
      </c>
      <c r="DYV34" s="355">
        <f t="shared" si="51"/>
        <v>0</v>
      </c>
      <c r="DYW34" s="355">
        <f t="shared" si="51"/>
        <v>0</v>
      </c>
      <c r="DYX34" s="355">
        <f t="shared" si="51"/>
        <v>0</v>
      </c>
      <c r="DYY34" s="355">
        <f t="shared" si="51"/>
        <v>0</v>
      </c>
      <c r="DYZ34" s="355">
        <f t="shared" si="51"/>
        <v>0</v>
      </c>
      <c r="DZA34" s="355">
        <f t="shared" si="51"/>
        <v>0</v>
      </c>
      <c r="DZB34" s="355">
        <f t="shared" si="51"/>
        <v>0</v>
      </c>
      <c r="DZC34" s="355">
        <f t="shared" si="51"/>
        <v>0</v>
      </c>
      <c r="DZD34" s="355">
        <f t="shared" si="51"/>
        <v>0</v>
      </c>
      <c r="DZE34" s="355">
        <f t="shared" si="51"/>
        <v>0</v>
      </c>
      <c r="DZF34" s="355">
        <f t="shared" si="51"/>
        <v>0</v>
      </c>
      <c r="DZG34" s="355">
        <f t="shared" si="51"/>
        <v>0</v>
      </c>
      <c r="DZH34" s="355">
        <f t="shared" si="51"/>
        <v>0</v>
      </c>
      <c r="DZI34" s="355">
        <f t="shared" si="51"/>
        <v>0</v>
      </c>
      <c r="DZJ34" s="355">
        <f t="shared" si="51"/>
        <v>0</v>
      </c>
      <c r="DZK34" s="355">
        <f t="shared" ref="DZK34:EBV34" si="52">SUM(DZK35:DZK39)</f>
        <v>0</v>
      </c>
      <c r="DZL34" s="355">
        <f t="shared" si="52"/>
        <v>0</v>
      </c>
      <c r="DZM34" s="355">
        <f t="shared" si="52"/>
        <v>0</v>
      </c>
      <c r="DZN34" s="355">
        <f t="shared" si="52"/>
        <v>0</v>
      </c>
      <c r="DZO34" s="355">
        <f t="shared" si="52"/>
        <v>0</v>
      </c>
      <c r="DZP34" s="355">
        <f t="shared" si="52"/>
        <v>0</v>
      </c>
      <c r="DZQ34" s="355">
        <f t="shared" si="52"/>
        <v>0</v>
      </c>
      <c r="DZR34" s="355">
        <f t="shared" si="52"/>
        <v>0</v>
      </c>
      <c r="DZS34" s="355">
        <f t="shared" si="52"/>
        <v>0</v>
      </c>
      <c r="DZT34" s="355">
        <f t="shared" si="52"/>
        <v>0</v>
      </c>
      <c r="DZU34" s="355">
        <f t="shared" si="52"/>
        <v>0</v>
      </c>
      <c r="DZV34" s="355">
        <f t="shared" si="52"/>
        <v>0</v>
      </c>
      <c r="DZW34" s="355">
        <f t="shared" si="52"/>
        <v>0</v>
      </c>
      <c r="DZX34" s="355">
        <f t="shared" si="52"/>
        <v>0</v>
      </c>
      <c r="DZY34" s="355">
        <f t="shared" si="52"/>
        <v>0</v>
      </c>
      <c r="DZZ34" s="355">
        <f t="shared" si="52"/>
        <v>0</v>
      </c>
      <c r="EAA34" s="355">
        <f t="shared" si="52"/>
        <v>0</v>
      </c>
      <c r="EAB34" s="355">
        <f t="shared" si="52"/>
        <v>0</v>
      </c>
      <c r="EAC34" s="355">
        <f t="shared" si="52"/>
        <v>0</v>
      </c>
      <c r="EAD34" s="355">
        <f t="shared" si="52"/>
        <v>0</v>
      </c>
      <c r="EAE34" s="355">
        <f t="shared" si="52"/>
        <v>0</v>
      </c>
      <c r="EAF34" s="355">
        <f t="shared" si="52"/>
        <v>0</v>
      </c>
      <c r="EAG34" s="355">
        <f t="shared" si="52"/>
        <v>0</v>
      </c>
      <c r="EAH34" s="355">
        <f t="shared" si="52"/>
        <v>0</v>
      </c>
      <c r="EAI34" s="355">
        <f t="shared" si="52"/>
        <v>0</v>
      </c>
      <c r="EAJ34" s="355">
        <f t="shared" si="52"/>
        <v>0</v>
      </c>
      <c r="EAK34" s="355">
        <f t="shared" si="52"/>
        <v>0</v>
      </c>
      <c r="EAL34" s="355">
        <f t="shared" si="52"/>
        <v>0</v>
      </c>
      <c r="EAM34" s="355">
        <f t="shared" si="52"/>
        <v>0</v>
      </c>
      <c r="EAN34" s="355">
        <f t="shared" si="52"/>
        <v>0</v>
      </c>
      <c r="EAO34" s="355">
        <f t="shared" si="52"/>
        <v>0</v>
      </c>
      <c r="EAP34" s="355">
        <f t="shared" si="52"/>
        <v>0</v>
      </c>
      <c r="EAQ34" s="355">
        <f t="shared" si="52"/>
        <v>0</v>
      </c>
      <c r="EAR34" s="355">
        <f t="shared" si="52"/>
        <v>0</v>
      </c>
      <c r="EAS34" s="355">
        <f t="shared" si="52"/>
        <v>0</v>
      </c>
      <c r="EAT34" s="355">
        <f t="shared" si="52"/>
        <v>0</v>
      </c>
      <c r="EAU34" s="355">
        <f t="shared" si="52"/>
        <v>0</v>
      </c>
      <c r="EAV34" s="355">
        <f t="shared" si="52"/>
        <v>0</v>
      </c>
      <c r="EAW34" s="355">
        <f t="shared" si="52"/>
        <v>0</v>
      </c>
      <c r="EAX34" s="355">
        <f t="shared" si="52"/>
        <v>0</v>
      </c>
      <c r="EAY34" s="355">
        <f t="shared" si="52"/>
        <v>0</v>
      </c>
      <c r="EAZ34" s="355">
        <f t="shared" si="52"/>
        <v>0</v>
      </c>
      <c r="EBA34" s="355">
        <f t="shared" si="52"/>
        <v>0</v>
      </c>
      <c r="EBB34" s="355">
        <f t="shared" si="52"/>
        <v>0</v>
      </c>
      <c r="EBC34" s="355">
        <f t="shared" si="52"/>
        <v>0</v>
      </c>
      <c r="EBD34" s="355">
        <f t="shared" si="52"/>
        <v>0</v>
      </c>
      <c r="EBE34" s="355">
        <f t="shared" si="52"/>
        <v>0</v>
      </c>
      <c r="EBF34" s="355">
        <f t="shared" si="52"/>
        <v>0</v>
      </c>
      <c r="EBG34" s="355">
        <f t="shared" si="52"/>
        <v>0</v>
      </c>
      <c r="EBH34" s="355">
        <f t="shared" si="52"/>
        <v>0</v>
      </c>
      <c r="EBI34" s="355">
        <f t="shared" si="52"/>
        <v>0</v>
      </c>
      <c r="EBJ34" s="355">
        <f t="shared" si="52"/>
        <v>0</v>
      </c>
      <c r="EBK34" s="355">
        <f t="shared" si="52"/>
        <v>0</v>
      </c>
      <c r="EBL34" s="355">
        <f t="shared" si="52"/>
        <v>0</v>
      </c>
      <c r="EBM34" s="355">
        <f t="shared" si="52"/>
        <v>0</v>
      </c>
      <c r="EBN34" s="355">
        <f t="shared" si="52"/>
        <v>0</v>
      </c>
      <c r="EBO34" s="355">
        <f t="shared" si="52"/>
        <v>0</v>
      </c>
      <c r="EBP34" s="355">
        <f t="shared" si="52"/>
        <v>0</v>
      </c>
      <c r="EBQ34" s="355">
        <f t="shared" si="52"/>
        <v>0</v>
      </c>
      <c r="EBR34" s="355">
        <f t="shared" si="52"/>
        <v>0</v>
      </c>
      <c r="EBS34" s="355">
        <f t="shared" si="52"/>
        <v>0</v>
      </c>
      <c r="EBT34" s="355">
        <f t="shared" si="52"/>
        <v>0</v>
      </c>
      <c r="EBU34" s="355">
        <f t="shared" si="52"/>
        <v>0</v>
      </c>
      <c r="EBV34" s="355">
        <f t="shared" si="52"/>
        <v>0</v>
      </c>
      <c r="EBW34" s="355">
        <f t="shared" ref="EBW34:EEH34" si="53">SUM(EBW35:EBW39)</f>
        <v>0</v>
      </c>
      <c r="EBX34" s="355">
        <f t="shared" si="53"/>
        <v>0</v>
      </c>
      <c r="EBY34" s="355">
        <f t="shared" si="53"/>
        <v>0</v>
      </c>
      <c r="EBZ34" s="355">
        <f t="shared" si="53"/>
        <v>0</v>
      </c>
      <c r="ECA34" s="355">
        <f t="shared" si="53"/>
        <v>0</v>
      </c>
      <c r="ECB34" s="355">
        <f t="shared" si="53"/>
        <v>0</v>
      </c>
      <c r="ECC34" s="355">
        <f t="shared" si="53"/>
        <v>0</v>
      </c>
      <c r="ECD34" s="355">
        <f t="shared" si="53"/>
        <v>0</v>
      </c>
      <c r="ECE34" s="355">
        <f t="shared" si="53"/>
        <v>0</v>
      </c>
      <c r="ECF34" s="355">
        <f t="shared" si="53"/>
        <v>0</v>
      </c>
      <c r="ECG34" s="355">
        <f t="shared" si="53"/>
        <v>0</v>
      </c>
      <c r="ECH34" s="355">
        <f t="shared" si="53"/>
        <v>0</v>
      </c>
      <c r="ECI34" s="355">
        <f t="shared" si="53"/>
        <v>0</v>
      </c>
      <c r="ECJ34" s="355">
        <f t="shared" si="53"/>
        <v>0</v>
      </c>
      <c r="ECK34" s="355">
        <f t="shared" si="53"/>
        <v>0</v>
      </c>
      <c r="ECL34" s="355">
        <f t="shared" si="53"/>
        <v>0</v>
      </c>
      <c r="ECM34" s="355">
        <f t="shared" si="53"/>
        <v>0</v>
      </c>
      <c r="ECN34" s="355">
        <f t="shared" si="53"/>
        <v>0</v>
      </c>
      <c r="ECO34" s="355">
        <f t="shared" si="53"/>
        <v>0</v>
      </c>
      <c r="ECP34" s="355">
        <f t="shared" si="53"/>
        <v>0</v>
      </c>
      <c r="ECQ34" s="355">
        <f t="shared" si="53"/>
        <v>0</v>
      </c>
      <c r="ECR34" s="355">
        <f t="shared" si="53"/>
        <v>0</v>
      </c>
      <c r="ECS34" s="355">
        <f t="shared" si="53"/>
        <v>0</v>
      </c>
      <c r="ECT34" s="355">
        <f t="shared" si="53"/>
        <v>0</v>
      </c>
      <c r="ECU34" s="355">
        <f t="shared" si="53"/>
        <v>0</v>
      </c>
      <c r="ECV34" s="355">
        <f t="shared" si="53"/>
        <v>0</v>
      </c>
      <c r="ECW34" s="355">
        <f t="shared" si="53"/>
        <v>0</v>
      </c>
      <c r="ECX34" s="355">
        <f t="shared" si="53"/>
        <v>0</v>
      </c>
      <c r="ECY34" s="355">
        <f t="shared" si="53"/>
        <v>0</v>
      </c>
      <c r="ECZ34" s="355">
        <f t="shared" si="53"/>
        <v>0</v>
      </c>
      <c r="EDA34" s="355">
        <f t="shared" si="53"/>
        <v>0</v>
      </c>
      <c r="EDB34" s="355">
        <f t="shared" si="53"/>
        <v>0</v>
      </c>
      <c r="EDC34" s="355">
        <f t="shared" si="53"/>
        <v>0</v>
      </c>
      <c r="EDD34" s="355">
        <f t="shared" si="53"/>
        <v>0</v>
      </c>
      <c r="EDE34" s="355">
        <f t="shared" si="53"/>
        <v>0</v>
      </c>
      <c r="EDF34" s="355">
        <f t="shared" si="53"/>
        <v>0</v>
      </c>
      <c r="EDG34" s="355">
        <f t="shared" si="53"/>
        <v>0</v>
      </c>
      <c r="EDH34" s="355">
        <f t="shared" si="53"/>
        <v>0</v>
      </c>
      <c r="EDI34" s="355">
        <f t="shared" si="53"/>
        <v>0</v>
      </c>
      <c r="EDJ34" s="355">
        <f t="shared" si="53"/>
        <v>0</v>
      </c>
      <c r="EDK34" s="355">
        <f t="shared" si="53"/>
        <v>0</v>
      </c>
      <c r="EDL34" s="355">
        <f t="shared" si="53"/>
        <v>0</v>
      </c>
      <c r="EDM34" s="355">
        <f t="shared" si="53"/>
        <v>0</v>
      </c>
      <c r="EDN34" s="355">
        <f t="shared" si="53"/>
        <v>0</v>
      </c>
      <c r="EDO34" s="355">
        <f t="shared" si="53"/>
        <v>0</v>
      </c>
      <c r="EDP34" s="355">
        <f t="shared" si="53"/>
        <v>0</v>
      </c>
      <c r="EDQ34" s="355">
        <f t="shared" si="53"/>
        <v>0</v>
      </c>
      <c r="EDR34" s="355">
        <f t="shared" si="53"/>
        <v>0</v>
      </c>
      <c r="EDS34" s="355">
        <f t="shared" si="53"/>
        <v>0</v>
      </c>
      <c r="EDT34" s="355">
        <f t="shared" si="53"/>
        <v>0</v>
      </c>
      <c r="EDU34" s="355">
        <f t="shared" si="53"/>
        <v>0</v>
      </c>
      <c r="EDV34" s="355">
        <f t="shared" si="53"/>
        <v>0</v>
      </c>
      <c r="EDW34" s="355">
        <f t="shared" si="53"/>
        <v>0</v>
      </c>
      <c r="EDX34" s="355">
        <f t="shared" si="53"/>
        <v>0</v>
      </c>
      <c r="EDY34" s="355">
        <f t="shared" si="53"/>
        <v>0</v>
      </c>
      <c r="EDZ34" s="355">
        <f t="shared" si="53"/>
        <v>0</v>
      </c>
      <c r="EEA34" s="355">
        <f t="shared" si="53"/>
        <v>0</v>
      </c>
      <c r="EEB34" s="355">
        <f t="shared" si="53"/>
        <v>0</v>
      </c>
      <c r="EEC34" s="355">
        <f t="shared" si="53"/>
        <v>0</v>
      </c>
      <c r="EED34" s="355">
        <f t="shared" si="53"/>
        <v>0</v>
      </c>
      <c r="EEE34" s="355">
        <f t="shared" si="53"/>
        <v>0</v>
      </c>
      <c r="EEF34" s="355">
        <f t="shared" si="53"/>
        <v>0</v>
      </c>
      <c r="EEG34" s="355">
        <f t="shared" si="53"/>
        <v>0</v>
      </c>
      <c r="EEH34" s="355">
        <f t="shared" si="53"/>
        <v>0</v>
      </c>
      <c r="EEI34" s="355">
        <f t="shared" ref="EEI34:EGT34" si="54">SUM(EEI35:EEI39)</f>
        <v>0</v>
      </c>
      <c r="EEJ34" s="355">
        <f t="shared" si="54"/>
        <v>0</v>
      </c>
      <c r="EEK34" s="355">
        <f t="shared" si="54"/>
        <v>0</v>
      </c>
      <c r="EEL34" s="355">
        <f t="shared" si="54"/>
        <v>0</v>
      </c>
      <c r="EEM34" s="355">
        <f t="shared" si="54"/>
        <v>0</v>
      </c>
      <c r="EEN34" s="355">
        <f t="shared" si="54"/>
        <v>0</v>
      </c>
      <c r="EEO34" s="355">
        <f t="shared" si="54"/>
        <v>0</v>
      </c>
      <c r="EEP34" s="355">
        <f t="shared" si="54"/>
        <v>0</v>
      </c>
      <c r="EEQ34" s="355">
        <f t="shared" si="54"/>
        <v>0</v>
      </c>
      <c r="EER34" s="355">
        <f t="shared" si="54"/>
        <v>0</v>
      </c>
      <c r="EES34" s="355">
        <f t="shared" si="54"/>
        <v>0</v>
      </c>
      <c r="EET34" s="355">
        <f t="shared" si="54"/>
        <v>0</v>
      </c>
      <c r="EEU34" s="355">
        <f t="shared" si="54"/>
        <v>0</v>
      </c>
      <c r="EEV34" s="355">
        <f t="shared" si="54"/>
        <v>0</v>
      </c>
      <c r="EEW34" s="355">
        <f t="shared" si="54"/>
        <v>0</v>
      </c>
      <c r="EEX34" s="355">
        <f t="shared" si="54"/>
        <v>0</v>
      </c>
      <c r="EEY34" s="355">
        <f t="shared" si="54"/>
        <v>0</v>
      </c>
      <c r="EEZ34" s="355">
        <f t="shared" si="54"/>
        <v>0</v>
      </c>
      <c r="EFA34" s="355">
        <f t="shared" si="54"/>
        <v>0</v>
      </c>
      <c r="EFB34" s="355">
        <f t="shared" si="54"/>
        <v>0</v>
      </c>
      <c r="EFC34" s="355">
        <f t="shared" si="54"/>
        <v>0</v>
      </c>
      <c r="EFD34" s="355">
        <f t="shared" si="54"/>
        <v>0</v>
      </c>
      <c r="EFE34" s="355">
        <f t="shared" si="54"/>
        <v>0</v>
      </c>
      <c r="EFF34" s="355">
        <f t="shared" si="54"/>
        <v>0</v>
      </c>
      <c r="EFG34" s="355">
        <f t="shared" si="54"/>
        <v>0</v>
      </c>
      <c r="EFH34" s="355">
        <f t="shared" si="54"/>
        <v>0</v>
      </c>
      <c r="EFI34" s="355">
        <f t="shared" si="54"/>
        <v>0</v>
      </c>
      <c r="EFJ34" s="355">
        <f t="shared" si="54"/>
        <v>0</v>
      </c>
      <c r="EFK34" s="355">
        <f t="shared" si="54"/>
        <v>0</v>
      </c>
      <c r="EFL34" s="355">
        <f t="shared" si="54"/>
        <v>0</v>
      </c>
      <c r="EFM34" s="355">
        <f t="shared" si="54"/>
        <v>0</v>
      </c>
      <c r="EFN34" s="355">
        <f t="shared" si="54"/>
        <v>0</v>
      </c>
      <c r="EFO34" s="355">
        <f t="shared" si="54"/>
        <v>0</v>
      </c>
      <c r="EFP34" s="355">
        <f t="shared" si="54"/>
        <v>0</v>
      </c>
      <c r="EFQ34" s="355">
        <f t="shared" si="54"/>
        <v>0</v>
      </c>
      <c r="EFR34" s="355">
        <f t="shared" si="54"/>
        <v>0</v>
      </c>
      <c r="EFS34" s="355">
        <f t="shared" si="54"/>
        <v>0</v>
      </c>
      <c r="EFT34" s="355">
        <f t="shared" si="54"/>
        <v>0</v>
      </c>
      <c r="EFU34" s="355">
        <f t="shared" si="54"/>
        <v>0</v>
      </c>
      <c r="EFV34" s="355">
        <f t="shared" si="54"/>
        <v>0</v>
      </c>
      <c r="EFW34" s="355">
        <f t="shared" si="54"/>
        <v>0</v>
      </c>
      <c r="EFX34" s="355">
        <f t="shared" si="54"/>
        <v>0</v>
      </c>
      <c r="EFY34" s="355">
        <f t="shared" si="54"/>
        <v>0</v>
      </c>
      <c r="EFZ34" s="355">
        <f t="shared" si="54"/>
        <v>0</v>
      </c>
      <c r="EGA34" s="355">
        <f t="shared" si="54"/>
        <v>0</v>
      </c>
      <c r="EGB34" s="355">
        <f t="shared" si="54"/>
        <v>0</v>
      </c>
      <c r="EGC34" s="355">
        <f t="shared" si="54"/>
        <v>0</v>
      </c>
      <c r="EGD34" s="355">
        <f t="shared" si="54"/>
        <v>0</v>
      </c>
      <c r="EGE34" s="355">
        <f t="shared" si="54"/>
        <v>0</v>
      </c>
      <c r="EGF34" s="355">
        <f t="shared" si="54"/>
        <v>0</v>
      </c>
      <c r="EGG34" s="355">
        <f t="shared" si="54"/>
        <v>0</v>
      </c>
      <c r="EGH34" s="355">
        <f t="shared" si="54"/>
        <v>0</v>
      </c>
      <c r="EGI34" s="355">
        <f t="shared" si="54"/>
        <v>0</v>
      </c>
      <c r="EGJ34" s="355">
        <f t="shared" si="54"/>
        <v>0</v>
      </c>
      <c r="EGK34" s="355">
        <f t="shared" si="54"/>
        <v>0</v>
      </c>
      <c r="EGL34" s="355">
        <f t="shared" si="54"/>
        <v>0</v>
      </c>
      <c r="EGM34" s="355">
        <f t="shared" si="54"/>
        <v>0</v>
      </c>
      <c r="EGN34" s="355">
        <f t="shared" si="54"/>
        <v>0</v>
      </c>
      <c r="EGO34" s="355">
        <f t="shared" si="54"/>
        <v>0</v>
      </c>
      <c r="EGP34" s="355">
        <f t="shared" si="54"/>
        <v>0</v>
      </c>
      <c r="EGQ34" s="355">
        <f t="shared" si="54"/>
        <v>0</v>
      </c>
      <c r="EGR34" s="355">
        <f t="shared" si="54"/>
        <v>0</v>
      </c>
      <c r="EGS34" s="355">
        <f t="shared" si="54"/>
        <v>0</v>
      </c>
      <c r="EGT34" s="355">
        <f t="shared" si="54"/>
        <v>0</v>
      </c>
      <c r="EGU34" s="355">
        <f t="shared" ref="EGU34:EJF34" si="55">SUM(EGU35:EGU39)</f>
        <v>0</v>
      </c>
      <c r="EGV34" s="355">
        <f t="shared" si="55"/>
        <v>0</v>
      </c>
      <c r="EGW34" s="355">
        <f t="shared" si="55"/>
        <v>0</v>
      </c>
      <c r="EGX34" s="355">
        <f t="shared" si="55"/>
        <v>0</v>
      </c>
      <c r="EGY34" s="355">
        <f t="shared" si="55"/>
        <v>0</v>
      </c>
      <c r="EGZ34" s="355">
        <f t="shared" si="55"/>
        <v>0</v>
      </c>
      <c r="EHA34" s="355">
        <f t="shared" si="55"/>
        <v>0</v>
      </c>
      <c r="EHB34" s="355">
        <f t="shared" si="55"/>
        <v>0</v>
      </c>
      <c r="EHC34" s="355">
        <f t="shared" si="55"/>
        <v>0</v>
      </c>
      <c r="EHD34" s="355">
        <f t="shared" si="55"/>
        <v>0</v>
      </c>
      <c r="EHE34" s="355">
        <f t="shared" si="55"/>
        <v>0</v>
      </c>
      <c r="EHF34" s="355">
        <f t="shared" si="55"/>
        <v>0</v>
      </c>
      <c r="EHG34" s="355">
        <f t="shared" si="55"/>
        <v>0</v>
      </c>
      <c r="EHH34" s="355">
        <f t="shared" si="55"/>
        <v>0</v>
      </c>
      <c r="EHI34" s="355">
        <f t="shared" si="55"/>
        <v>0</v>
      </c>
      <c r="EHJ34" s="355">
        <f t="shared" si="55"/>
        <v>0</v>
      </c>
      <c r="EHK34" s="355">
        <f t="shared" si="55"/>
        <v>0</v>
      </c>
      <c r="EHL34" s="355">
        <f t="shared" si="55"/>
        <v>0</v>
      </c>
      <c r="EHM34" s="355">
        <f t="shared" si="55"/>
        <v>0</v>
      </c>
      <c r="EHN34" s="355">
        <f t="shared" si="55"/>
        <v>0</v>
      </c>
      <c r="EHO34" s="355">
        <f t="shared" si="55"/>
        <v>0</v>
      </c>
      <c r="EHP34" s="355">
        <f t="shared" si="55"/>
        <v>0</v>
      </c>
      <c r="EHQ34" s="355">
        <f t="shared" si="55"/>
        <v>0</v>
      </c>
      <c r="EHR34" s="355">
        <f t="shared" si="55"/>
        <v>0</v>
      </c>
      <c r="EHS34" s="355">
        <f t="shared" si="55"/>
        <v>0</v>
      </c>
      <c r="EHT34" s="355">
        <f t="shared" si="55"/>
        <v>0</v>
      </c>
      <c r="EHU34" s="355">
        <f t="shared" si="55"/>
        <v>0</v>
      </c>
      <c r="EHV34" s="355">
        <f t="shared" si="55"/>
        <v>0</v>
      </c>
      <c r="EHW34" s="355">
        <f t="shared" si="55"/>
        <v>0</v>
      </c>
      <c r="EHX34" s="355">
        <f t="shared" si="55"/>
        <v>0</v>
      </c>
      <c r="EHY34" s="355">
        <f t="shared" si="55"/>
        <v>0</v>
      </c>
      <c r="EHZ34" s="355">
        <f t="shared" si="55"/>
        <v>0</v>
      </c>
      <c r="EIA34" s="355">
        <f t="shared" si="55"/>
        <v>0</v>
      </c>
      <c r="EIB34" s="355">
        <f t="shared" si="55"/>
        <v>0</v>
      </c>
      <c r="EIC34" s="355">
        <f t="shared" si="55"/>
        <v>0</v>
      </c>
      <c r="EID34" s="355">
        <f t="shared" si="55"/>
        <v>0</v>
      </c>
      <c r="EIE34" s="355">
        <f t="shared" si="55"/>
        <v>0</v>
      </c>
      <c r="EIF34" s="355">
        <f t="shared" si="55"/>
        <v>0</v>
      </c>
      <c r="EIG34" s="355">
        <f t="shared" si="55"/>
        <v>0</v>
      </c>
      <c r="EIH34" s="355">
        <f t="shared" si="55"/>
        <v>0</v>
      </c>
      <c r="EII34" s="355">
        <f t="shared" si="55"/>
        <v>0</v>
      </c>
      <c r="EIJ34" s="355">
        <f t="shared" si="55"/>
        <v>0</v>
      </c>
      <c r="EIK34" s="355">
        <f t="shared" si="55"/>
        <v>0</v>
      </c>
      <c r="EIL34" s="355">
        <f t="shared" si="55"/>
        <v>0</v>
      </c>
      <c r="EIM34" s="355">
        <f t="shared" si="55"/>
        <v>0</v>
      </c>
      <c r="EIN34" s="355">
        <f t="shared" si="55"/>
        <v>0</v>
      </c>
      <c r="EIO34" s="355">
        <f t="shared" si="55"/>
        <v>0</v>
      </c>
      <c r="EIP34" s="355">
        <f t="shared" si="55"/>
        <v>0</v>
      </c>
      <c r="EIQ34" s="355">
        <f t="shared" si="55"/>
        <v>0</v>
      </c>
      <c r="EIR34" s="355">
        <f t="shared" si="55"/>
        <v>0</v>
      </c>
      <c r="EIS34" s="355">
        <f t="shared" si="55"/>
        <v>0</v>
      </c>
      <c r="EIT34" s="355">
        <f t="shared" si="55"/>
        <v>0</v>
      </c>
      <c r="EIU34" s="355">
        <f t="shared" si="55"/>
        <v>0</v>
      </c>
      <c r="EIV34" s="355">
        <f t="shared" si="55"/>
        <v>0</v>
      </c>
      <c r="EIW34" s="355">
        <f t="shared" si="55"/>
        <v>0</v>
      </c>
      <c r="EIX34" s="355">
        <f t="shared" si="55"/>
        <v>0</v>
      </c>
      <c r="EIY34" s="355">
        <f t="shared" si="55"/>
        <v>0</v>
      </c>
      <c r="EIZ34" s="355">
        <f t="shared" si="55"/>
        <v>0</v>
      </c>
      <c r="EJA34" s="355">
        <f t="shared" si="55"/>
        <v>0</v>
      </c>
      <c r="EJB34" s="355">
        <f t="shared" si="55"/>
        <v>0</v>
      </c>
      <c r="EJC34" s="355">
        <f t="shared" si="55"/>
        <v>0</v>
      </c>
      <c r="EJD34" s="355">
        <f t="shared" si="55"/>
        <v>0</v>
      </c>
      <c r="EJE34" s="355">
        <f t="shared" si="55"/>
        <v>0</v>
      </c>
      <c r="EJF34" s="355">
        <f t="shared" si="55"/>
        <v>0</v>
      </c>
      <c r="EJG34" s="355">
        <f t="shared" ref="EJG34:ELR34" si="56">SUM(EJG35:EJG39)</f>
        <v>0</v>
      </c>
      <c r="EJH34" s="355">
        <f t="shared" si="56"/>
        <v>0</v>
      </c>
      <c r="EJI34" s="355">
        <f t="shared" si="56"/>
        <v>0</v>
      </c>
      <c r="EJJ34" s="355">
        <f t="shared" si="56"/>
        <v>0</v>
      </c>
      <c r="EJK34" s="355">
        <f t="shared" si="56"/>
        <v>0</v>
      </c>
      <c r="EJL34" s="355">
        <f t="shared" si="56"/>
        <v>0</v>
      </c>
      <c r="EJM34" s="355">
        <f t="shared" si="56"/>
        <v>0</v>
      </c>
      <c r="EJN34" s="355">
        <f t="shared" si="56"/>
        <v>0</v>
      </c>
      <c r="EJO34" s="355">
        <f t="shared" si="56"/>
        <v>0</v>
      </c>
      <c r="EJP34" s="355">
        <f t="shared" si="56"/>
        <v>0</v>
      </c>
      <c r="EJQ34" s="355">
        <f t="shared" si="56"/>
        <v>0</v>
      </c>
      <c r="EJR34" s="355">
        <f t="shared" si="56"/>
        <v>0</v>
      </c>
      <c r="EJS34" s="355">
        <f t="shared" si="56"/>
        <v>0</v>
      </c>
      <c r="EJT34" s="355">
        <f t="shared" si="56"/>
        <v>0</v>
      </c>
      <c r="EJU34" s="355">
        <f t="shared" si="56"/>
        <v>0</v>
      </c>
      <c r="EJV34" s="355">
        <f t="shared" si="56"/>
        <v>0</v>
      </c>
      <c r="EJW34" s="355">
        <f t="shared" si="56"/>
        <v>0</v>
      </c>
      <c r="EJX34" s="355">
        <f t="shared" si="56"/>
        <v>0</v>
      </c>
      <c r="EJY34" s="355">
        <f t="shared" si="56"/>
        <v>0</v>
      </c>
      <c r="EJZ34" s="355">
        <f t="shared" si="56"/>
        <v>0</v>
      </c>
      <c r="EKA34" s="355">
        <f t="shared" si="56"/>
        <v>0</v>
      </c>
      <c r="EKB34" s="355">
        <f t="shared" si="56"/>
        <v>0</v>
      </c>
      <c r="EKC34" s="355">
        <f t="shared" si="56"/>
        <v>0</v>
      </c>
      <c r="EKD34" s="355">
        <f t="shared" si="56"/>
        <v>0</v>
      </c>
      <c r="EKE34" s="355">
        <f t="shared" si="56"/>
        <v>0</v>
      </c>
      <c r="EKF34" s="355">
        <f t="shared" si="56"/>
        <v>0</v>
      </c>
      <c r="EKG34" s="355">
        <f t="shared" si="56"/>
        <v>0</v>
      </c>
      <c r="EKH34" s="355">
        <f t="shared" si="56"/>
        <v>0</v>
      </c>
      <c r="EKI34" s="355">
        <f t="shared" si="56"/>
        <v>0</v>
      </c>
      <c r="EKJ34" s="355">
        <f t="shared" si="56"/>
        <v>0</v>
      </c>
      <c r="EKK34" s="355">
        <f t="shared" si="56"/>
        <v>0</v>
      </c>
      <c r="EKL34" s="355">
        <f t="shared" si="56"/>
        <v>0</v>
      </c>
      <c r="EKM34" s="355">
        <f t="shared" si="56"/>
        <v>0</v>
      </c>
      <c r="EKN34" s="355">
        <f t="shared" si="56"/>
        <v>0</v>
      </c>
      <c r="EKO34" s="355">
        <f t="shared" si="56"/>
        <v>0</v>
      </c>
      <c r="EKP34" s="355">
        <f t="shared" si="56"/>
        <v>0</v>
      </c>
      <c r="EKQ34" s="355">
        <f t="shared" si="56"/>
        <v>0</v>
      </c>
      <c r="EKR34" s="355">
        <f t="shared" si="56"/>
        <v>0</v>
      </c>
      <c r="EKS34" s="355">
        <f t="shared" si="56"/>
        <v>0</v>
      </c>
      <c r="EKT34" s="355">
        <f t="shared" si="56"/>
        <v>0</v>
      </c>
      <c r="EKU34" s="355">
        <f t="shared" si="56"/>
        <v>0</v>
      </c>
      <c r="EKV34" s="355">
        <f t="shared" si="56"/>
        <v>0</v>
      </c>
      <c r="EKW34" s="355">
        <f t="shared" si="56"/>
        <v>0</v>
      </c>
      <c r="EKX34" s="355">
        <f t="shared" si="56"/>
        <v>0</v>
      </c>
      <c r="EKY34" s="355">
        <f t="shared" si="56"/>
        <v>0</v>
      </c>
      <c r="EKZ34" s="355">
        <f t="shared" si="56"/>
        <v>0</v>
      </c>
      <c r="ELA34" s="355">
        <f t="shared" si="56"/>
        <v>0</v>
      </c>
      <c r="ELB34" s="355">
        <f t="shared" si="56"/>
        <v>0</v>
      </c>
      <c r="ELC34" s="355">
        <f t="shared" si="56"/>
        <v>0</v>
      </c>
      <c r="ELD34" s="355">
        <f t="shared" si="56"/>
        <v>0</v>
      </c>
      <c r="ELE34" s="355">
        <f t="shared" si="56"/>
        <v>0</v>
      </c>
      <c r="ELF34" s="355">
        <f t="shared" si="56"/>
        <v>0</v>
      </c>
      <c r="ELG34" s="355">
        <f t="shared" si="56"/>
        <v>0</v>
      </c>
      <c r="ELH34" s="355">
        <f t="shared" si="56"/>
        <v>0</v>
      </c>
      <c r="ELI34" s="355">
        <f t="shared" si="56"/>
        <v>0</v>
      </c>
      <c r="ELJ34" s="355">
        <f t="shared" si="56"/>
        <v>0</v>
      </c>
      <c r="ELK34" s="355">
        <f t="shared" si="56"/>
        <v>0</v>
      </c>
      <c r="ELL34" s="355">
        <f t="shared" si="56"/>
        <v>0</v>
      </c>
      <c r="ELM34" s="355">
        <f t="shared" si="56"/>
        <v>0</v>
      </c>
      <c r="ELN34" s="355">
        <f t="shared" si="56"/>
        <v>0</v>
      </c>
      <c r="ELO34" s="355">
        <f t="shared" si="56"/>
        <v>0</v>
      </c>
      <c r="ELP34" s="355">
        <f t="shared" si="56"/>
        <v>0</v>
      </c>
      <c r="ELQ34" s="355">
        <f t="shared" si="56"/>
        <v>0</v>
      </c>
      <c r="ELR34" s="355">
        <f t="shared" si="56"/>
        <v>0</v>
      </c>
      <c r="ELS34" s="355">
        <f t="shared" ref="ELS34:EOD34" si="57">SUM(ELS35:ELS39)</f>
        <v>0</v>
      </c>
      <c r="ELT34" s="355">
        <f t="shared" si="57"/>
        <v>0</v>
      </c>
      <c r="ELU34" s="355">
        <f t="shared" si="57"/>
        <v>0</v>
      </c>
      <c r="ELV34" s="355">
        <f t="shared" si="57"/>
        <v>0</v>
      </c>
      <c r="ELW34" s="355">
        <f t="shared" si="57"/>
        <v>0</v>
      </c>
      <c r="ELX34" s="355">
        <f t="shared" si="57"/>
        <v>0</v>
      </c>
      <c r="ELY34" s="355">
        <f t="shared" si="57"/>
        <v>0</v>
      </c>
      <c r="ELZ34" s="355">
        <f t="shared" si="57"/>
        <v>0</v>
      </c>
      <c r="EMA34" s="355">
        <f t="shared" si="57"/>
        <v>0</v>
      </c>
      <c r="EMB34" s="355">
        <f t="shared" si="57"/>
        <v>0</v>
      </c>
      <c r="EMC34" s="355">
        <f t="shared" si="57"/>
        <v>0</v>
      </c>
      <c r="EMD34" s="355">
        <f t="shared" si="57"/>
        <v>0</v>
      </c>
      <c r="EME34" s="355">
        <f t="shared" si="57"/>
        <v>0</v>
      </c>
      <c r="EMF34" s="355">
        <f t="shared" si="57"/>
        <v>0</v>
      </c>
      <c r="EMG34" s="355">
        <f t="shared" si="57"/>
        <v>0</v>
      </c>
      <c r="EMH34" s="355">
        <f t="shared" si="57"/>
        <v>0</v>
      </c>
      <c r="EMI34" s="355">
        <f t="shared" si="57"/>
        <v>0</v>
      </c>
      <c r="EMJ34" s="355">
        <f t="shared" si="57"/>
        <v>0</v>
      </c>
      <c r="EMK34" s="355">
        <f t="shared" si="57"/>
        <v>0</v>
      </c>
      <c r="EML34" s="355">
        <f t="shared" si="57"/>
        <v>0</v>
      </c>
      <c r="EMM34" s="355">
        <f t="shared" si="57"/>
        <v>0</v>
      </c>
      <c r="EMN34" s="355">
        <f t="shared" si="57"/>
        <v>0</v>
      </c>
      <c r="EMO34" s="355">
        <f t="shared" si="57"/>
        <v>0</v>
      </c>
      <c r="EMP34" s="355">
        <f t="shared" si="57"/>
        <v>0</v>
      </c>
      <c r="EMQ34" s="355">
        <f t="shared" si="57"/>
        <v>0</v>
      </c>
      <c r="EMR34" s="355">
        <f t="shared" si="57"/>
        <v>0</v>
      </c>
      <c r="EMS34" s="355">
        <f t="shared" si="57"/>
        <v>0</v>
      </c>
      <c r="EMT34" s="355">
        <f t="shared" si="57"/>
        <v>0</v>
      </c>
      <c r="EMU34" s="355">
        <f t="shared" si="57"/>
        <v>0</v>
      </c>
      <c r="EMV34" s="355">
        <f t="shared" si="57"/>
        <v>0</v>
      </c>
      <c r="EMW34" s="355">
        <f t="shared" si="57"/>
        <v>0</v>
      </c>
      <c r="EMX34" s="355">
        <f t="shared" si="57"/>
        <v>0</v>
      </c>
      <c r="EMY34" s="355">
        <f t="shared" si="57"/>
        <v>0</v>
      </c>
      <c r="EMZ34" s="355">
        <f t="shared" si="57"/>
        <v>0</v>
      </c>
      <c r="ENA34" s="355">
        <f t="shared" si="57"/>
        <v>0</v>
      </c>
      <c r="ENB34" s="355">
        <f t="shared" si="57"/>
        <v>0</v>
      </c>
      <c r="ENC34" s="355">
        <f t="shared" si="57"/>
        <v>0</v>
      </c>
      <c r="END34" s="355">
        <f t="shared" si="57"/>
        <v>0</v>
      </c>
      <c r="ENE34" s="355">
        <f t="shared" si="57"/>
        <v>0</v>
      </c>
      <c r="ENF34" s="355">
        <f t="shared" si="57"/>
        <v>0</v>
      </c>
      <c r="ENG34" s="355">
        <f t="shared" si="57"/>
        <v>0</v>
      </c>
      <c r="ENH34" s="355">
        <f t="shared" si="57"/>
        <v>0</v>
      </c>
      <c r="ENI34" s="355">
        <f t="shared" si="57"/>
        <v>0</v>
      </c>
      <c r="ENJ34" s="355">
        <f t="shared" si="57"/>
        <v>0</v>
      </c>
      <c r="ENK34" s="355">
        <f t="shared" si="57"/>
        <v>0</v>
      </c>
      <c r="ENL34" s="355">
        <f t="shared" si="57"/>
        <v>0</v>
      </c>
      <c r="ENM34" s="355">
        <f t="shared" si="57"/>
        <v>0</v>
      </c>
      <c r="ENN34" s="355">
        <f t="shared" si="57"/>
        <v>0</v>
      </c>
      <c r="ENO34" s="355">
        <f t="shared" si="57"/>
        <v>0</v>
      </c>
      <c r="ENP34" s="355">
        <f t="shared" si="57"/>
        <v>0</v>
      </c>
      <c r="ENQ34" s="355">
        <f t="shared" si="57"/>
        <v>0</v>
      </c>
      <c r="ENR34" s="355">
        <f t="shared" si="57"/>
        <v>0</v>
      </c>
      <c r="ENS34" s="355">
        <f t="shared" si="57"/>
        <v>0</v>
      </c>
      <c r="ENT34" s="355">
        <f t="shared" si="57"/>
        <v>0</v>
      </c>
      <c r="ENU34" s="355">
        <f t="shared" si="57"/>
        <v>0</v>
      </c>
      <c r="ENV34" s="355">
        <f t="shared" si="57"/>
        <v>0</v>
      </c>
      <c r="ENW34" s="355">
        <f t="shared" si="57"/>
        <v>0</v>
      </c>
      <c r="ENX34" s="355">
        <f t="shared" si="57"/>
        <v>0</v>
      </c>
      <c r="ENY34" s="355">
        <f t="shared" si="57"/>
        <v>0</v>
      </c>
      <c r="ENZ34" s="355">
        <f t="shared" si="57"/>
        <v>0</v>
      </c>
      <c r="EOA34" s="355">
        <f t="shared" si="57"/>
        <v>0</v>
      </c>
      <c r="EOB34" s="355">
        <f t="shared" si="57"/>
        <v>0</v>
      </c>
      <c r="EOC34" s="355">
        <f t="shared" si="57"/>
        <v>0</v>
      </c>
      <c r="EOD34" s="355">
        <f t="shared" si="57"/>
        <v>0</v>
      </c>
      <c r="EOE34" s="355">
        <f t="shared" ref="EOE34:EQP34" si="58">SUM(EOE35:EOE39)</f>
        <v>0</v>
      </c>
      <c r="EOF34" s="355">
        <f t="shared" si="58"/>
        <v>0</v>
      </c>
      <c r="EOG34" s="355">
        <f t="shared" si="58"/>
        <v>0</v>
      </c>
      <c r="EOH34" s="355">
        <f t="shared" si="58"/>
        <v>0</v>
      </c>
      <c r="EOI34" s="355">
        <f t="shared" si="58"/>
        <v>0</v>
      </c>
      <c r="EOJ34" s="355">
        <f t="shared" si="58"/>
        <v>0</v>
      </c>
      <c r="EOK34" s="355">
        <f t="shared" si="58"/>
        <v>0</v>
      </c>
      <c r="EOL34" s="355">
        <f t="shared" si="58"/>
        <v>0</v>
      </c>
      <c r="EOM34" s="355">
        <f t="shared" si="58"/>
        <v>0</v>
      </c>
      <c r="EON34" s="355">
        <f t="shared" si="58"/>
        <v>0</v>
      </c>
      <c r="EOO34" s="355">
        <f t="shared" si="58"/>
        <v>0</v>
      </c>
      <c r="EOP34" s="355">
        <f t="shared" si="58"/>
        <v>0</v>
      </c>
      <c r="EOQ34" s="355">
        <f t="shared" si="58"/>
        <v>0</v>
      </c>
      <c r="EOR34" s="355">
        <f t="shared" si="58"/>
        <v>0</v>
      </c>
      <c r="EOS34" s="355">
        <f t="shared" si="58"/>
        <v>0</v>
      </c>
      <c r="EOT34" s="355">
        <f t="shared" si="58"/>
        <v>0</v>
      </c>
      <c r="EOU34" s="355">
        <f t="shared" si="58"/>
        <v>0</v>
      </c>
      <c r="EOV34" s="355">
        <f t="shared" si="58"/>
        <v>0</v>
      </c>
      <c r="EOW34" s="355">
        <f t="shared" si="58"/>
        <v>0</v>
      </c>
      <c r="EOX34" s="355">
        <f t="shared" si="58"/>
        <v>0</v>
      </c>
      <c r="EOY34" s="355">
        <f t="shared" si="58"/>
        <v>0</v>
      </c>
      <c r="EOZ34" s="355">
        <f t="shared" si="58"/>
        <v>0</v>
      </c>
      <c r="EPA34" s="355">
        <f t="shared" si="58"/>
        <v>0</v>
      </c>
      <c r="EPB34" s="355">
        <f t="shared" si="58"/>
        <v>0</v>
      </c>
      <c r="EPC34" s="355">
        <f t="shared" si="58"/>
        <v>0</v>
      </c>
      <c r="EPD34" s="355">
        <f t="shared" si="58"/>
        <v>0</v>
      </c>
      <c r="EPE34" s="355">
        <f t="shared" si="58"/>
        <v>0</v>
      </c>
      <c r="EPF34" s="355">
        <f t="shared" si="58"/>
        <v>0</v>
      </c>
      <c r="EPG34" s="355">
        <f t="shared" si="58"/>
        <v>0</v>
      </c>
      <c r="EPH34" s="355">
        <f t="shared" si="58"/>
        <v>0</v>
      </c>
      <c r="EPI34" s="355">
        <f t="shared" si="58"/>
        <v>0</v>
      </c>
      <c r="EPJ34" s="355">
        <f t="shared" si="58"/>
        <v>0</v>
      </c>
      <c r="EPK34" s="355">
        <f t="shared" si="58"/>
        <v>0</v>
      </c>
      <c r="EPL34" s="355">
        <f t="shared" si="58"/>
        <v>0</v>
      </c>
      <c r="EPM34" s="355">
        <f t="shared" si="58"/>
        <v>0</v>
      </c>
      <c r="EPN34" s="355">
        <f t="shared" si="58"/>
        <v>0</v>
      </c>
      <c r="EPO34" s="355">
        <f t="shared" si="58"/>
        <v>0</v>
      </c>
      <c r="EPP34" s="355">
        <f t="shared" si="58"/>
        <v>0</v>
      </c>
      <c r="EPQ34" s="355">
        <f t="shared" si="58"/>
        <v>0</v>
      </c>
      <c r="EPR34" s="355">
        <f t="shared" si="58"/>
        <v>0</v>
      </c>
      <c r="EPS34" s="355">
        <f t="shared" si="58"/>
        <v>0</v>
      </c>
      <c r="EPT34" s="355">
        <f t="shared" si="58"/>
        <v>0</v>
      </c>
      <c r="EPU34" s="355">
        <f t="shared" si="58"/>
        <v>0</v>
      </c>
      <c r="EPV34" s="355">
        <f t="shared" si="58"/>
        <v>0</v>
      </c>
      <c r="EPW34" s="355">
        <f t="shared" si="58"/>
        <v>0</v>
      </c>
      <c r="EPX34" s="355">
        <f t="shared" si="58"/>
        <v>0</v>
      </c>
      <c r="EPY34" s="355">
        <f t="shared" si="58"/>
        <v>0</v>
      </c>
      <c r="EPZ34" s="355">
        <f t="shared" si="58"/>
        <v>0</v>
      </c>
      <c r="EQA34" s="355">
        <f t="shared" si="58"/>
        <v>0</v>
      </c>
      <c r="EQB34" s="355">
        <f t="shared" si="58"/>
        <v>0</v>
      </c>
      <c r="EQC34" s="355">
        <f t="shared" si="58"/>
        <v>0</v>
      </c>
      <c r="EQD34" s="355">
        <f t="shared" si="58"/>
        <v>0</v>
      </c>
      <c r="EQE34" s="355">
        <f t="shared" si="58"/>
        <v>0</v>
      </c>
      <c r="EQF34" s="355">
        <f t="shared" si="58"/>
        <v>0</v>
      </c>
      <c r="EQG34" s="355">
        <f t="shared" si="58"/>
        <v>0</v>
      </c>
      <c r="EQH34" s="355">
        <f t="shared" si="58"/>
        <v>0</v>
      </c>
      <c r="EQI34" s="355">
        <f t="shared" si="58"/>
        <v>0</v>
      </c>
      <c r="EQJ34" s="355">
        <f t="shared" si="58"/>
        <v>0</v>
      </c>
      <c r="EQK34" s="355">
        <f t="shared" si="58"/>
        <v>0</v>
      </c>
      <c r="EQL34" s="355">
        <f t="shared" si="58"/>
        <v>0</v>
      </c>
      <c r="EQM34" s="355">
        <f t="shared" si="58"/>
        <v>0</v>
      </c>
      <c r="EQN34" s="355">
        <f t="shared" si="58"/>
        <v>0</v>
      </c>
      <c r="EQO34" s="355">
        <f t="shared" si="58"/>
        <v>0</v>
      </c>
      <c r="EQP34" s="355">
        <f t="shared" si="58"/>
        <v>0</v>
      </c>
      <c r="EQQ34" s="355">
        <f t="shared" ref="EQQ34:ETB34" si="59">SUM(EQQ35:EQQ39)</f>
        <v>0</v>
      </c>
      <c r="EQR34" s="355">
        <f t="shared" si="59"/>
        <v>0</v>
      </c>
      <c r="EQS34" s="355">
        <f t="shared" si="59"/>
        <v>0</v>
      </c>
      <c r="EQT34" s="355">
        <f t="shared" si="59"/>
        <v>0</v>
      </c>
      <c r="EQU34" s="355">
        <f t="shared" si="59"/>
        <v>0</v>
      </c>
      <c r="EQV34" s="355">
        <f t="shared" si="59"/>
        <v>0</v>
      </c>
      <c r="EQW34" s="355">
        <f t="shared" si="59"/>
        <v>0</v>
      </c>
      <c r="EQX34" s="355">
        <f t="shared" si="59"/>
        <v>0</v>
      </c>
      <c r="EQY34" s="355">
        <f t="shared" si="59"/>
        <v>0</v>
      </c>
      <c r="EQZ34" s="355">
        <f t="shared" si="59"/>
        <v>0</v>
      </c>
      <c r="ERA34" s="355">
        <f t="shared" si="59"/>
        <v>0</v>
      </c>
      <c r="ERB34" s="355">
        <f t="shared" si="59"/>
        <v>0</v>
      </c>
      <c r="ERC34" s="355">
        <f t="shared" si="59"/>
        <v>0</v>
      </c>
      <c r="ERD34" s="355">
        <f t="shared" si="59"/>
        <v>0</v>
      </c>
      <c r="ERE34" s="355">
        <f t="shared" si="59"/>
        <v>0</v>
      </c>
      <c r="ERF34" s="355">
        <f t="shared" si="59"/>
        <v>0</v>
      </c>
      <c r="ERG34" s="355">
        <f t="shared" si="59"/>
        <v>0</v>
      </c>
      <c r="ERH34" s="355">
        <f t="shared" si="59"/>
        <v>0</v>
      </c>
      <c r="ERI34" s="355">
        <f t="shared" si="59"/>
        <v>0</v>
      </c>
      <c r="ERJ34" s="355">
        <f t="shared" si="59"/>
        <v>0</v>
      </c>
      <c r="ERK34" s="355">
        <f t="shared" si="59"/>
        <v>0</v>
      </c>
      <c r="ERL34" s="355">
        <f t="shared" si="59"/>
        <v>0</v>
      </c>
      <c r="ERM34" s="355">
        <f t="shared" si="59"/>
        <v>0</v>
      </c>
      <c r="ERN34" s="355">
        <f t="shared" si="59"/>
        <v>0</v>
      </c>
      <c r="ERO34" s="355">
        <f t="shared" si="59"/>
        <v>0</v>
      </c>
      <c r="ERP34" s="355">
        <f t="shared" si="59"/>
        <v>0</v>
      </c>
      <c r="ERQ34" s="355">
        <f t="shared" si="59"/>
        <v>0</v>
      </c>
      <c r="ERR34" s="355">
        <f t="shared" si="59"/>
        <v>0</v>
      </c>
      <c r="ERS34" s="355">
        <f t="shared" si="59"/>
        <v>0</v>
      </c>
      <c r="ERT34" s="355">
        <f t="shared" si="59"/>
        <v>0</v>
      </c>
      <c r="ERU34" s="355">
        <f t="shared" si="59"/>
        <v>0</v>
      </c>
      <c r="ERV34" s="355">
        <f t="shared" si="59"/>
        <v>0</v>
      </c>
      <c r="ERW34" s="355">
        <f t="shared" si="59"/>
        <v>0</v>
      </c>
      <c r="ERX34" s="355">
        <f t="shared" si="59"/>
        <v>0</v>
      </c>
      <c r="ERY34" s="355">
        <f t="shared" si="59"/>
        <v>0</v>
      </c>
      <c r="ERZ34" s="355">
        <f t="shared" si="59"/>
        <v>0</v>
      </c>
      <c r="ESA34" s="355">
        <f t="shared" si="59"/>
        <v>0</v>
      </c>
      <c r="ESB34" s="355">
        <f t="shared" si="59"/>
        <v>0</v>
      </c>
      <c r="ESC34" s="355">
        <f t="shared" si="59"/>
        <v>0</v>
      </c>
      <c r="ESD34" s="355">
        <f t="shared" si="59"/>
        <v>0</v>
      </c>
      <c r="ESE34" s="355">
        <f t="shared" si="59"/>
        <v>0</v>
      </c>
      <c r="ESF34" s="355">
        <f t="shared" si="59"/>
        <v>0</v>
      </c>
      <c r="ESG34" s="355">
        <f t="shared" si="59"/>
        <v>0</v>
      </c>
      <c r="ESH34" s="355">
        <f t="shared" si="59"/>
        <v>0</v>
      </c>
      <c r="ESI34" s="355">
        <f t="shared" si="59"/>
        <v>0</v>
      </c>
      <c r="ESJ34" s="355">
        <f t="shared" si="59"/>
        <v>0</v>
      </c>
      <c r="ESK34" s="355">
        <f t="shared" si="59"/>
        <v>0</v>
      </c>
      <c r="ESL34" s="355">
        <f t="shared" si="59"/>
        <v>0</v>
      </c>
      <c r="ESM34" s="355">
        <f t="shared" si="59"/>
        <v>0</v>
      </c>
      <c r="ESN34" s="355">
        <f t="shared" si="59"/>
        <v>0</v>
      </c>
      <c r="ESO34" s="355">
        <f t="shared" si="59"/>
        <v>0</v>
      </c>
      <c r="ESP34" s="355">
        <f t="shared" si="59"/>
        <v>0</v>
      </c>
      <c r="ESQ34" s="355">
        <f t="shared" si="59"/>
        <v>0</v>
      </c>
      <c r="ESR34" s="355">
        <f t="shared" si="59"/>
        <v>0</v>
      </c>
      <c r="ESS34" s="355">
        <f t="shared" si="59"/>
        <v>0</v>
      </c>
      <c r="EST34" s="355">
        <f t="shared" si="59"/>
        <v>0</v>
      </c>
      <c r="ESU34" s="355">
        <f t="shared" si="59"/>
        <v>0</v>
      </c>
      <c r="ESV34" s="355">
        <f t="shared" si="59"/>
        <v>0</v>
      </c>
      <c r="ESW34" s="355">
        <f t="shared" si="59"/>
        <v>0</v>
      </c>
      <c r="ESX34" s="355">
        <f t="shared" si="59"/>
        <v>0</v>
      </c>
      <c r="ESY34" s="355">
        <f t="shared" si="59"/>
        <v>0</v>
      </c>
      <c r="ESZ34" s="355">
        <f t="shared" si="59"/>
        <v>0</v>
      </c>
      <c r="ETA34" s="355">
        <f t="shared" si="59"/>
        <v>0</v>
      </c>
      <c r="ETB34" s="355">
        <f t="shared" si="59"/>
        <v>0</v>
      </c>
      <c r="ETC34" s="355">
        <f t="shared" ref="ETC34:EVN34" si="60">SUM(ETC35:ETC39)</f>
        <v>0</v>
      </c>
      <c r="ETD34" s="355">
        <f t="shared" si="60"/>
        <v>0</v>
      </c>
      <c r="ETE34" s="355">
        <f t="shared" si="60"/>
        <v>0</v>
      </c>
      <c r="ETF34" s="355">
        <f t="shared" si="60"/>
        <v>0</v>
      </c>
      <c r="ETG34" s="355">
        <f t="shared" si="60"/>
        <v>0</v>
      </c>
      <c r="ETH34" s="355">
        <f t="shared" si="60"/>
        <v>0</v>
      </c>
      <c r="ETI34" s="355">
        <f t="shared" si="60"/>
        <v>0</v>
      </c>
      <c r="ETJ34" s="355">
        <f t="shared" si="60"/>
        <v>0</v>
      </c>
      <c r="ETK34" s="355">
        <f t="shared" si="60"/>
        <v>0</v>
      </c>
      <c r="ETL34" s="355">
        <f t="shared" si="60"/>
        <v>0</v>
      </c>
      <c r="ETM34" s="355">
        <f t="shared" si="60"/>
        <v>0</v>
      </c>
      <c r="ETN34" s="355">
        <f t="shared" si="60"/>
        <v>0</v>
      </c>
      <c r="ETO34" s="355">
        <f t="shared" si="60"/>
        <v>0</v>
      </c>
      <c r="ETP34" s="355">
        <f t="shared" si="60"/>
        <v>0</v>
      </c>
      <c r="ETQ34" s="355">
        <f t="shared" si="60"/>
        <v>0</v>
      </c>
      <c r="ETR34" s="355">
        <f t="shared" si="60"/>
        <v>0</v>
      </c>
      <c r="ETS34" s="355">
        <f t="shared" si="60"/>
        <v>0</v>
      </c>
      <c r="ETT34" s="355">
        <f t="shared" si="60"/>
        <v>0</v>
      </c>
      <c r="ETU34" s="355">
        <f t="shared" si="60"/>
        <v>0</v>
      </c>
      <c r="ETV34" s="355">
        <f t="shared" si="60"/>
        <v>0</v>
      </c>
      <c r="ETW34" s="355">
        <f t="shared" si="60"/>
        <v>0</v>
      </c>
      <c r="ETX34" s="355">
        <f t="shared" si="60"/>
        <v>0</v>
      </c>
      <c r="ETY34" s="355">
        <f t="shared" si="60"/>
        <v>0</v>
      </c>
      <c r="ETZ34" s="355">
        <f t="shared" si="60"/>
        <v>0</v>
      </c>
      <c r="EUA34" s="355">
        <f t="shared" si="60"/>
        <v>0</v>
      </c>
      <c r="EUB34" s="355">
        <f t="shared" si="60"/>
        <v>0</v>
      </c>
      <c r="EUC34" s="355">
        <f t="shared" si="60"/>
        <v>0</v>
      </c>
      <c r="EUD34" s="355">
        <f t="shared" si="60"/>
        <v>0</v>
      </c>
      <c r="EUE34" s="355">
        <f t="shared" si="60"/>
        <v>0</v>
      </c>
      <c r="EUF34" s="355">
        <f t="shared" si="60"/>
        <v>0</v>
      </c>
      <c r="EUG34" s="355">
        <f t="shared" si="60"/>
        <v>0</v>
      </c>
      <c r="EUH34" s="355">
        <f t="shared" si="60"/>
        <v>0</v>
      </c>
      <c r="EUI34" s="355">
        <f t="shared" si="60"/>
        <v>0</v>
      </c>
      <c r="EUJ34" s="355">
        <f t="shared" si="60"/>
        <v>0</v>
      </c>
      <c r="EUK34" s="355">
        <f t="shared" si="60"/>
        <v>0</v>
      </c>
      <c r="EUL34" s="355">
        <f t="shared" si="60"/>
        <v>0</v>
      </c>
      <c r="EUM34" s="355">
        <f t="shared" si="60"/>
        <v>0</v>
      </c>
      <c r="EUN34" s="355">
        <f t="shared" si="60"/>
        <v>0</v>
      </c>
      <c r="EUO34" s="355">
        <f t="shared" si="60"/>
        <v>0</v>
      </c>
      <c r="EUP34" s="355">
        <f t="shared" si="60"/>
        <v>0</v>
      </c>
      <c r="EUQ34" s="355">
        <f t="shared" si="60"/>
        <v>0</v>
      </c>
      <c r="EUR34" s="355">
        <f t="shared" si="60"/>
        <v>0</v>
      </c>
      <c r="EUS34" s="355">
        <f t="shared" si="60"/>
        <v>0</v>
      </c>
      <c r="EUT34" s="355">
        <f t="shared" si="60"/>
        <v>0</v>
      </c>
      <c r="EUU34" s="355">
        <f t="shared" si="60"/>
        <v>0</v>
      </c>
      <c r="EUV34" s="355">
        <f t="shared" si="60"/>
        <v>0</v>
      </c>
      <c r="EUW34" s="355">
        <f t="shared" si="60"/>
        <v>0</v>
      </c>
      <c r="EUX34" s="355">
        <f t="shared" si="60"/>
        <v>0</v>
      </c>
      <c r="EUY34" s="355">
        <f t="shared" si="60"/>
        <v>0</v>
      </c>
      <c r="EUZ34" s="355">
        <f t="shared" si="60"/>
        <v>0</v>
      </c>
      <c r="EVA34" s="355">
        <f t="shared" si="60"/>
        <v>0</v>
      </c>
      <c r="EVB34" s="355">
        <f t="shared" si="60"/>
        <v>0</v>
      </c>
      <c r="EVC34" s="355">
        <f t="shared" si="60"/>
        <v>0</v>
      </c>
      <c r="EVD34" s="355">
        <f t="shared" si="60"/>
        <v>0</v>
      </c>
      <c r="EVE34" s="355">
        <f t="shared" si="60"/>
        <v>0</v>
      </c>
      <c r="EVF34" s="355">
        <f t="shared" si="60"/>
        <v>0</v>
      </c>
      <c r="EVG34" s="355">
        <f t="shared" si="60"/>
        <v>0</v>
      </c>
      <c r="EVH34" s="355">
        <f t="shared" si="60"/>
        <v>0</v>
      </c>
      <c r="EVI34" s="355">
        <f t="shared" si="60"/>
        <v>0</v>
      </c>
      <c r="EVJ34" s="355">
        <f t="shared" si="60"/>
        <v>0</v>
      </c>
      <c r="EVK34" s="355">
        <f t="shared" si="60"/>
        <v>0</v>
      </c>
      <c r="EVL34" s="355">
        <f t="shared" si="60"/>
        <v>0</v>
      </c>
      <c r="EVM34" s="355">
        <f t="shared" si="60"/>
        <v>0</v>
      </c>
      <c r="EVN34" s="355">
        <f t="shared" si="60"/>
        <v>0</v>
      </c>
      <c r="EVO34" s="355">
        <f t="shared" ref="EVO34:EXZ34" si="61">SUM(EVO35:EVO39)</f>
        <v>0</v>
      </c>
      <c r="EVP34" s="355">
        <f t="shared" si="61"/>
        <v>0</v>
      </c>
      <c r="EVQ34" s="355">
        <f t="shared" si="61"/>
        <v>0</v>
      </c>
      <c r="EVR34" s="355">
        <f t="shared" si="61"/>
        <v>0</v>
      </c>
      <c r="EVS34" s="355">
        <f t="shared" si="61"/>
        <v>0</v>
      </c>
      <c r="EVT34" s="355">
        <f t="shared" si="61"/>
        <v>0</v>
      </c>
      <c r="EVU34" s="355">
        <f t="shared" si="61"/>
        <v>0</v>
      </c>
      <c r="EVV34" s="355">
        <f t="shared" si="61"/>
        <v>0</v>
      </c>
      <c r="EVW34" s="355">
        <f t="shared" si="61"/>
        <v>0</v>
      </c>
      <c r="EVX34" s="355">
        <f t="shared" si="61"/>
        <v>0</v>
      </c>
      <c r="EVY34" s="355">
        <f t="shared" si="61"/>
        <v>0</v>
      </c>
      <c r="EVZ34" s="355">
        <f t="shared" si="61"/>
        <v>0</v>
      </c>
      <c r="EWA34" s="355">
        <f t="shared" si="61"/>
        <v>0</v>
      </c>
      <c r="EWB34" s="355">
        <f t="shared" si="61"/>
        <v>0</v>
      </c>
      <c r="EWC34" s="355">
        <f t="shared" si="61"/>
        <v>0</v>
      </c>
      <c r="EWD34" s="355">
        <f t="shared" si="61"/>
        <v>0</v>
      </c>
      <c r="EWE34" s="355">
        <f t="shared" si="61"/>
        <v>0</v>
      </c>
      <c r="EWF34" s="355">
        <f t="shared" si="61"/>
        <v>0</v>
      </c>
      <c r="EWG34" s="355">
        <f t="shared" si="61"/>
        <v>0</v>
      </c>
      <c r="EWH34" s="355">
        <f t="shared" si="61"/>
        <v>0</v>
      </c>
      <c r="EWI34" s="355">
        <f t="shared" si="61"/>
        <v>0</v>
      </c>
      <c r="EWJ34" s="355">
        <f t="shared" si="61"/>
        <v>0</v>
      </c>
      <c r="EWK34" s="355">
        <f t="shared" si="61"/>
        <v>0</v>
      </c>
      <c r="EWL34" s="355">
        <f t="shared" si="61"/>
        <v>0</v>
      </c>
      <c r="EWM34" s="355">
        <f t="shared" si="61"/>
        <v>0</v>
      </c>
      <c r="EWN34" s="355">
        <f t="shared" si="61"/>
        <v>0</v>
      </c>
      <c r="EWO34" s="355">
        <f t="shared" si="61"/>
        <v>0</v>
      </c>
      <c r="EWP34" s="355">
        <f t="shared" si="61"/>
        <v>0</v>
      </c>
      <c r="EWQ34" s="355">
        <f t="shared" si="61"/>
        <v>0</v>
      </c>
      <c r="EWR34" s="355">
        <f t="shared" si="61"/>
        <v>0</v>
      </c>
      <c r="EWS34" s="355">
        <f t="shared" si="61"/>
        <v>0</v>
      </c>
      <c r="EWT34" s="355">
        <f t="shared" si="61"/>
        <v>0</v>
      </c>
      <c r="EWU34" s="355">
        <f t="shared" si="61"/>
        <v>0</v>
      </c>
      <c r="EWV34" s="355">
        <f t="shared" si="61"/>
        <v>0</v>
      </c>
      <c r="EWW34" s="355">
        <f t="shared" si="61"/>
        <v>0</v>
      </c>
      <c r="EWX34" s="355">
        <f t="shared" si="61"/>
        <v>0</v>
      </c>
      <c r="EWY34" s="355">
        <f t="shared" si="61"/>
        <v>0</v>
      </c>
      <c r="EWZ34" s="355">
        <f t="shared" si="61"/>
        <v>0</v>
      </c>
      <c r="EXA34" s="355">
        <f t="shared" si="61"/>
        <v>0</v>
      </c>
      <c r="EXB34" s="355">
        <f t="shared" si="61"/>
        <v>0</v>
      </c>
      <c r="EXC34" s="355">
        <f t="shared" si="61"/>
        <v>0</v>
      </c>
      <c r="EXD34" s="355">
        <f t="shared" si="61"/>
        <v>0</v>
      </c>
      <c r="EXE34" s="355">
        <f t="shared" si="61"/>
        <v>0</v>
      </c>
      <c r="EXF34" s="355">
        <f t="shared" si="61"/>
        <v>0</v>
      </c>
      <c r="EXG34" s="355">
        <f t="shared" si="61"/>
        <v>0</v>
      </c>
      <c r="EXH34" s="355">
        <f t="shared" si="61"/>
        <v>0</v>
      </c>
      <c r="EXI34" s="355">
        <f t="shared" si="61"/>
        <v>0</v>
      </c>
      <c r="EXJ34" s="355">
        <f t="shared" si="61"/>
        <v>0</v>
      </c>
      <c r="EXK34" s="355">
        <f t="shared" si="61"/>
        <v>0</v>
      </c>
      <c r="EXL34" s="355">
        <f t="shared" si="61"/>
        <v>0</v>
      </c>
      <c r="EXM34" s="355">
        <f t="shared" si="61"/>
        <v>0</v>
      </c>
      <c r="EXN34" s="355">
        <f t="shared" si="61"/>
        <v>0</v>
      </c>
      <c r="EXO34" s="355">
        <f t="shared" si="61"/>
        <v>0</v>
      </c>
      <c r="EXP34" s="355">
        <f t="shared" si="61"/>
        <v>0</v>
      </c>
      <c r="EXQ34" s="355">
        <f t="shared" si="61"/>
        <v>0</v>
      </c>
      <c r="EXR34" s="355">
        <f t="shared" si="61"/>
        <v>0</v>
      </c>
      <c r="EXS34" s="355">
        <f t="shared" si="61"/>
        <v>0</v>
      </c>
      <c r="EXT34" s="355">
        <f t="shared" si="61"/>
        <v>0</v>
      </c>
      <c r="EXU34" s="355">
        <f t="shared" si="61"/>
        <v>0</v>
      </c>
      <c r="EXV34" s="355">
        <f t="shared" si="61"/>
        <v>0</v>
      </c>
      <c r="EXW34" s="355">
        <f t="shared" si="61"/>
        <v>0</v>
      </c>
      <c r="EXX34" s="355">
        <f t="shared" si="61"/>
        <v>0</v>
      </c>
      <c r="EXY34" s="355">
        <f t="shared" si="61"/>
        <v>0</v>
      </c>
      <c r="EXZ34" s="355">
        <f t="shared" si="61"/>
        <v>0</v>
      </c>
      <c r="EYA34" s="355">
        <f t="shared" ref="EYA34:FAL34" si="62">SUM(EYA35:EYA39)</f>
        <v>0</v>
      </c>
      <c r="EYB34" s="355">
        <f t="shared" si="62"/>
        <v>0</v>
      </c>
      <c r="EYC34" s="355">
        <f t="shared" si="62"/>
        <v>0</v>
      </c>
      <c r="EYD34" s="355">
        <f t="shared" si="62"/>
        <v>0</v>
      </c>
      <c r="EYE34" s="355">
        <f t="shared" si="62"/>
        <v>0</v>
      </c>
      <c r="EYF34" s="355">
        <f t="shared" si="62"/>
        <v>0</v>
      </c>
      <c r="EYG34" s="355">
        <f t="shared" si="62"/>
        <v>0</v>
      </c>
      <c r="EYH34" s="355">
        <f t="shared" si="62"/>
        <v>0</v>
      </c>
      <c r="EYI34" s="355">
        <f t="shared" si="62"/>
        <v>0</v>
      </c>
      <c r="EYJ34" s="355">
        <f t="shared" si="62"/>
        <v>0</v>
      </c>
      <c r="EYK34" s="355">
        <f t="shared" si="62"/>
        <v>0</v>
      </c>
      <c r="EYL34" s="355">
        <f t="shared" si="62"/>
        <v>0</v>
      </c>
      <c r="EYM34" s="355">
        <f t="shared" si="62"/>
        <v>0</v>
      </c>
      <c r="EYN34" s="355">
        <f t="shared" si="62"/>
        <v>0</v>
      </c>
      <c r="EYO34" s="355">
        <f t="shared" si="62"/>
        <v>0</v>
      </c>
      <c r="EYP34" s="355">
        <f t="shared" si="62"/>
        <v>0</v>
      </c>
      <c r="EYQ34" s="355">
        <f t="shared" si="62"/>
        <v>0</v>
      </c>
      <c r="EYR34" s="355">
        <f t="shared" si="62"/>
        <v>0</v>
      </c>
      <c r="EYS34" s="355">
        <f t="shared" si="62"/>
        <v>0</v>
      </c>
      <c r="EYT34" s="355">
        <f t="shared" si="62"/>
        <v>0</v>
      </c>
      <c r="EYU34" s="355">
        <f t="shared" si="62"/>
        <v>0</v>
      </c>
      <c r="EYV34" s="355">
        <f t="shared" si="62"/>
        <v>0</v>
      </c>
      <c r="EYW34" s="355">
        <f t="shared" si="62"/>
        <v>0</v>
      </c>
      <c r="EYX34" s="355">
        <f t="shared" si="62"/>
        <v>0</v>
      </c>
      <c r="EYY34" s="355">
        <f t="shared" si="62"/>
        <v>0</v>
      </c>
      <c r="EYZ34" s="355">
        <f t="shared" si="62"/>
        <v>0</v>
      </c>
      <c r="EZA34" s="355">
        <f t="shared" si="62"/>
        <v>0</v>
      </c>
      <c r="EZB34" s="355">
        <f t="shared" si="62"/>
        <v>0</v>
      </c>
      <c r="EZC34" s="355">
        <f t="shared" si="62"/>
        <v>0</v>
      </c>
      <c r="EZD34" s="355">
        <f t="shared" si="62"/>
        <v>0</v>
      </c>
      <c r="EZE34" s="355">
        <f t="shared" si="62"/>
        <v>0</v>
      </c>
      <c r="EZF34" s="355">
        <f t="shared" si="62"/>
        <v>0</v>
      </c>
      <c r="EZG34" s="355">
        <f t="shared" si="62"/>
        <v>0</v>
      </c>
      <c r="EZH34" s="355">
        <f t="shared" si="62"/>
        <v>0</v>
      </c>
      <c r="EZI34" s="355">
        <f t="shared" si="62"/>
        <v>0</v>
      </c>
      <c r="EZJ34" s="355">
        <f t="shared" si="62"/>
        <v>0</v>
      </c>
      <c r="EZK34" s="355">
        <f t="shared" si="62"/>
        <v>0</v>
      </c>
      <c r="EZL34" s="355">
        <f t="shared" si="62"/>
        <v>0</v>
      </c>
      <c r="EZM34" s="355">
        <f t="shared" si="62"/>
        <v>0</v>
      </c>
      <c r="EZN34" s="355">
        <f t="shared" si="62"/>
        <v>0</v>
      </c>
      <c r="EZO34" s="355">
        <f t="shared" si="62"/>
        <v>0</v>
      </c>
      <c r="EZP34" s="355">
        <f t="shared" si="62"/>
        <v>0</v>
      </c>
      <c r="EZQ34" s="355">
        <f t="shared" si="62"/>
        <v>0</v>
      </c>
      <c r="EZR34" s="355">
        <f t="shared" si="62"/>
        <v>0</v>
      </c>
      <c r="EZS34" s="355">
        <f t="shared" si="62"/>
        <v>0</v>
      </c>
      <c r="EZT34" s="355">
        <f t="shared" si="62"/>
        <v>0</v>
      </c>
      <c r="EZU34" s="355">
        <f t="shared" si="62"/>
        <v>0</v>
      </c>
      <c r="EZV34" s="355">
        <f t="shared" si="62"/>
        <v>0</v>
      </c>
      <c r="EZW34" s="355">
        <f t="shared" si="62"/>
        <v>0</v>
      </c>
      <c r="EZX34" s="355">
        <f t="shared" si="62"/>
        <v>0</v>
      </c>
      <c r="EZY34" s="355">
        <f t="shared" si="62"/>
        <v>0</v>
      </c>
      <c r="EZZ34" s="355">
        <f t="shared" si="62"/>
        <v>0</v>
      </c>
      <c r="FAA34" s="355">
        <f t="shared" si="62"/>
        <v>0</v>
      </c>
      <c r="FAB34" s="355">
        <f t="shared" si="62"/>
        <v>0</v>
      </c>
      <c r="FAC34" s="355">
        <f t="shared" si="62"/>
        <v>0</v>
      </c>
      <c r="FAD34" s="355">
        <f t="shared" si="62"/>
        <v>0</v>
      </c>
      <c r="FAE34" s="355">
        <f t="shared" si="62"/>
        <v>0</v>
      </c>
      <c r="FAF34" s="355">
        <f t="shared" si="62"/>
        <v>0</v>
      </c>
      <c r="FAG34" s="355">
        <f t="shared" si="62"/>
        <v>0</v>
      </c>
      <c r="FAH34" s="355">
        <f t="shared" si="62"/>
        <v>0</v>
      </c>
      <c r="FAI34" s="355">
        <f t="shared" si="62"/>
        <v>0</v>
      </c>
      <c r="FAJ34" s="355">
        <f t="shared" si="62"/>
        <v>0</v>
      </c>
      <c r="FAK34" s="355">
        <f t="shared" si="62"/>
        <v>0</v>
      </c>
      <c r="FAL34" s="355">
        <f t="shared" si="62"/>
        <v>0</v>
      </c>
      <c r="FAM34" s="355">
        <f t="shared" ref="FAM34:FCX34" si="63">SUM(FAM35:FAM39)</f>
        <v>0</v>
      </c>
      <c r="FAN34" s="355">
        <f t="shared" si="63"/>
        <v>0</v>
      </c>
      <c r="FAO34" s="355">
        <f t="shared" si="63"/>
        <v>0</v>
      </c>
      <c r="FAP34" s="355">
        <f t="shared" si="63"/>
        <v>0</v>
      </c>
      <c r="FAQ34" s="355">
        <f t="shared" si="63"/>
        <v>0</v>
      </c>
      <c r="FAR34" s="355">
        <f t="shared" si="63"/>
        <v>0</v>
      </c>
      <c r="FAS34" s="355">
        <f t="shared" si="63"/>
        <v>0</v>
      </c>
      <c r="FAT34" s="355">
        <f t="shared" si="63"/>
        <v>0</v>
      </c>
      <c r="FAU34" s="355">
        <f t="shared" si="63"/>
        <v>0</v>
      </c>
      <c r="FAV34" s="355">
        <f t="shared" si="63"/>
        <v>0</v>
      </c>
      <c r="FAW34" s="355">
        <f t="shared" si="63"/>
        <v>0</v>
      </c>
      <c r="FAX34" s="355">
        <f t="shared" si="63"/>
        <v>0</v>
      </c>
      <c r="FAY34" s="355">
        <f t="shared" si="63"/>
        <v>0</v>
      </c>
      <c r="FAZ34" s="355">
        <f t="shared" si="63"/>
        <v>0</v>
      </c>
      <c r="FBA34" s="355">
        <f t="shared" si="63"/>
        <v>0</v>
      </c>
      <c r="FBB34" s="355">
        <f t="shared" si="63"/>
        <v>0</v>
      </c>
      <c r="FBC34" s="355">
        <f t="shared" si="63"/>
        <v>0</v>
      </c>
      <c r="FBD34" s="355">
        <f t="shared" si="63"/>
        <v>0</v>
      </c>
      <c r="FBE34" s="355">
        <f t="shared" si="63"/>
        <v>0</v>
      </c>
      <c r="FBF34" s="355">
        <f t="shared" si="63"/>
        <v>0</v>
      </c>
      <c r="FBG34" s="355">
        <f t="shared" si="63"/>
        <v>0</v>
      </c>
      <c r="FBH34" s="355">
        <f t="shared" si="63"/>
        <v>0</v>
      </c>
      <c r="FBI34" s="355">
        <f t="shared" si="63"/>
        <v>0</v>
      </c>
      <c r="FBJ34" s="355">
        <f t="shared" si="63"/>
        <v>0</v>
      </c>
      <c r="FBK34" s="355">
        <f t="shared" si="63"/>
        <v>0</v>
      </c>
      <c r="FBL34" s="355">
        <f t="shared" si="63"/>
        <v>0</v>
      </c>
      <c r="FBM34" s="355">
        <f t="shared" si="63"/>
        <v>0</v>
      </c>
      <c r="FBN34" s="355">
        <f t="shared" si="63"/>
        <v>0</v>
      </c>
      <c r="FBO34" s="355">
        <f t="shared" si="63"/>
        <v>0</v>
      </c>
      <c r="FBP34" s="355">
        <f t="shared" si="63"/>
        <v>0</v>
      </c>
      <c r="FBQ34" s="355">
        <f t="shared" si="63"/>
        <v>0</v>
      </c>
      <c r="FBR34" s="355">
        <f t="shared" si="63"/>
        <v>0</v>
      </c>
      <c r="FBS34" s="355">
        <f t="shared" si="63"/>
        <v>0</v>
      </c>
      <c r="FBT34" s="355">
        <f t="shared" si="63"/>
        <v>0</v>
      </c>
      <c r="FBU34" s="355">
        <f t="shared" si="63"/>
        <v>0</v>
      </c>
      <c r="FBV34" s="355">
        <f t="shared" si="63"/>
        <v>0</v>
      </c>
      <c r="FBW34" s="355">
        <f t="shared" si="63"/>
        <v>0</v>
      </c>
      <c r="FBX34" s="355">
        <f t="shared" si="63"/>
        <v>0</v>
      </c>
      <c r="FBY34" s="355">
        <f t="shared" si="63"/>
        <v>0</v>
      </c>
      <c r="FBZ34" s="355">
        <f t="shared" si="63"/>
        <v>0</v>
      </c>
      <c r="FCA34" s="355">
        <f t="shared" si="63"/>
        <v>0</v>
      </c>
      <c r="FCB34" s="355">
        <f t="shared" si="63"/>
        <v>0</v>
      </c>
      <c r="FCC34" s="355">
        <f t="shared" si="63"/>
        <v>0</v>
      </c>
      <c r="FCD34" s="355">
        <f t="shared" si="63"/>
        <v>0</v>
      </c>
      <c r="FCE34" s="355">
        <f t="shared" si="63"/>
        <v>0</v>
      </c>
      <c r="FCF34" s="355">
        <f t="shared" si="63"/>
        <v>0</v>
      </c>
      <c r="FCG34" s="355">
        <f t="shared" si="63"/>
        <v>0</v>
      </c>
      <c r="FCH34" s="355">
        <f t="shared" si="63"/>
        <v>0</v>
      </c>
      <c r="FCI34" s="355">
        <f t="shared" si="63"/>
        <v>0</v>
      </c>
      <c r="FCJ34" s="355">
        <f t="shared" si="63"/>
        <v>0</v>
      </c>
      <c r="FCK34" s="355">
        <f t="shared" si="63"/>
        <v>0</v>
      </c>
      <c r="FCL34" s="355">
        <f t="shared" si="63"/>
        <v>0</v>
      </c>
      <c r="FCM34" s="355">
        <f t="shared" si="63"/>
        <v>0</v>
      </c>
      <c r="FCN34" s="355">
        <f t="shared" si="63"/>
        <v>0</v>
      </c>
      <c r="FCO34" s="355">
        <f t="shared" si="63"/>
        <v>0</v>
      </c>
      <c r="FCP34" s="355">
        <f t="shared" si="63"/>
        <v>0</v>
      </c>
      <c r="FCQ34" s="355">
        <f t="shared" si="63"/>
        <v>0</v>
      </c>
      <c r="FCR34" s="355">
        <f t="shared" si="63"/>
        <v>0</v>
      </c>
      <c r="FCS34" s="355">
        <f t="shared" si="63"/>
        <v>0</v>
      </c>
      <c r="FCT34" s="355">
        <f t="shared" si="63"/>
        <v>0</v>
      </c>
      <c r="FCU34" s="355">
        <f t="shared" si="63"/>
        <v>0</v>
      </c>
      <c r="FCV34" s="355">
        <f t="shared" si="63"/>
        <v>0</v>
      </c>
      <c r="FCW34" s="355">
        <f t="shared" si="63"/>
        <v>0</v>
      </c>
      <c r="FCX34" s="355">
        <f t="shared" si="63"/>
        <v>0</v>
      </c>
      <c r="FCY34" s="355">
        <f t="shared" ref="FCY34:FFJ34" si="64">SUM(FCY35:FCY39)</f>
        <v>0</v>
      </c>
      <c r="FCZ34" s="355">
        <f t="shared" si="64"/>
        <v>0</v>
      </c>
      <c r="FDA34" s="355">
        <f t="shared" si="64"/>
        <v>0</v>
      </c>
      <c r="FDB34" s="355">
        <f t="shared" si="64"/>
        <v>0</v>
      </c>
      <c r="FDC34" s="355">
        <f t="shared" si="64"/>
        <v>0</v>
      </c>
      <c r="FDD34" s="355">
        <f t="shared" si="64"/>
        <v>0</v>
      </c>
      <c r="FDE34" s="355">
        <f t="shared" si="64"/>
        <v>0</v>
      </c>
      <c r="FDF34" s="355">
        <f t="shared" si="64"/>
        <v>0</v>
      </c>
      <c r="FDG34" s="355">
        <f t="shared" si="64"/>
        <v>0</v>
      </c>
      <c r="FDH34" s="355">
        <f t="shared" si="64"/>
        <v>0</v>
      </c>
      <c r="FDI34" s="355">
        <f t="shared" si="64"/>
        <v>0</v>
      </c>
      <c r="FDJ34" s="355">
        <f t="shared" si="64"/>
        <v>0</v>
      </c>
      <c r="FDK34" s="355">
        <f t="shared" si="64"/>
        <v>0</v>
      </c>
      <c r="FDL34" s="355">
        <f t="shared" si="64"/>
        <v>0</v>
      </c>
      <c r="FDM34" s="355">
        <f t="shared" si="64"/>
        <v>0</v>
      </c>
      <c r="FDN34" s="355">
        <f t="shared" si="64"/>
        <v>0</v>
      </c>
      <c r="FDO34" s="355">
        <f t="shared" si="64"/>
        <v>0</v>
      </c>
      <c r="FDP34" s="355">
        <f t="shared" si="64"/>
        <v>0</v>
      </c>
      <c r="FDQ34" s="355">
        <f t="shared" si="64"/>
        <v>0</v>
      </c>
      <c r="FDR34" s="355">
        <f t="shared" si="64"/>
        <v>0</v>
      </c>
      <c r="FDS34" s="355">
        <f t="shared" si="64"/>
        <v>0</v>
      </c>
      <c r="FDT34" s="355">
        <f t="shared" si="64"/>
        <v>0</v>
      </c>
      <c r="FDU34" s="355">
        <f t="shared" si="64"/>
        <v>0</v>
      </c>
      <c r="FDV34" s="355">
        <f t="shared" si="64"/>
        <v>0</v>
      </c>
      <c r="FDW34" s="355">
        <f t="shared" si="64"/>
        <v>0</v>
      </c>
      <c r="FDX34" s="355">
        <f t="shared" si="64"/>
        <v>0</v>
      </c>
      <c r="FDY34" s="355">
        <f t="shared" si="64"/>
        <v>0</v>
      </c>
      <c r="FDZ34" s="355">
        <f t="shared" si="64"/>
        <v>0</v>
      </c>
      <c r="FEA34" s="355">
        <f t="shared" si="64"/>
        <v>0</v>
      </c>
      <c r="FEB34" s="355">
        <f t="shared" si="64"/>
        <v>0</v>
      </c>
      <c r="FEC34" s="355">
        <f t="shared" si="64"/>
        <v>0</v>
      </c>
      <c r="FED34" s="355">
        <f t="shared" si="64"/>
        <v>0</v>
      </c>
      <c r="FEE34" s="355">
        <f t="shared" si="64"/>
        <v>0</v>
      </c>
      <c r="FEF34" s="355">
        <f t="shared" si="64"/>
        <v>0</v>
      </c>
      <c r="FEG34" s="355">
        <f t="shared" si="64"/>
        <v>0</v>
      </c>
      <c r="FEH34" s="355">
        <f t="shared" si="64"/>
        <v>0</v>
      </c>
      <c r="FEI34" s="355">
        <f t="shared" si="64"/>
        <v>0</v>
      </c>
      <c r="FEJ34" s="355">
        <f t="shared" si="64"/>
        <v>0</v>
      </c>
      <c r="FEK34" s="355">
        <f t="shared" si="64"/>
        <v>0</v>
      </c>
      <c r="FEL34" s="355">
        <f t="shared" si="64"/>
        <v>0</v>
      </c>
      <c r="FEM34" s="355">
        <f t="shared" si="64"/>
        <v>0</v>
      </c>
      <c r="FEN34" s="355">
        <f t="shared" si="64"/>
        <v>0</v>
      </c>
      <c r="FEO34" s="355">
        <f t="shared" si="64"/>
        <v>0</v>
      </c>
      <c r="FEP34" s="355">
        <f t="shared" si="64"/>
        <v>0</v>
      </c>
      <c r="FEQ34" s="355">
        <f t="shared" si="64"/>
        <v>0</v>
      </c>
      <c r="FER34" s="355">
        <f t="shared" si="64"/>
        <v>0</v>
      </c>
      <c r="FES34" s="355">
        <f t="shared" si="64"/>
        <v>0</v>
      </c>
      <c r="FET34" s="355">
        <f t="shared" si="64"/>
        <v>0</v>
      </c>
      <c r="FEU34" s="355">
        <f t="shared" si="64"/>
        <v>0</v>
      </c>
      <c r="FEV34" s="355">
        <f t="shared" si="64"/>
        <v>0</v>
      </c>
      <c r="FEW34" s="355">
        <f t="shared" si="64"/>
        <v>0</v>
      </c>
      <c r="FEX34" s="355">
        <f t="shared" si="64"/>
        <v>0</v>
      </c>
      <c r="FEY34" s="355">
        <f t="shared" si="64"/>
        <v>0</v>
      </c>
      <c r="FEZ34" s="355">
        <f t="shared" si="64"/>
        <v>0</v>
      </c>
      <c r="FFA34" s="355">
        <f t="shared" si="64"/>
        <v>0</v>
      </c>
      <c r="FFB34" s="355">
        <f t="shared" si="64"/>
        <v>0</v>
      </c>
      <c r="FFC34" s="355">
        <f t="shared" si="64"/>
        <v>0</v>
      </c>
      <c r="FFD34" s="355">
        <f t="shared" si="64"/>
        <v>0</v>
      </c>
      <c r="FFE34" s="355">
        <f t="shared" si="64"/>
        <v>0</v>
      </c>
      <c r="FFF34" s="355">
        <f t="shared" si="64"/>
        <v>0</v>
      </c>
      <c r="FFG34" s="355">
        <f t="shared" si="64"/>
        <v>0</v>
      </c>
      <c r="FFH34" s="355">
        <f t="shared" si="64"/>
        <v>0</v>
      </c>
      <c r="FFI34" s="355">
        <f t="shared" si="64"/>
        <v>0</v>
      </c>
      <c r="FFJ34" s="355">
        <f t="shared" si="64"/>
        <v>0</v>
      </c>
      <c r="FFK34" s="355">
        <f t="shared" ref="FFK34:FHV34" si="65">SUM(FFK35:FFK39)</f>
        <v>0</v>
      </c>
      <c r="FFL34" s="355">
        <f t="shared" si="65"/>
        <v>0</v>
      </c>
      <c r="FFM34" s="355">
        <f t="shared" si="65"/>
        <v>0</v>
      </c>
      <c r="FFN34" s="355">
        <f t="shared" si="65"/>
        <v>0</v>
      </c>
      <c r="FFO34" s="355">
        <f t="shared" si="65"/>
        <v>0</v>
      </c>
      <c r="FFP34" s="355">
        <f t="shared" si="65"/>
        <v>0</v>
      </c>
      <c r="FFQ34" s="355">
        <f t="shared" si="65"/>
        <v>0</v>
      </c>
      <c r="FFR34" s="355">
        <f t="shared" si="65"/>
        <v>0</v>
      </c>
      <c r="FFS34" s="355">
        <f t="shared" si="65"/>
        <v>0</v>
      </c>
      <c r="FFT34" s="355">
        <f t="shared" si="65"/>
        <v>0</v>
      </c>
      <c r="FFU34" s="355">
        <f t="shared" si="65"/>
        <v>0</v>
      </c>
      <c r="FFV34" s="355">
        <f t="shared" si="65"/>
        <v>0</v>
      </c>
      <c r="FFW34" s="355">
        <f t="shared" si="65"/>
        <v>0</v>
      </c>
      <c r="FFX34" s="355">
        <f t="shared" si="65"/>
        <v>0</v>
      </c>
      <c r="FFY34" s="355">
        <f t="shared" si="65"/>
        <v>0</v>
      </c>
      <c r="FFZ34" s="355">
        <f t="shared" si="65"/>
        <v>0</v>
      </c>
      <c r="FGA34" s="355">
        <f t="shared" si="65"/>
        <v>0</v>
      </c>
      <c r="FGB34" s="355">
        <f t="shared" si="65"/>
        <v>0</v>
      </c>
      <c r="FGC34" s="355">
        <f t="shared" si="65"/>
        <v>0</v>
      </c>
      <c r="FGD34" s="355">
        <f t="shared" si="65"/>
        <v>0</v>
      </c>
      <c r="FGE34" s="355">
        <f t="shared" si="65"/>
        <v>0</v>
      </c>
      <c r="FGF34" s="355">
        <f t="shared" si="65"/>
        <v>0</v>
      </c>
      <c r="FGG34" s="355">
        <f t="shared" si="65"/>
        <v>0</v>
      </c>
      <c r="FGH34" s="355">
        <f t="shared" si="65"/>
        <v>0</v>
      </c>
      <c r="FGI34" s="355">
        <f t="shared" si="65"/>
        <v>0</v>
      </c>
      <c r="FGJ34" s="355">
        <f t="shared" si="65"/>
        <v>0</v>
      </c>
      <c r="FGK34" s="355">
        <f t="shared" si="65"/>
        <v>0</v>
      </c>
      <c r="FGL34" s="355">
        <f t="shared" si="65"/>
        <v>0</v>
      </c>
      <c r="FGM34" s="355">
        <f t="shared" si="65"/>
        <v>0</v>
      </c>
      <c r="FGN34" s="355">
        <f t="shared" si="65"/>
        <v>0</v>
      </c>
      <c r="FGO34" s="355">
        <f t="shared" si="65"/>
        <v>0</v>
      </c>
      <c r="FGP34" s="355">
        <f t="shared" si="65"/>
        <v>0</v>
      </c>
      <c r="FGQ34" s="355">
        <f t="shared" si="65"/>
        <v>0</v>
      </c>
      <c r="FGR34" s="355">
        <f t="shared" si="65"/>
        <v>0</v>
      </c>
      <c r="FGS34" s="355">
        <f t="shared" si="65"/>
        <v>0</v>
      </c>
      <c r="FGT34" s="355">
        <f t="shared" si="65"/>
        <v>0</v>
      </c>
      <c r="FGU34" s="355">
        <f t="shared" si="65"/>
        <v>0</v>
      </c>
      <c r="FGV34" s="355">
        <f t="shared" si="65"/>
        <v>0</v>
      </c>
      <c r="FGW34" s="355">
        <f t="shared" si="65"/>
        <v>0</v>
      </c>
      <c r="FGX34" s="355">
        <f t="shared" si="65"/>
        <v>0</v>
      </c>
      <c r="FGY34" s="355">
        <f t="shared" si="65"/>
        <v>0</v>
      </c>
      <c r="FGZ34" s="355">
        <f t="shared" si="65"/>
        <v>0</v>
      </c>
      <c r="FHA34" s="355">
        <f t="shared" si="65"/>
        <v>0</v>
      </c>
      <c r="FHB34" s="355">
        <f t="shared" si="65"/>
        <v>0</v>
      </c>
      <c r="FHC34" s="355">
        <f t="shared" si="65"/>
        <v>0</v>
      </c>
      <c r="FHD34" s="355">
        <f t="shared" si="65"/>
        <v>0</v>
      </c>
      <c r="FHE34" s="355">
        <f t="shared" si="65"/>
        <v>0</v>
      </c>
      <c r="FHF34" s="355">
        <f t="shared" si="65"/>
        <v>0</v>
      </c>
      <c r="FHG34" s="355">
        <f t="shared" si="65"/>
        <v>0</v>
      </c>
      <c r="FHH34" s="355">
        <f t="shared" si="65"/>
        <v>0</v>
      </c>
      <c r="FHI34" s="355">
        <f t="shared" si="65"/>
        <v>0</v>
      </c>
      <c r="FHJ34" s="355">
        <f t="shared" si="65"/>
        <v>0</v>
      </c>
      <c r="FHK34" s="355">
        <f t="shared" si="65"/>
        <v>0</v>
      </c>
      <c r="FHL34" s="355">
        <f t="shared" si="65"/>
        <v>0</v>
      </c>
      <c r="FHM34" s="355">
        <f t="shared" si="65"/>
        <v>0</v>
      </c>
      <c r="FHN34" s="355">
        <f t="shared" si="65"/>
        <v>0</v>
      </c>
      <c r="FHO34" s="355">
        <f t="shared" si="65"/>
        <v>0</v>
      </c>
      <c r="FHP34" s="355">
        <f t="shared" si="65"/>
        <v>0</v>
      </c>
      <c r="FHQ34" s="355">
        <f t="shared" si="65"/>
        <v>0</v>
      </c>
      <c r="FHR34" s="355">
        <f t="shared" si="65"/>
        <v>0</v>
      </c>
      <c r="FHS34" s="355">
        <f t="shared" si="65"/>
        <v>0</v>
      </c>
      <c r="FHT34" s="355">
        <f t="shared" si="65"/>
        <v>0</v>
      </c>
      <c r="FHU34" s="355">
        <f t="shared" si="65"/>
        <v>0</v>
      </c>
      <c r="FHV34" s="355">
        <f t="shared" si="65"/>
        <v>0</v>
      </c>
      <c r="FHW34" s="355">
        <f t="shared" ref="FHW34:FKH34" si="66">SUM(FHW35:FHW39)</f>
        <v>0</v>
      </c>
      <c r="FHX34" s="355">
        <f t="shared" si="66"/>
        <v>0</v>
      </c>
      <c r="FHY34" s="355">
        <f t="shared" si="66"/>
        <v>0</v>
      </c>
      <c r="FHZ34" s="355">
        <f t="shared" si="66"/>
        <v>0</v>
      </c>
      <c r="FIA34" s="355">
        <f t="shared" si="66"/>
        <v>0</v>
      </c>
      <c r="FIB34" s="355">
        <f t="shared" si="66"/>
        <v>0</v>
      </c>
      <c r="FIC34" s="355">
        <f t="shared" si="66"/>
        <v>0</v>
      </c>
      <c r="FID34" s="355">
        <f t="shared" si="66"/>
        <v>0</v>
      </c>
      <c r="FIE34" s="355">
        <f t="shared" si="66"/>
        <v>0</v>
      </c>
      <c r="FIF34" s="355">
        <f t="shared" si="66"/>
        <v>0</v>
      </c>
      <c r="FIG34" s="355">
        <f t="shared" si="66"/>
        <v>0</v>
      </c>
      <c r="FIH34" s="355">
        <f t="shared" si="66"/>
        <v>0</v>
      </c>
      <c r="FII34" s="355">
        <f t="shared" si="66"/>
        <v>0</v>
      </c>
      <c r="FIJ34" s="355">
        <f t="shared" si="66"/>
        <v>0</v>
      </c>
      <c r="FIK34" s="355">
        <f t="shared" si="66"/>
        <v>0</v>
      </c>
      <c r="FIL34" s="355">
        <f t="shared" si="66"/>
        <v>0</v>
      </c>
      <c r="FIM34" s="355">
        <f t="shared" si="66"/>
        <v>0</v>
      </c>
      <c r="FIN34" s="355">
        <f t="shared" si="66"/>
        <v>0</v>
      </c>
      <c r="FIO34" s="355">
        <f t="shared" si="66"/>
        <v>0</v>
      </c>
      <c r="FIP34" s="355">
        <f t="shared" si="66"/>
        <v>0</v>
      </c>
      <c r="FIQ34" s="355">
        <f t="shared" si="66"/>
        <v>0</v>
      </c>
      <c r="FIR34" s="355">
        <f t="shared" si="66"/>
        <v>0</v>
      </c>
      <c r="FIS34" s="355">
        <f t="shared" si="66"/>
        <v>0</v>
      </c>
      <c r="FIT34" s="355">
        <f t="shared" si="66"/>
        <v>0</v>
      </c>
      <c r="FIU34" s="355">
        <f t="shared" si="66"/>
        <v>0</v>
      </c>
      <c r="FIV34" s="355">
        <f t="shared" si="66"/>
        <v>0</v>
      </c>
      <c r="FIW34" s="355">
        <f t="shared" si="66"/>
        <v>0</v>
      </c>
      <c r="FIX34" s="355">
        <f t="shared" si="66"/>
        <v>0</v>
      </c>
      <c r="FIY34" s="355">
        <f t="shared" si="66"/>
        <v>0</v>
      </c>
      <c r="FIZ34" s="355">
        <f t="shared" si="66"/>
        <v>0</v>
      </c>
      <c r="FJA34" s="355">
        <f t="shared" si="66"/>
        <v>0</v>
      </c>
      <c r="FJB34" s="355">
        <f t="shared" si="66"/>
        <v>0</v>
      </c>
      <c r="FJC34" s="355">
        <f t="shared" si="66"/>
        <v>0</v>
      </c>
      <c r="FJD34" s="355">
        <f t="shared" si="66"/>
        <v>0</v>
      </c>
      <c r="FJE34" s="355">
        <f t="shared" si="66"/>
        <v>0</v>
      </c>
      <c r="FJF34" s="355">
        <f t="shared" si="66"/>
        <v>0</v>
      </c>
      <c r="FJG34" s="355">
        <f t="shared" si="66"/>
        <v>0</v>
      </c>
      <c r="FJH34" s="355">
        <f t="shared" si="66"/>
        <v>0</v>
      </c>
      <c r="FJI34" s="355">
        <f t="shared" si="66"/>
        <v>0</v>
      </c>
      <c r="FJJ34" s="355">
        <f t="shared" si="66"/>
        <v>0</v>
      </c>
      <c r="FJK34" s="355">
        <f t="shared" si="66"/>
        <v>0</v>
      </c>
      <c r="FJL34" s="355">
        <f t="shared" si="66"/>
        <v>0</v>
      </c>
      <c r="FJM34" s="355">
        <f t="shared" si="66"/>
        <v>0</v>
      </c>
      <c r="FJN34" s="355">
        <f t="shared" si="66"/>
        <v>0</v>
      </c>
      <c r="FJO34" s="355">
        <f t="shared" si="66"/>
        <v>0</v>
      </c>
      <c r="FJP34" s="355">
        <f t="shared" si="66"/>
        <v>0</v>
      </c>
      <c r="FJQ34" s="355">
        <f t="shared" si="66"/>
        <v>0</v>
      </c>
      <c r="FJR34" s="355">
        <f t="shared" si="66"/>
        <v>0</v>
      </c>
      <c r="FJS34" s="355">
        <f t="shared" si="66"/>
        <v>0</v>
      </c>
      <c r="FJT34" s="355">
        <f t="shared" si="66"/>
        <v>0</v>
      </c>
      <c r="FJU34" s="355">
        <f t="shared" si="66"/>
        <v>0</v>
      </c>
      <c r="FJV34" s="355">
        <f t="shared" si="66"/>
        <v>0</v>
      </c>
      <c r="FJW34" s="355">
        <f t="shared" si="66"/>
        <v>0</v>
      </c>
      <c r="FJX34" s="355">
        <f t="shared" si="66"/>
        <v>0</v>
      </c>
      <c r="FJY34" s="355">
        <f t="shared" si="66"/>
        <v>0</v>
      </c>
      <c r="FJZ34" s="355">
        <f t="shared" si="66"/>
        <v>0</v>
      </c>
      <c r="FKA34" s="355">
        <f t="shared" si="66"/>
        <v>0</v>
      </c>
      <c r="FKB34" s="355">
        <f t="shared" si="66"/>
        <v>0</v>
      </c>
      <c r="FKC34" s="355">
        <f t="shared" si="66"/>
        <v>0</v>
      </c>
      <c r="FKD34" s="355">
        <f t="shared" si="66"/>
        <v>0</v>
      </c>
      <c r="FKE34" s="355">
        <f t="shared" si="66"/>
        <v>0</v>
      </c>
      <c r="FKF34" s="355">
        <f t="shared" si="66"/>
        <v>0</v>
      </c>
      <c r="FKG34" s="355">
        <f t="shared" si="66"/>
        <v>0</v>
      </c>
      <c r="FKH34" s="355">
        <f t="shared" si="66"/>
        <v>0</v>
      </c>
      <c r="FKI34" s="355">
        <f t="shared" ref="FKI34:FMT34" si="67">SUM(FKI35:FKI39)</f>
        <v>0</v>
      </c>
      <c r="FKJ34" s="355">
        <f t="shared" si="67"/>
        <v>0</v>
      </c>
      <c r="FKK34" s="355">
        <f t="shared" si="67"/>
        <v>0</v>
      </c>
      <c r="FKL34" s="355">
        <f t="shared" si="67"/>
        <v>0</v>
      </c>
      <c r="FKM34" s="355">
        <f t="shared" si="67"/>
        <v>0</v>
      </c>
      <c r="FKN34" s="355">
        <f t="shared" si="67"/>
        <v>0</v>
      </c>
      <c r="FKO34" s="355">
        <f t="shared" si="67"/>
        <v>0</v>
      </c>
      <c r="FKP34" s="355">
        <f t="shared" si="67"/>
        <v>0</v>
      </c>
      <c r="FKQ34" s="355">
        <f t="shared" si="67"/>
        <v>0</v>
      </c>
      <c r="FKR34" s="355">
        <f t="shared" si="67"/>
        <v>0</v>
      </c>
      <c r="FKS34" s="355">
        <f t="shared" si="67"/>
        <v>0</v>
      </c>
      <c r="FKT34" s="355">
        <f t="shared" si="67"/>
        <v>0</v>
      </c>
      <c r="FKU34" s="355">
        <f t="shared" si="67"/>
        <v>0</v>
      </c>
      <c r="FKV34" s="355">
        <f t="shared" si="67"/>
        <v>0</v>
      </c>
      <c r="FKW34" s="355">
        <f t="shared" si="67"/>
        <v>0</v>
      </c>
      <c r="FKX34" s="355">
        <f t="shared" si="67"/>
        <v>0</v>
      </c>
      <c r="FKY34" s="355">
        <f t="shared" si="67"/>
        <v>0</v>
      </c>
      <c r="FKZ34" s="355">
        <f t="shared" si="67"/>
        <v>0</v>
      </c>
      <c r="FLA34" s="355">
        <f t="shared" si="67"/>
        <v>0</v>
      </c>
      <c r="FLB34" s="355">
        <f t="shared" si="67"/>
        <v>0</v>
      </c>
      <c r="FLC34" s="355">
        <f t="shared" si="67"/>
        <v>0</v>
      </c>
      <c r="FLD34" s="355">
        <f t="shared" si="67"/>
        <v>0</v>
      </c>
      <c r="FLE34" s="355">
        <f t="shared" si="67"/>
        <v>0</v>
      </c>
      <c r="FLF34" s="355">
        <f t="shared" si="67"/>
        <v>0</v>
      </c>
      <c r="FLG34" s="355">
        <f t="shared" si="67"/>
        <v>0</v>
      </c>
      <c r="FLH34" s="355">
        <f t="shared" si="67"/>
        <v>0</v>
      </c>
      <c r="FLI34" s="355">
        <f t="shared" si="67"/>
        <v>0</v>
      </c>
      <c r="FLJ34" s="355">
        <f t="shared" si="67"/>
        <v>0</v>
      </c>
      <c r="FLK34" s="355">
        <f t="shared" si="67"/>
        <v>0</v>
      </c>
      <c r="FLL34" s="355">
        <f t="shared" si="67"/>
        <v>0</v>
      </c>
      <c r="FLM34" s="355">
        <f t="shared" si="67"/>
        <v>0</v>
      </c>
      <c r="FLN34" s="355">
        <f t="shared" si="67"/>
        <v>0</v>
      </c>
      <c r="FLO34" s="355">
        <f t="shared" si="67"/>
        <v>0</v>
      </c>
      <c r="FLP34" s="355">
        <f t="shared" si="67"/>
        <v>0</v>
      </c>
      <c r="FLQ34" s="355">
        <f t="shared" si="67"/>
        <v>0</v>
      </c>
      <c r="FLR34" s="355">
        <f t="shared" si="67"/>
        <v>0</v>
      </c>
      <c r="FLS34" s="355">
        <f t="shared" si="67"/>
        <v>0</v>
      </c>
      <c r="FLT34" s="355">
        <f t="shared" si="67"/>
        <v>0</v>
      </c>
      <c r="FLU34" s="355">
        <f t="shared" si="67"/>
        <v>0</v>
      </c>
      <c r="FLV34" s="355">
        <f t="shared" si="67"/>
        <v>0</v>
      </c>
      <c r="FLW34" s="355">
        <f t="shared" si="67"/>
        <v>0</v>
      </c>
      <c r="FLX34" s="355">
        <f t="shared" si="67"/>
        <v>0</v>
      </c>
      <c r="FLY34" s="355">
        <f t="shared" si="67"/>
        <v>0</v>
      </c>
      <c r="FLZ34" s="355">
        <f t="shared" si="67"/>
        <v>0</v>
      </c>
      <c r="FMA34" s="355">
        <f t="shared" si="67"/>
        <v>0</v>
      </c>
      <c r="FMB34" s="355">
        <f t="shared" si="67"/>
        <v>0</v>
      </c>
      <c r="FMC34" s="355">
        <f t="shared" si="67"/>
        <v>0</v>
      </c>
      <c r="FMD34" s="355">
        <f t="shared" si="67"/>
        <v>0</v>
      </c>
      <c r="FME34" s="355">
        <f t="shared" si="67"/>
        <v>0</v>
      </c>
      <c r="FMF34" s="355">
        <f t="shared" si="67"/>
        <v>0</v>
      </c>
      <c r="FMG34" s="355">
        <f t="shared" si="67"/>
        <v>0</v>
      </c>
      <c r="FMH34" s="355">
        <f t="shared" si="67"/>
        <v>0</v>
      </c>
      <c r="FMI34" s="355">
        <f t="shared" si="67"/>
        <v>0</v>
      </c>
      <c r="FMJ34" s="355">
        <f t="shared" si="67"/>
        <v>0</v>
      </c>
      <c r="FMK34" s="355">
        <f t="shared" si="67"/>
        <v>0</v>
      </c>
      <c r="FML34" s="355">
        <f t="shared" si="67"/>
        <v>0</v>
      </c>
      <c r="FMM34" s="355">
        <f t="shared" si="67"/>
        <v>0</v>
      </c>
      <c r="FMN34" s="355">
        <f t="shared" si="67"/>
        <v>0</v>
      </c>
      <c r="FMO34" s="355">
        <f t="shared" si="67"/>
        <v>0</v>
      </c>
      <c r="FMP34" s="355">
        <f t="shared" si="67"/>
        <v>0</v>
      </c>
      <c r="FMQ34" s="355">
        <f t="shared" si="67"/>
        <v>0</v>
      </c>
      <c r="FMR34" s="355">
        <f t="shared" si="67"/>
        <v>0</v>
      </c>
      <c r="FMS34" s="355">
        <f t="shared" si="67"/>
        <v>0</v>
      </c>
      <c r="FMT34" s="355">
        <f t="shared" si="67"/>
        <v>0</v>
      </c>
      <c r="FMU34" s="355">
        <f t="shared" ref="FMU34:FPF34" si="68">SUM(FMU35:FMU39)</f>
        <v>0</v>
      </c>
      <c r="FMV34" s="355">
        <f t="shared" si="68"/>
        <v>0</v>
      </c>
      <c r="FMW34" s="355">
        <f t="shared" si="68"/>
        <v>0</v>
      </c>
      <c r="FMX34" s="355">
        <f t="shared" si="68"/>
        <v>0</v>
      </c>
      <c r="FMY34" s="355">
        <f t="shared" si="68"/>
        <v>0</v>
      </c>
      <c r="FMZ34" s="355">
        <f t="shared" si="68"/>
        <v>0</v>
      </c>
      <c r="FNA34" s="355">
        <f t="shared" si="68"/>
        <v>0</v>
      </c>
      <c r="FNB34" s="355">
        <f t="shared" si="68"/>
        <v>0</v>
      </c>
      <c r="FNC34" s="355">
        <f t="shared" si="68"/>
        <v>0</v>
      </c>
      <c r="FND34" s="355">
        <f t="shared" si="68"/>
        <v>0</v>
      </c>
      <c r="FNE34" s="355">
        <f t="shared" si="68"/>
        <v>0</v>
      </c>
      <c r="FNF34" s="355">
        <f t="shared" si="68"/>
        <v>0</v>
      </c>
      <c r="FNG34" s="355">
        <f t="shared" si="68"/>
        <v>0</v>
      </c>
      <c r="FNH34" s="355">
        <f t="shared" si="68"/>
        <v>0</v>
      </c>
      <c r="FNI34" s="355">
        <f t="shared" si="68"/>
        <v>0</v>
      </c>
      <c r="FNJ34" s="355">
        <f t="shared" si="68"/>
        <v>0</v>
      </c>
      <c r="FNK34" s="355">
        <f t="shared" si="68"/>
        <v>0</v>
      </c>
      <c r="FNL34" s="355">
        <f t="shared" si="68"/>
        <v>0</v>
      </c>
      <c r="FNM34" s="355">
        <f t="shared" si="68"/>
        <v>0</v>
      </c>
      <c r="FNN34" s="355">
        <f t="shared" si="68"/>
        <v>0</v>
      </c>
      <c r="FNO34" s="355">
        <f t="shared" si="68"/>
        <v>0</v>
      </c>
      <c r="FNP34" s="355">
        <f t="shared" si="68"/>
        <v>0</v>
      </c>
      <c r="FNQ34" s="355">
        <f t="shared" si="68"/>
        <v>0</v>
      </c>
      <c r="FNR34" s="355">
        <f t="shared" si="68"/>
        <v>0</v>
      </c>
      <c r="FNS34" s="355">
        <f t="shared" si="68"/>
        <v>0</v>
      </c>
      <c r="FNT34" s="355">
        <f t="shared" si="68"/>
        <v>0</v>
      </c>
      <c r="FNU34" s="355">
        <f t="shared" si="68"/>
        <v>0</v>
      </c>
      <c r="FNV34" s="355">
        <f t="shared" si="68"/>
        <v>0</v>
      </c>
      <c r="FNW34" s="355">
        <f t="shared" si="68"/>
        <v>0</v>
      </c>
      <c r="FNX34" s="355">
        <f t="shared" si="68"/>
        <v>0</v>
      </c>
      <c r="FNY34" s="355">
        <f t="shared" si="68"/>
        <v>0</v>
      </c>
      <c r="FNZ34" s="355">
        <f t="shared" si="68"/>
        <v>0</v>
      </c>
      <c r="FOA34" s="355">
        <f t="shared" si="68"/>
        <v>0</v>
      </c>
      <c r="FOB34" s="355">
        <f t="shared" si="68"/>
        <v>0</v>
      </c>
      <c r="FOC34" s="355">
        <f t="shared" si="68"/>
        <v>0</v>
      </c>
      <c r="FOD34" s="355">
        <f t="shared" si="68"/>
        <v>0</v>
      </c>
      <c r="FOE34" s="355">
        <f t="shared" si="68"/>
        <v>0</v>
      </c>
      <c r="FOF34" s="355">
        <f t="shared" si="68"/>
        <v>0</v>
      </c>
      <c r="FOG34" s="355">
        <f t="shared" si="68"/>
        <v>0</v>
      </c>
      <c r="FOH34" s="355">
        <f t="shared" si="68"/>
        <v>0</v>
      </c>
      <c r="FOI34" s="355">
        <f t="shared" si="68"/>
        <v>0</v>
      </c>
      <c r="FOJ34" s="355">
        <f t="shared" si="68"/>
        <v>0</v>
      </c>
      <c r="FOK34" s="355">
        <f t="shared" si="68"/>
        <v>0</v>
      </c>
      <c r="FOL34" s="355">
        <f t="shared" si="68"/>
        <v>0</v>
      </c>
      <c r="FOM34" s="355">
        <f t="shared" si="68"/>
        <v>0</v>
      </c>
      <c r="FON34" s="355">
        <f t="shared" si="68"/>
        <v>0</v>
      </c>
      <c r="FOO34" s="355">
        <f t="shared" si="68"/>
        <v>0</v>
      </c>
      <c r="FOP34" s="355">
        <f t="shared" si="68"/>
        <v>0</v>
      </c>
      <c r="FOQ34" s="355">
        <f t="shared" si="68"/>
        <v>0</v>
      </c>
      <c r="FOR34" s="355">
        <f t="shared" si="68"/>
        <v>0</v>
      </c>
      <c r="FOS34" s="355">
        <f t="shared" si="68"/>
        <v>0</v>
      </c>
      <c r="FOT34" s="355">
        <f t="shared" si="68"/>
        <v>0</v>
      </c>
      <c r="FOU34" s="355">
        <f t="shared" si="68"/>
        <v>0</v>
      </c>
      <c r="FOV34" s="355">
        <f t="shared" si="68"/>
        <v>0</v>
      </c>
      <c r="FOW34" s="355">
        <f t="shared" si="68"/>
        <v>0</v>
      </c>
      <c r="FOX34" s="355">
        <f t="shared" si="68"/>
        <v>0</v>
      </c>
      <c r="FOY34" s="355">
        <f t="shared" si="68"/>
        <v>0</v>
      </c>
      <c r="FOZ34" s="355">
        <f t="shared" si="68"/>
        <v>0</v>
      </c>
      <c r="FPA34" s="355">
        <f t="shared" si="68"/>
        <v>0</v>
      </c>
      <c r="FPB34" s="355">
        <f t="shared" si="68"/>
        <v>0</v>
      </c>
      <c r="FPC34" s="355">
        <f t="shared" si="68"/>
        <v>0</v>
      </c>
      <c r="FPD34" s="355">
        <f t="shared" si="68"/>
        <v>0</v>
      </c>
      <c r="FPE34" s="355">
        <f t="shared" si="68"/>
        <v>0</v>
      </c>
      <c r="FPF34" s="355">
        <f t="shared" si="68"/>
        <v>0</v>
      </c>
      <c r="FPG34" s="355">
        <f t="shared" ref="FPG34:FRR34" si="69">SUM(FPG35:FPG39)</f>
        <v>0</v>
      </c>
      <c r="FPH34" s="355">
        <f t="shared" si="69"/>
        <v>0</v>
      </c>
      <c r="FPI34" s="355">
        <f t="shared" si="69"/>
        <v>0</v>
      </c>
      <c r="FPJ34" s="355">
        <f t="shared" si="69"/>
        <v>0</v>
      </c>
      <c r="FPK34" s="355">
        <f t="shared" si="69"/>
        <v>0</v>
      </c>
      <c r="FPL34" s="355">
        <f t="shared" si="69"/>
        <v>0</v>
      </c>
      <c r="FPM34" s="355">
        <f t="shared" si="69"/>
        <v>0</v>
      </c>
      <c r="FPN34" s="355">
        <f t="shared" si="69"/>
        <v>0</v>
      </c>
      <c r="FPO34" s="355">
        <f t="shared" si="69"/>
        <v>0</v>
      </c>
      <c r="FPP34" s="355">
        <f t="shared" si="69"/>
        <v>0</v>
      </c>
      <c r="FPQ34" s="355">
        <f t="shared" si="69"/>
        <v>0</v>
      </c>
      <c r="FPR34" s="355">
        <f t="shared" si="69"/>
        <v>0</v>
      </c>
      <c r="FPS34" s="355">
        <f t="shared" si="69"/>
        <v>0</v>
      </c>
      <c r="FPT34" s="355">
        <f t="shared" si="69"/>
        <v>0</v>
      </c>
      <c r="FPU34" s="355">
        <f t="shared" si="69"/>
        <v>0</v>
      </c>
      <c r="FPV34" s="355">
        <f t="shared" si="69"/>
        <v>0</v>
      </c>
      <c r="FPW34" s="355">
        <f t="shared" si="69"/>
        <v>0</v>
      </c>
      <c r="FPX34" s="355">
        <f t="shared" si="69"/>
        <v>0</v>
      </c>
      <c r="FPY34" s="355">
        <f t="shared" si="69"/>
        <v>0</v>
      </c>
      <c r="FPZ34" s="355">
        <f t="shared" si="69"/>
        <v>0</v>
      </c>
      <c r="FQA34" s="355">
        <f t="shared" si="69"/>
        <v>0</v>
      </c>
      <c r="FQB34" s="355">
        <f t="shared" si="69"/>
        <v>0</v>
      </c>
      <c r="FQC34" s="355">
        <f t="shared" si="69"/>
        <v>0</v>
      </c>
      <c r="FQD34" s="355">
        <f t="shared" si="69"/>
        <v>0</v>
      </c>
      <c r="FQE34" s="355">
        <f t="shared" si="69"/>
        <v>0</v>
      </c>
      <c r="FQF34" s="355">
        <f t="shared" si="69"/>
        <v>0</v>
      </c>
      <c r="FQG34" s="355">
        <f t="shared" si="69"/>
        <v>0</v>
      </c>
      <c r="FQH34" s="355">
        <f t="shared" si="69"/>
        <v>0</v>
      </c>
      <c r="FQI34" s="355">
        <f t="shared" si="69"/>
        <v>0</v>
      </c>
      <c r="FQJ34" s="355">
        <f t="shared" si="69"/>
        <v>0</v>
      </c>
      <c r="FQK34" s="355">
        <f t="shared" si="69"/>
        <v>0</v>
      </c>
      <c r="FQL34" s="355">
        <f t="shared" si="69"/>
        <v>0</v>
      </c>
      <c r="FQM34" s="355">
        <f t="shared" si="69"/>
        <v>0</v>
      </c>
      <c r="FQN34" s="355">
        <f t="shared" si="69"/>
        <v>0</v>
      </c>
      <c r="FQO34" s="355">
        <f t="shared" si="69"/>
        <v>0</v>
      </c>
      <c r="FQP34" s="355">
        <f t="shared" si="69"/>
        <v>0</v>
      </c>
      <c r="FQQ34" s="355">
        <f t="shared" si="69"/>
        <v>0</v>
      </c>
      <c r="FQR34" s="355">
        <f t="shared" si="69"/>
        <v>0</v>
      </c>
      <c r="FQS34" s="355">
        <f t="shared" si="69"/>
        <v>0</v>
      </c>
      <c r="FQT34" s="355">
        <f t="shared" si="69"/>
        <v>0</v>
      </c>
      <c r="FQU34" s="355">
        <f t="shared" si="69"/>
        <v>0</v>
      </c>
      <c r="FQV34" s="355">
        <f t="shared" si="69"/>
        <v>0</v>
      </c>
      <c r="FQW34" s="355">
        <f t="shared" si="69"/>
        <v>0</v>
      </c>
      <c r="FQX34" s="355">
        <f t="shared" si="69"/>
        <v>0</v>
      </c>
      <c r="FQY34" s="355">
        <f t="shared" si="69"/>
        <v>0</v>
      </c>
      <c r="FQZ34" s="355">
        <f t="shared" si="69"/>
        <v>0</v>
      </c>
      <c r="FRA34" s="355">
        <f t="shared" si="69"/>
        <v>0</v>
      </c>
      <c r="FRB34" s="355">
        <f t="shared" si="69"/>
        <v>0</v>
      </c>
      <c r="FRC34" s="355">
        <f t="shared" si="69"/>
        <v>0</v>
      </c>
      <c r="FRD34" s="355">
        <f t="shared" si="69"/>
        <v>0</v>
      </c>
      <c r="FRE34" s="355">
        <f t="shared" si="69"/>
        <v>0</v>
      </c>
      <c r="FRF34" s="355">
        <f t="shared" si="69"/>
        <v>0</v>
      </c>
      <c r="FRG34" s="355">
        <f t="shared" si="69"/>
        <v>0</v>
      </c>
      <c r="FRH34" s="355">
        <f t="shared" si="69"/>
        <v>0</v>
      </c>
      <c r="FRI34" s="355">
        <f t="shared" si="69"/>
        <v>0</v>
      </c>
      <c r="FRJ34" s="355">
        <f t="shared" si="69"/>
        <v>0</v>
      </c>
      <c r="FRK34" s="355">
        <f t="shared" si="69"/>
        <v>0</v>
      </c>
      <c r="FRL34" s="355">
        <f t="shared" si="69"/>
        <v>0</v>
      </c>
      <c r="FRM34" s="355">
        <f t="shared" si="69"/>
        <v>0</v>
      </c>
      <c r="FRN34" s="355">
        <f t="shared" si="69"/>
        <v>0</v>
      </c>
      <c r="FRO34" s="355">
        <f t="shared" si="69"/>
        <v>0</v>
      </c>
      <c r="FRP34" s="355">
        <f t="shared" si="69"/>
        <v>0</v>
      </c>
      <c r="FRQ34" s="355">
        <f t="shared" si="69"/>
        <v>0</v>
      </c>
      <c r="FRR34" s="355">
        <f t="shared" si="69"/>
        <v>0</v>
      </c>
      <c r="FRS34" s="355">
        <f t="shared" ref="FRS34:FUD34" si="70">SUM(FRS35:FRS39)</f>
        <v>0</v>
      </c>
      <c r="FRT34" s="355">
        <f t="shared" si="70"/>
        <v>0</v>
      </c>
      <c r="FRU34" s="355">
        <f t="shared" si="70"/>
        <v>0</v>
      </c>
      <c r="FRV34" s="355">
        <f t="shared" si="70"/>
        <v>0</v>
      </c>
      <c r="FRW34" s="355">
        <f t="shared" si="70"/>
        <v>0</v>
      </c>
      <c r="FRX34" s="355">
        <f t="shared" si="70"/>
        <v>0</v>
      </c>
      <c r="FRY34" s="355">
        <f t="shared" si="70"/>
        <v>0</v>
      </c>
      <c r="FRZ34" s="355">
        <f t="shared" si="70"/>
        <v>0</v>
      </c>
      <c r="FSA34" s="355">
        <f t="shared" si="70"/>
        <v>0</v>
      </c>
      <c r="FSB34" s="355">
        <f t="shared" si="70"/>
        <v>0</v>
      </c>
      <c r="FSC34" s="355">
        <f t="shared" si="70"/>
        <v>0</v>
      </c>
      <c r="FSD34" s="355">
        <f t="shared" si="70"/>
        <v>0</v>
      </c>
      <c r="FSE34" s="355">
        <f t="shared" si="70"/>
        <v>0</v>
      </c>
      <c r="FSF34" s="355">
        <f t="shared" si="70"/>
        <v>0</v>
      </c>
      <c r="FSG34" s="355">
        <f t="shared" si="70"/>
        <v>0</v>
      </c>
      <c r="FSH34" s="355">
        <f t="shared" si="70"/>
        <v>0</v>
      </c>
      <c r="FSI34" s="355">
        <f t="shared" si="70"/>
        <v>0</v>
      </c>
      <c r="FSJ34" s="355">
        <f t="shared" si="70"/>
        <v>0</v>
      </c>
      <c r="FSK34" s="355">
        <f t="shared" si="70"/>
        <v>0</v>
      </c>
      <c r="FSL34" s="355">
        <f t="shared" si="70"/>
        <v>0</v>
      </c>
      <c r="FSM34" s="355">
        <f t="shared" si="70"/>
        <v>0</v>
      </c>
      <c r="FSN34" s="355">
        <f t="shared" si="70"/>
        <v>0</v>
      </c>
      <c r="FSO34" s="355">
        <f t="shared" si="70"/>
        <v>0</v>
      </c>
      <c r="FSP34" s="355">
        <f t="shared" si="70"/>
        <v>0</v>
      </c>
      <c r="FSQ34" s="355">
        <f t="shared" si="70"/>
        <v>0</v>
      </c>
      <c r="FSR34" s="355">
        <f t="shared" si="70"/>
        <v>0</v>
      </c>
      <c r="FSS34" s="355">
        <f t="shared" si="70"/>
        <v>0</v>
      </c>
      <c r="FST34" s="355">
        <f t="shared" si="70"/>
        <v>0</v>
      </c>
      <c r="FSU34" s="355">
        <f t="shared" si="70"/>
        <v>0</v>
      </c>
      <c r="FSV34" s="355">
        <f t="shared" si="70"/>
        <v>0</v>
      </c>
      <c r="FSW34" s="355">
        <f t="shared" si="70"/>
        <v>0</v>
      </c>
      <c r="FSX34" s="355">
        <f t="shared" si="70"/>
        <v>0</v>
      </c>
      <c r="FSY34" s="355">
        <f t="shared" si="70"/>
        <v>0</v>
      </c>
      <c r="FSZ34" s="355">
        <f t="shared" si="70"/>
        <v>0</v>
      </c>
      <c r="FTA34" s="355">
        <f t="shared" si="70"/>
        <v>0</v>
      </c>
      <c r="FTB34" s="355">
        <f t="shared" si="70"/>
        <v>0</v>
      </c>
      <c r="FTC34" s="355">
        <f t="shared" si="70"/>
        <v>0</v>
      </c>
      <c r="FTD34" s="355">
        <f t="shared" si="70"/>
        <v>0</v>
      </c>
      <c r="FTE34" s="355">
        <f t="shared" si="70"/>
        <v>0</v>
      </c>
      <c r="FTF34" s="355">
        <f t="shared" si="70"/>
        <v>0</v>
      </c>
      <c r="FTG34" s="355">
        <f t="shared" si="70"/>
        <v>0</v>
      </c>
      <c r="FTH34" s="355">
        <f t="shared" si="70"/>
        <v>0</v>
      </c>
      <c r="FTI34" s="355">
        <f t="shared" si="70"/>
        <v>0</v>
      </c>
      <c r="FTJ34" s="355">
        <f t="shared" si="70"/>
        <v>0</v>
      </c>
      <c r="FTK34" s="355">
        <f t="shared" si="70"/>
        <v>0</v>
      </c>
      <c r="FTL34" s="355">
        <f t="shared" si="70"/>
        <v>0</v>
      </c>
      <c r="FTM34" s="355">
        <f t="shared" si="70"/>
        <v>0</v>
      </c>
      <c r="FTN34" s="355">
        <f t="shared" si="70"/>
        <v>0</v>
      </c>
      <c r="FTO34" s="355">
        <f t="shared" si="70"/>
        <v>0</v>
      </c>
      <c r="FTP34" s="355">
        <f t="shared" si="70"/>
        <v>0</v>
      </c>
      <c r="FTQ34" s="355">
        <f t="shared" si="70"/>
        <v>0</v>
      </c>
      <c r="FTR34" s="355">
        <f t="shared" si="70"/>
        <v>0</v>
      </c>
      <c r="FTS34" s="355">
        <f t="shared" si="70"/>
        <v>0</v>
      </c>
      <c r="FTT34" s="355">
        <f t="shared" si="70"/>
        <v>0</v>
      </c>
      <c r="FTU34" s="355">
        <f t="shared" si="70"/>
        <v>0</v>
      </c>
      <c r="FTV34" s="355">
        <f t="shared" si="70"/>
        <v>0</v>
      </c>
      <c r="FTW34" s="355">
        <f t="shared" si="70"/>
        <v>0</v>
      </c>
      <c r="FTX34" s="355">
        <f t="shared" si="70"/>
        <v>0</v>
      </c>
      <c r="FTY34" s="355">
        <f t="shared" si="70"/>
        <v>0</v>
      </c>
      <c r="FTZ34" s="355">
        <f t="shared" si="70"/>
        <v>0</v>
      </c>
      <c r="FUA34" s="355">
        <f t="shared" si="70"/>
        <v>0</v>
      </c>
      <c r="FUB34" s="355">
        <f t="shared" si="70"/>
        <v>0</v>
      </c>
      <c r="FUC34" s="355">
        <f t="shared" si="70"/>
        <v>0</v>
      </c>
      <c r="FUD34" s="355">
        <f t="shared" si="70"/>
        <v>0</v>
      </c>
      <c r="FUE34" s="355">
        <f t="shared" ref="FUE34:FWP34" si="71">SUM(FUE35:FUE39)</f>
        <v>0</v>
      </c>
      <c r="FUF34" s="355">
        <f t="shared" si="71"/>
        <v>0</v>
      </c>
      <c r="FUG34" s="355">
        <f t="shared" si="71"/>
        <v>0</v>
      </c>
      <c r="FUH34" s="355">
        <f t="shared" si="71"/>
        <v>0</v>
      </c>
      <c r="FUI34" s="355">
        <f t="shared" si="71"/>
        <v>0</v>
      </c>
      <c r="FUJ34" s="355">
        <f t="shared" si="71"/>
        <v>0</v>
      </c>
      <c r="FUK34" s="355">
        <f t="shared" si="71"/>
        <v>0</v>
      </c>
      <c r="FUL34" s="355">
        <f t="shared" si="71"/>
        <v>0</v>
      </c>
      <c r="FUM34" s="355">
        <f t="shared" si="71"/>
        <v>0</v>
      </c>
      <c r="FUN34" s="355">
        <f t="shared" si="71"/>
        <v>0</v>
      </c>
      <c r="FUO34" s="355">
        <f t="shared" si="71"/>
        <v>0</v>
      </c>
      <c r="FUP34" s="355">
        <f t="shared" si="71"/>
        <v>0</v>
      </c>
      <c r="FUQ34" s="355">
        <f t="shared" si="71"/>
        <v>0</v>
      </c>
      <c r="FUR34" s="355">
        <f t="shared" si="71"/>
        <v>0</v>
      </c>
      <c r="FUS34" s="355">
        <f t="shared" si="71"/>
        <v>0</v>
      </c>
      <c r="FUT34" s="355">
        <f t="shared" si="71"/>
        <v>0</v>
      </c>
      <c r="FUU34" s="355">
        <f t="shared" si="71"/>
        <v>0</v>
      </c>
      <c r="FUV34" s="355">
        <f t="shared" si="71"/>
        <v>0</v>
      </c>
      <c r="FUW34" s="355">
        <f t="shared" si="71"/>
        <v>0</v>
      </c>
      <c r="FUX34" s="355">
        <f t="shared" si="71"/>
        <v>0</v>
      </c>
      <c r="FUY34" s="355">
        <f t="shared" si="71"/>
        <v>0</v>
      </c>
      <c r="FUZ34" s="355">
        <f t="shared" si="71"/>
        <v>0</v>
      </c>
      <c r="FVA34" s="355">
        <f t="shared" si="71"/>
        <v>0</v>
      </c>
      <c r="FVB34" s="355">
        <f t="shared" si="71"/>
        <v>0</v>
      </c>
      <c r="FVC34" s="355">
        <f t="shared" si="71"/>
        <v>0</v>
      </c>
      <c r="FVD34" s="355">
        <f t="shared" si="71"/>
        <v>0</v>
      </c>
      <c r="FVE34" s="355">
        <f t="shared" si="71"/>
        <v>0</v>
      </c>
      <c r="FVF34" s="355">
        <f t="shared" si="71"/>
        <v>0</v>
      </c>
      <c r="FVG34" s="355">
        <f t="shared" si="71"/>
        <v>0</v>
      </c>
      <c r="FVH34" s="355">
        <f t="shared" si="71"/>
        <v>0</v>
      </c>
      <c r="FVI34" s="355">
        <f t="shared" si="71"/>
        <v>0</v>
      </c>
      <c r="FVJ34" s="355">
        <f t="shared" si="71"/>
        <v>0</v>
      </c>
      <c r="FVK34" s="355">
        <f t="shared" si="71"/>
        <v>0</v>
      </c>
      <c r="FVL34" s="355">
        <f t="shared" si="71"/>
        <v>0</v>
      </c>
      <c r="FVM34" s="355">
        <f t="shared" si="71"/>
        <v>0</v>
      </c>
      <c r="FVN34" s="355">
        <f t="shared" si="71"/>
        <v>0</v>
      </c>
      <c r="FVO34" s="355">
        <f t="shared" si="71"/>
        <v>0</v>
      </c>
      <c r="FVP34" s="355">
        <f t="shared" si="71"/>
        <v>0</v>
      </c>
      <c r="FVQ34" s="355">
        <f t="shared" si="71"/>
        <v>0</v>
      </c>
      <c r="FVR34" s="355">
        <f t="shared" si="71"/>
        <v>0</v>
      </c>
      <c r="FVS34" s="355">
        <f t="shared" si="71"/>
        <v>0</v>
      </c>
      <c r="FVT34" s="355">
        <f t="shared" si="71"/>
        <v>0</v>
      </c>
      <c r="FVU34" s="355">
        <f t="shared" si="71"/>
        <v>0</v>
      </c>
      <c r="FVV34" s="355">
        <f t="shared" si="71"/>
        <v>0</v>
      </c>
      <c r="FVW34" s="355">
        <f t="shared" si="71"/>
        <v>0</v>
      </c>
      <c r="FVX34" s="355">
        <f t="shared" si="71"/>
        <v>0</v>
      </c>
      <c r="FVY34" s="355">
        <f t="shared" si="71"/>
        <v>0</v>
      </c>
      <c r="FVZ34" s="355">
        <f t="shared" si="71"/>
        <v>0</v>
      </c>
      <c r="FWA34" s="355">
        <f t="shared" si="71"/>
        <v>0</v>
      </c>
      <c r="FWB34" s="355">
        <f t="shared" si="71"/>
        <v>0</v>
      </c>
      <c r="FWC34" s="355">
        <f t="shared" si="71"/>
        <v>0</v>
      </c>
      <c r="FWD34" s="355">
        <f t="shared" si="71"/>
        <v>0</v>
      </c>
      <c r="FWE34" s="355">
        <f t="shared" si="71"/>
        <v>0</v>
      </c>
      <c r="FWF34" s="355">
        <f t="shared" si="71"/>
        <v>0</v>
      </c>
      <c r="FWG34" s="355">
        <f t="shared" si="71"/>
        <v>0</v>
      </c>
      <c r="FWH34" s="355">
        <f t="shared" si="71"/>
        <v>0</v>
      </c>
      <c r="FWI34" s="355">
        <f t="shared" si="71"/>
        <v>0</v>
      </c>
      <c r="FWJ34" s="355">
        <f t="shared" si="71"/>
        <v>0</v>
      </c>
      <c r="FWK34" s="355">
        <f t="shared" si="71"/>
        <v>0</v>
      </c>
      <c r="FWL34" s="355">
        <f t="shared" si="71"/>
        <v>0</v>
      </c>
      <c r="FWM34" s="355">
        <f t="shared" si="71"/>
        <v>0</v>
      </c>
      <c r="FWN34" s="355">
        <f t="shared" si="71"/>
        <v>0</v>
      </c>
      <c r="FWO34" s="355">
        <f t="shared" si="71"/>
        <v>0</v>
      </c>
      <c r="FWP34" s="355">
        <f t="shared" si="71"/>
        <v>0</v>
      </c>
      <c r="FWQ34" s="355">
        <f t="shared" ref="FWQ34:FZB34" si="72">SUM(FWQ35:FWQ39)</f>
        <v>0</v>
      </c>
      <c r="FWR34" s="355">
        <f t="shared" si="72"/>
        <v>0</v>
      </c>
      <c r="FWS34" s="355">
        <f t="shared" si="72"/>
        <v>0</v>
      </c>
      <c r="FWT34" s="355">
        <f t="shared" si="72"/>
        <v>0</v>
      </c>
      <c r="FWU34" s="355">
        <f t="shared" si="72"/>
        <v>0</v>
      </c>
      <c r="FWV34" s="355">
        <f t="shared" si="72"/>
        <v>0</v>
      </c>
      <c r="FWW34" s="355">
        <f t="shared" si="72"/>
        <v>0</v>
      </c>
      <c r="FWX34" s="355">
        <f t="shared" si="72"/>
        <v>0</v>
      </c>
      <c r="FWY34" s="355">
        <f t="shared" si="72"/>
        <v>0</v>
      </c>
      <c r="FWZ34" s="355">
        <f t="shared" si="72"/>
        <v>0</v>
      </c>
      <c r="FXA34" s="355">
        <f t="shared" si="72"/>
        <v>0</v>
      </c>
      <c r="FXB34" s="355">
        <f t="shared" si="72"/>
        <v>0</v>
      </c>
      <c r="FXC34" s="355">
        <f t="shared" si="72"/>
        <v>0</v>
      </c>
      <c r="FXD34" s="355">
        <f t="shared" si="72"/>
        <v>0</v>
      </c>
      <c r="FXE34" s="355">
        <f t="shared" si="72"/>
        <v>0</v>
      </c>
      <c r="FXF34" s="355">
        <f t="shared" si="72"/>
        <v>0</v>
      </c>
      <c r="FXG34" s="355">
        <f t="shared" si="72"/>
        <v>0</v>
      </c>
      <c r="FXH34" s="355">
        <f t="shared" si="72"/>
        <v>0</v>
      </c>
      <c r="FXI34" s="355">
        <f t="shared" si="72"/>
        <v>0</v>
      </c>
      <c r="FXJ34" s="355">
        <f t="shared" si="72"/>
        <v>0</v>
      </c>
      <c r="FXK34" s="355">
        <f t="shared" si="72"/>
        <v>0</v>
      </c>
      <c r="FXL34" s="355">
        <f t="shared" si="72"/>
        <v>0</v>
      </c>
      <c r="FXM34" s="355">
        <f t="shared" si="72"/>
        <v>0</v>
      </c>
      <c r="FXN34" s="355">
        <f t="shared" si="72"/>
        <v>0</v>
      </c>
      <c r="FXO34" s="355">
        <f t="shared" si="72"/>
        <v>0</v>
      </c>
      <c r="FXP34" s="355">
        <f t="shared" si="72"/>
        <v>0</v>
      </c>
      <c r="FXQ34" s="355">
        <f t="shared" si="72"/>
        <v>0</v>
      </c>
      <c r="FXR34" s="355">
        <f t="shared" si="72"/>
        <v>0</v>
      </c>
      <c r="FXS34" s="355">
        <f t="shared" si="72"/>
        <v>0</v>
      </c>
      <c r="FXT34" s="355">
        <f t="shared" si="72"/>
        <v>0</v>
      </c>
      <c r="FXU34" s="355">
        <f t="shared" si="72"/>
        <v>0</v>
      </c>
      <c r="FXV34" s="355">
        <f t="shared" si="72"/>
        <v>0</v>
      </c>
      <c r="FXW34" s="355">
        <f t="shared" si="72"/>
        <v>0</v>
      </c>
      <c r="FXX34" s="355">
        <f t="shared" si="72"/>
        <v>0</v>
      </c>
      <c r="FXY34" s="355">
        <f t="shared" si="72"/>
        <v>0</v>
      </c>
      <c r="FXZ34" s="355">
        <f t="shared" si="72"/>
        <v>0</v>
      </c>
      <c r="FYA34" s="355">
        <f t="shared" si="72"/>
        <v>0</v>
      </c>
      <c r="FYB34" s="355">
        <f t="shared" si="72"/>
        <v>0</v>
      </c>
      <c r="FYC34" s="355">
        <f t="shared" si="72"/>
        <v>0</v>
      </c>
      <c r="FYD34" s="355">
        <f t="shared" si="72"/>
        <v>0</v>
      </c>
      <c r="FYE34" s="355">
        <f t="shared" si="72"/>
        <v>0</v>
      </c>
      <c r="FYF34" s="355">
        <f t="shared" si="72"/>
        <v>0</v>
      </c>
      <c r="FYG34" s="355">
        <f t="shared" si="72"/>
        <v>0</v>
      </c>
      <c r="FYH34" s="355">
        <f t="shared" si="72"/>
        <v>0</v>
      </c>
      <c r="FYI34" s="355">
        <f t="shared" si="72"/>
        <v>0</v>
      </c>
      <c r="FYJ34" s="355">
        <f t="shared" si="72"/>
        <v>0</v>
      </c>
      <c r="FYK34" s="355">
        <f t="shared" si="72"/>
        <v>0</v>
      </c>
      <c r="FYL34" s="355">
        <f t="shared" si="72"/>
        <v>0</v>
      </c>
      <c r="FYM34" s="355">
        <f t="shared" si="72"/>
        <v>0</v>
      </c>
      <c r="FYN34" s="355">
        <f t="shared" si="72"/>
        <v>0</v>
      </c>
      <c r="FYO34" s="355">
        <f t="shared" si="72"/>
        <v>0</v>
      </c>
      <c r="FYP34" s="355">
        <f t="shared" si="72"/>
        <v>0</v>
      </c>
      <c r="FYQ34" s="355">
        <f t="shared" si="72"/>
        <v>0</v>
      </c>
      <c r="FYR34" s="355">
        <f t="shared" si="72"/>
        <v>0</v>
      </c>
      <c r="FYS34" s="355">
        <f t="shared" si="72"/>
        <v>0</v>
      </c>
      <c r="FYT34" s="355">
        <f t="shared" si="72"/>
        <v>0</v>
      </c>
      <c r="FYU34" s="355">
        <f t="shared" si="72"/>
        <v>0</v>
      </c>
      <c r="FYV34" s="355">
        <f t="shared" si="72"/>
        <v>0</v>
      </c>
      <c r="FYW34" s="355">
        <f t="shared" si="72"/>
        <v>0</v>
      </c>
      <c r="FYX34" s="355">
        <f t="shared" si="72"/>
        <v>0</v>
      </c>
      <c r="FYY34" s="355">
        <f t="shared" si="72"/>
        <v>0</v>
      </c>
      <c r="FYZ34" s="355">
        <f t="shared" si="72"/>
        <v>0</v>
      </c>
      <c r="FZA34" s="355">
        <f t="shared" si="72"/>
        <v>0</v>
      </c>
      <c r="FZB34" s="355">
        <f t="shared" si="72"/>
        <v>0</v>
      </c>
      <c r="FZC34" s="355">
        <f t="shared" ref="FZC34:GBN34" si="73">SUM(FZC35:FZC39)</f>
        <v>0</v>
      </c>
      <c r="FZD34" s="355">
        <f t="shared" si="73"/>
        <v>0</v>
      </c>
      <c r="FZE34" s="355">
        <f t="shared" si="73"/>
        <v>0</v>
      </c>
      <c r="FZF34" s="355">
        <f t="shared" si="73"/>
        <v>0</v>
      </c>
      <c r="FZG34" s="355">
        <f t="shared" si="73"/>
        <v>0</v>
      </c>
      <c r="FZH34" s="355">
        <f t="shared" si="73"/>
        <v>0</v>
      </c>
      <c r="FZI34" s="355">
        <f t="shared" si="73"/>
        <v>0</v>
      </c>
      <c r="FZJ34" s="355">
        <f t="shared" si="73"/>
        <v>0</v>
      </c>
      <c r="FZK34" s="355">
        <f t="shared" si="73"/>
        <v>0</v>
      </c>
      <c r="FZL34" s="355">
        <f t="shared" si="73"/>
        <v>0</v>
      </c>
      <c r="FZM34" s="355">
        <f t="shared" si="73"/>
        <v>0</v>
      </c>
      <c r="FZN34" s="355">
        <f t="shared" si="73"/>
        <v>0</v>
      </c>
      <c r="FZO34" s="355">
        <f t="shared" si="73"/>
        <v>0</v>
      </c>
      <c r="FZP34" s="355">
        <f t="shared" si="73"/>
        <v>0</v>
      </c>
      <c r="FZQ34" s="355">
        <f t="shared" si="73"/>
        <v>0</v>
      </c>
      <c r="FZR34" s="355">
        <f t="shared" si="73"/>
        <v>0</v>
      </c>
      <c r="FZS34" s="355">
        <f t="shared" si="73"/>
        <v>0</v>
      </c>
      <c r="FZT34" s="355">
        <f t="shared" si="73"/>
        <v>0</v>
      </c>
      <c r="FZU34" s="355">
        <f t="shared" si="73"/>
        <v>0</v>
      </c>
      <c r="FZV34" s="355">
        <f t="shared" si="73"/>
        <v>0</v>
      </c>
      <c r="FZW34" s="355">
        <f t="shared" si="73"/>
        <v>0</v>
      </c>
      <c r="FZX34" s="355">
        <f t="shared" si="73"/>
        <v>0</v>
      </c>
      <c r="FZY34" s="355">
        <f t="shared" si="73"/>
        <v>0</v>
      </c>
      <c r="FZZ34" s="355">
        <f t="shared" si="73"/>
        <v>0</v>
      </c>
      <c r="GAA34" s="355">
        <f t="shared" si="73"/>
        <v>0</v>
      </c>
      <c r="GAB34" s="355">
        <f t="shared" si="73"/>
        <v>0</v>
      </c>
      <c r="GAC34" s="355">
        <f t="shared" si="73"/>
        <v>0</v>
      </c>
      <c r="GAD34" s="355">
        <f t="shared" si="73"/>
        <v>0</v>
      </c>
      <c r="GAE34" s="355">
        <f t="shared" si="73"/>
        <v>0</v>
      </c>
      <c r="GAF34" s="355">
        <f t="shared" si="73"/>
        <v>0</v>
      </c>
      <c r="GAG34" s="355">
        <f t="shared" si="73"/>
        <v>0</v>
      </c>
      <c r="GAH34" s="355">
        <f t="shared" si="73"/>
        <v>0</v>
      </c>
      <c r="GAI34" s="355">
        <f t="shared" si="73"/>
        <v>0</v>
      </c>
      <c r="GAJ34" s="355">
        <f t="shared" si="73"/>
        <v>0</v>
      </c>
      <c r="GAK34" s="355">
        <f t="shared" si="73"/>
        <v>0</v>
      </c>
      <c r="GAL34" s="355">
        <f t="shared" si="73"/>
        <v>0</v>
      </c>
      <c r="GAM34" s="355">
        <f t="shared" si="73"/>
        <v>0</v>
      </c>
      <c r="GAN34" s="355">
        <f t="shared" si="73"/>
        <v>0</v>
      </c>
      <c r="GAO34" s="355">
        <f t="shared" si="73"/>
        <v>0</v>
      </c>
      <c r="GAP34" s="355">
        <f t="shared" si="73"/>
        <v>0</v>
      </c>
      <c r="GAQ34" s="355">
        <f t="shared" si="73"/>
        <v>0</v>
      </c>
      <c r="GAR34" s="355">
        <f t="shared" si="73"/>
        <v>0</v>
      </c>
      <c r="GAS34" s="355">
        <f t="shared" si="73"/>
        <v>0</v>
      </c>
      <c r="GAT34" s="355">
        <f t="shared" si="73"/>
        <v>0</v>
      </c>
      <c r="GAU34" s="355">
        <f t="shared" si="73"/>
        <v>0</v>
      </c>
      <c r="GAV34" s="355">
        <f t="shared" si="73"/>
        <v>0</v>
      </c>
      <c r="GAW34" s="355">
        <f t="shared" si="73"/>
        <v>0</v>
      </c>
      <c r="GAX34" s="355">
        <f t="shared" si="73"/>
        <v>0</v>
      </c>
      <c r="GAY34" s="355">
        <f t="shared" si="73"/>
        <v>0</v>
      </c>
      <c r="GAZ34" s="355">
        <f t="shared" si="73"/>
        <v>0</v>
      </c>
      <c r="GBA34" s="355">
        <f t="shared" si="73"/>
        <v>0</v>
      </c>
      <c r="GBB34" s="355">
        <f t="shared" si="73"/>
        <v>0</v>
      </c>
      <c r="GBC34" s="355">
        <f t="shared" si="73"/>
        <v>0</v>
      </c>
      <c r="GBD34" s="355">
        <f t="shared" si="73"/>
        <v>0</v>
      </c>
      <c r="GBE34" s="355">
        <f t="shared" si="73"/>
        <v>0</v>
      </c>
      <c r="GBF34" s="355">
        <f t="shared" si="73"/>
        <v>0</v>
      </c>
      <c r="GBG34" s="355">
        <f t="shared" si="73"/>
        <v>0</v>
      </c>
      <c r="GBH34" s="355">
        <f t="shared" si="73"/>
        <v>0</v>
      </c>
      <c r="GBI34" s="355">
        <f t="shared" si="73"/>
        <v>0</v>
      </c>
      <c r="GBJ34" s="355">
        <f t="shared" si="73"/>
        <v>0</v>
      </c>
      <c r="GBK34" s="355">
        <f t="shared" si="73"/>
        <v>0</v>
      </c>
      <c r="GBL34" s="355">
        <f t="shared" si="73"/>
        <v>0</v>
      </c>
      <c r="GBM34" s="355">
        <f t="shared" si="73"/>
        <v>0</v>
      </c>
      <c r="GBN34" s="355">
        <f t="shared" si="73"/>
        <v>0</v>
      </c>
      <c r="GBO34" s="355">
        <f t="shared" ref="GBO34:GDZ34" si="74">SUM(GBO35:GBO39)</f>
        <v>0</v>
      </c>
      <c r="GBP34" s="355">
        <f t="shared" si="74"/>
        <v>0</v>
      </c>
      <c r="GBQ34" s="355">
        <f t="shared" si="74"/>
        <v>0</v>
      </c>
      <c r="GBR34" s="355">
        <f t="shared" si="74"/>
        <v>0</v>
      </c>
      <c r="GBS34" s="355">
        <f t="shared" si="74"/>
        <v>0</v>
      </c>
      <c r="GBT34" s="355">
        <f t="shared" si="74"/>
        <v>0</v>
      </c>
      <c r="GBU34" s="355">
        <f t="shared" si="74"/>
        <v>0</v>
      </c>
      <c r="GBV34" s="355">
        <f t="shared" si="74"/>
        <v>0</v>
      </c>
      <c r="GBW34" s="355">
        <f t="shared" si="74"/>
        <v>0</v>
      </c>
      <c r="GBX34" s="355">
        <f t="shared" si="74"/>
        <v>0</v>
      </c>
      <c r="GBY34" s="355">
        <f t="shared" si="74"/>
        <v>0</v>
      </c>
      <c r="GBZ34" s="355">
        <f t="shared" si="74"/>
        <v>0</v>
      </c>
      <c r="GCA34" s="355">
        <f t="shared" si="74"/>
        <v>0</v>
      </c>
      <c r="GCB34" s="355">
        <f t="shared" si="74"/>
        <v>0</v>
      </c>
      <c r="GCC34" s="355">
        <f t="shared" si="74"/>
        <v>0</v>
      </c>
      <c r="GCD34" s="355">
        <f t="shared" si="74"/>
        <v>0</v>
      </c>
      <c r="GCE34" s="355">
        <f t="shared" si="74"/>
        <v>0</v>
      </c>
      <c r="GCF34" s="355">
        <f t="shared" si="74"/>
        <v>0</v>
      </c>
      <c r="GCG34" s="355">
        <f t="shared" si="74"/>
        <v>0</v>
      </c>
      <c r="GCH34" s="355">
        <f t="shared" si="74"/>
        <v>0</v>
      </c>
      <c r="GCI34" s="355">
        <f t="shared" si="74"/>
        <v>0</v>
      </c>
      <c r="GCJ34" s="355">
        <f t="shared" si="74"/>
        <v>0</v>
      </c>
      <c r="GCK34" s="355">
        <f t="shared" si="74"/>
        <v>0</v>
      </c>
      <c r="GCL34" s="355">
        <f t="shared" si="74"/>
        <v>0</v>
      </c>
      <c r="GCM34" s="355">
        <f t="shared" si="74"/>
        <v>0</v>
      </c>
      <c r="GCN34" s="355">
        <f t="shared" si="74"/>
        <v>0</v>
      </c>
      <c r="GCO34" s="355">
        <f t="shared" si="74"/>
        <v>0</v>
      </c>
      <c r="GCP34" s="355">
        <f t="shared" si="74"/>
        <v>0</v>
      </c>
      <c r="GCQ34" s="355">
        <f t="shared" si="74"/>
        <v>0</v>
      </c>
      <c r="GCR34" s="355">
        <f t="shared" si="74"/>
        <v>0</v>
      </c>
      <c r="GCS34" s="355">
        <f t="shared" si="74"/>
        <v>0</v>
      </c>
      <c r="GCT34" s="355">
        <f t="shared" si="74"/>
        <v>0</v>
      </c>
      <c r="GCU34" s="355">
        <f t="shared" si="74"/>
        <v>0</v>
      </c>
      <c r="GCV34" s="355">
        <f t="shared" si="74"/>
        <v>0</v>
      </c>
      <c r="GCW34" s="355">
        <f t="shared" si="74"/>
        <v>0</v>
      </c>
      <c r="GCX34" s="355">
        <f t="shared" si="74"/>
        <v>0</v>
      </c>
      <c r="GCY34" s="355">
        <f t="shared" si="74"/>
        <v>0</v>
      </c>
      <c r="GCZ34" s="355">
        <f t="shared" si="74"/>
        <v>0</v>
      </c>
      <c r="GDA34" s="355">
        <f t="shared" si="74"/>
        <v>0</v>
      </c>
      <c r="GDB34" s="355">
        <f t="shared" si="74"/>
        <v>0</v>
      </c>
      <c r="GDC34" s="355">
        <f t="shared" si="74"/>
        <v>0</v>
      </c>
      <c r="GDD34" s="355">
        <f t="shared" si="74"/>
        <v>0</v>
      </c>
      <c r="GDE34" s="355">
        <f t="shared" si="74"/>
        <v>0</v>
      </c>
      <c r="GDF34" s="355">
        <f t="shared" si="74"/>
        <v>0</v>
      </c>
      <c r="GDG34" s="355">
        <f t="shared" si="74"/>
        <v>0</v>
      </c>
      <c r="GDH34" s="355">
        <f t="shared" si="74"/>
        <v>0</v>
      </c>
      <c r="GDI34" s="355">
        <f t="shared" si="74"/>
        <v>0</v>
      </c>
      <c r="GDJ34" s="355">
        <f t="shared" si="74"/>
        <v>0</v>
      </c>
      <c r="GDK34" s="355">
        <f t="shared" si="74"/>
        <v>0</v>
      </c>
      <c r="GDL34" s="355">
        <f t="shared" si="74"/>
        <v>0</v>
      </c>
      <c r="GDM34" s="355">
        <f t="shared" si="74"/>
        <v>0</v>
      </c>
      <c r="GDN34" s="355">
        <f t="shared" si="74"/>
        <v>0</v>
      </c>
      <c r="GDO34" s="355">
        <f t="shared" si="74"/>
        <v>0</v>
      </c>
      <c r="GDP34" s="355">
        <f t="shared" si="74"/>
        <v>0</v>
      </c>
      <c r="GDQ34" s="355">
        <f t="shared" si="74"/>
        <v>0</v>
      </c>
      <c r="GDR34" s="355">
        <f t="shared" si="74"/>
        <v>0</v>
      </c>
      <c r="GDS34" s="355">
        <f t="shared" si="74"/>
        <v>0</v>
      </c>
      <c r="GDT34" s="355">
        <f t="shared" si="74"/>
        <v>0</v>
      </c>
      <c r="GDU34" s="355">
        <f t="shared" si="74"/>
        <v>0</v>
      </c>
      <c r="GDV34" s="355">
        <f t="shared" si="74"/>
        <v>0</v>
      </c>
      <c r="GDW34" s="355">
        <f t="shared" si="74"/>
        <v>0</v>
      </c>
      <c r="GDX34" s="355">
        <f t="shared" si="74"/>
        <v>0</v>
      </c>
      <c r="GDY34" s="355">
        <f t="shared" si="74"/>
        <v>0</v>
      </c>
      <c r="GDZ34" s="355">
        <f t="shared" si="74"/>
        <v>0</v>
      </c>
      <c r="GEA34" s="355">
        <f t="shared" ref="GEA34:GGL34" si="75">SUM(GEA35:GEA39)</f>
        <v>0</v>
      </c>
      <c r="GEB34" s="355">
        <f t="shared" si="75"/>
        <v>0</v>
      </c>
      <c r="GEC34" s="355">
        <f t="shared" si="75"/>
        <v>0</v>
      </c>
      <c r="GED34" s="355">
        <f t="shared" si="75"/>
        <v>0</v>
      </c>
      <c r="GEE34" s="355">
        <f t="shared" si="75"/>
        <v>0</v>
      </c>
      <c r="GEF34" s="355">
        <f t="shared" si="75"/>
        <v>0</v>
      </c>
      <c r="GEG34" s="355">
        <f t="shared" si="75"/>
        <v>0</v>
      </c>
      <c r="GEH34" s="355">
        <f t="shared" si="75"/>
        <v>0</v>
      </c>
      <c r="GEI34" s="355">
        <f t="shared" si="75"/>
        <v>0</v>
      </c>
      <c r="GEJ34" s="355">
        <f t="shared" si="75"/>
        <v>0</v>
      </c>
      <c r="GEK34" s="355">
        <f t="shared" si="75"/>
        <v>0</v>
      </c>
      <c r="GEL34" s="355">
        <f t="shared" si="75"/>
        <v>0</v>
      </c>
      <c r="GEM34" s="355">
        <f t="shared" si="75"/>
        <v>0</v>
      </c>
      <c r="GEN34" s="355">
        <f t="shared" si="75"/>
        <v>0</v>
      </c>
      <c r="GEO34" s="355">
        <f t="shared" si="75"/>
        <v>0</v>
      </c>
      <c r="GEP34" s="355">
        <f t="shared" si="75"/>
        <v>0</v>
      </c>
      <c r="GEQ34" s="355">
        <f t="shared" si="75"/>
        <v>0</v>
      </c>
      <c r="GER34" s="355">
        <f t="shared" si="75"/>
        <v>0</v>
      </c>
      <c r="GES34" s="355">
        <f t="shared" si="75"/>
        <v>0</v>
      </c>
      <c r="GET34" s="355">
        <f t="shared" si="75"/>
        <v>0</v>
      </c>
      <c r="GEU34" s="355">
        <f t="shared" si="75"/>
        <v>0</v>
      </c>
      <c r="GEV34" s="355">
        <f t="shared" si="75"/>
        <v>0</v>
      </c>
      <c r="GEW34" s="355">
        <f t="shared" si="75"/>
        <v>0</v>
      </c>
      <c r="GEX34" s="355">
        <f t="shared" si="75"/>
        <v>0</v>
      </c>
      <c r="GEY34" s="355">
        <f t="shared" si="75"/>
        <v>0</v>
      </c>
      <c r="GEZ34" s="355">
        <f t="shared" si="75"/>
        <v>0</v>
      </c>
      <c r="GFA34" s="355">
        <f t="shared" si="75"/>
        <v>0</v>
      </c>
      <c r="GFB34" s="355">
        <f t="shared" si="75"/>
        <v>0</v>
      </c>
      <c r="GFC34" s="355">
        <f t="shared" si="75"/>
        <v>0</v>
      </c>
      <c r="GFD34" s="355">
        <f t="shared" si="75"/>
        <v>0</v>
      </c>
      <c r="GFE34" s="355">
        <f t="shared" si="75"/>
        <v>0</v>
      </c>
      <c r="GFF34" s="355">
        <f t="shared" si="75"/>
        <v>0</v>
      </c>
      <c r="GFG34" s="355">
        <f t="shared" si="75"/>
        <v>0</v>
      </c>
      <c r="GFH34" s="355">
        <f t="shared" si="75"/>
        <v>0</v>
      </c>
      <c r="GFI34" s="355">
        <f t="shared" si="75"/>
        <v>0</v>
      </c>
      <c r="GFJ34" s="355">
        <f t="shared" si="75"/>
        <v>0</v>
      </c>
      <c r="GFK34" s="355">
        <f t="shared" si="75"/>
        <v>0</v>
      </c>
      <c r="GFL34" s="355">
        <f t="shared" si="75"/>
        <v>0</v>
      </c>
      <c r="GFM34" s="355">
        <f t="shared" si="75"/>
        <v>0</v>
      </c>
      <c r="GFN34" s="355">
        <f t="shared" si="75"/>
        <v>0</v>
      </c>
      <c r="GFO34" s="355">
        <f t="shared" si="75"/>
        <v>0</v>
      </c>
      <c r="GFP34" s="355">
        <f t="shared" si="75"/>
        <v>0</v>
      </c>
      <c r="GFQ34" s="355">
        <f t="shared" si="75"/>
        <v>0</v>
      </c>
      <c r="GFR34" s="355">
        <f t="shared" si="75"/>
        <v>0</v>
      </c>
      <c r="GFS34" s="355">
        <f t="shared" si="75"/>
        <v>0</v>
      </c>
      <c r="GFT34" s="355">
        <f t="shared" si="75"/>
        <v>0</v>
      </c>
      <c r="GFU34" s="355">
        <f t="shared" si="75"/>
        <v>0</v>
      </c>
      <c r="GFV34" s="355">
        <f t="shared" si="75"/>
        <v>0</v>
      </c>
      <c r="GFW34" s="355">
        <f t="shared" si="75"/>
        <v>0</v>
      </c>
      <c r="GFX34" s="355">
        <f t="shared" si="75"/>
        <v>0</v>
      </c>
      <c r="GFY34" s="355">
        <f t="shared" si="75"/>
        <v>0</v>
      </c>
      <c r="GFZ34" s="355">
        <f t="shared" si="75"/>
        <v>0</v>
      </c>
      <c r="GGA34" s="355">
        <f t="shared" si="75"/>
        <v>0</v>
      </c>
      <c r="GGB34" s="355">
        <f t="shared" si="75"/>
        <v>0</v>
      </c>
      <c r="GGC34" s="355">
        <f t="shared" si="75"/>
        <v>0</v>
      </c>
      <c r="GGD34" s="355">
        <f t="shared" si="75"/>
        <v>0</v>
      </c>
      <c r="GGE34" s="355">
        <f t="shared" si="75"/>
        <v>0</v>
      </c>
      <c r="GGF34" s="355">
        <f t="shared" si="75"/>
        <v>0</v>
      </c>
      <c r="GGG34" s="355">
        <f t="shared" si="75"/>
        <v>0</v>
      </c>
      <c r="GGH34" s="355">
        <f t="shared" si="75"/>
        <v>0</v>
      </c>
      <c r="GGI34" s="355">
        <f t="shared" si="75"/>
        <v>0</v>
      </c>
      <c r="GGJ34" s="355">
        <f t="shared" si="75"/>
        <v>0</v>
      </c>
      <c r="GGK34" s="355">
        <f t="shared" si="75"/>
        <v>0</v>
      </c>
      <c r="GGL34" s="355">
        <f t="shared" si="75"/>
        <v>0</v>
      </c>
      <c r="GGM34" s="355">
        <f t="shared" ref="GGM34:GIX34" si="76">SUM(GGM35:GGM39)</f>
        <v>0</v>
      </c>
      <c r="GGN34" s="355">
        <f t="shared" si="76"/>
        <v>0</v>
      </c>
      <c r="GGO34" s="355">
        <f t="shared" si="76"/>
        <v>0</v>
      </c>
      <c r="GGP34" s="355">
        <f t="shared" si="76"/>
        <v>0</v>
      </c>
      <c r="GGQ34" s="355">
        <f t="shared" si="76"/>
        <v>0</v>
      </c>
      <c r="GGR34" s="355">
        <f t="shared" si="76"/>
        <v>0</v>
      </c>
      <c r="GGS34" s="355">
        <f t="shared" si="76"/>
        <v>0</v>
      </c>
      <c r="GGT34" s="355">
        <f t="shared" si="76"/>
        <v>0</v>
      </c>
      <c r="GGU34" s="355">
        <f t="shared" si="76"/>
        <v>0</v>
      </c>
      <c r="GGV34" s="355">
        <f t="shared" si="76"/>
        <v>0</v>
      </c>
      <c r="GGW34" s="355">
        <f t="shared" si="76"/>
        <v>0</v>
      </c>
      <c r="GGX34" s="355">
        <f t="shared" si="76"/>
        <v>0</v>
      </c>
      <c r="GGY34" s="355">
        <f t="shared" si="76"/>
        <v>0</v>
      </c>
      <c r="GGZ34" s="355">
        <f t="shared" si="76"/>
        <v>0</v>
      </c>
      <c r="GHA34" s="355">
        <f t="shared" si="76"/>
        <v>0</v>
      </c>
      <c r="GHB34" s="355">
        <f t="shared" si="76"/>
        <v>0</v>
      </c>
      <c r="GHC34" s="355">
        <f t="shared" si="76"/>
        <v>0</v>
      </c>
      <c r="GHD34" s="355">
        <f t="shared" si="76"/>
        <v>0</v>
      </c>
      <c r="GHE34" s="355">
        <f t="shared" si="76"/>
        <v>0</v>
      </c>
      <c r="GHF34" s="355">
        <f t="shared" si="76"/>
        <v>0</v>
      </c>
      <c r="GHG34" s="355">
        <f t="shared" si="76"/>
        <v>0</v>
      </c>
      <c r="GHH34" s="355">
        <f t="shared" si="76"/>
        <v>0</v>
      </c>
      <c r="GHI34" s="355">
        <f t="shared" si="76"/>
        <v>0</v>
      </c>
      <c r="GHJ34" s="355">
        <f t="shared" si="76"/>
        <v>0</v>
      </c>
      <c r="GHK34" s="355">
        <f t="shared" si="76"/>
        <v>0</v>
      </c>
      <c r="GHL34" s="355">
        <f t="shared" si="76"/>
        <v>0</v>
      </c>
      <c r="GHM34" s="355">
        <f t="shared" si="76"/>
        <v>0</v>
      </c>
      <c r="GHN34" s="355">
        <f t="shared" si="76"/>
        <v>0</v>
      </c>
      <c r="GHO34" s="355">
        <f t="shared" si="76"/>
        <v>0</v>
      </c>
      <c r="GHP34" s="355">
        <f t="shared" si="76"/>
        <v>0</v>
      </c>
      <c r="GHQ34" s="355">
        <f t="shared" si="76"/>
        <v>0</v>
      </c>
      <c r="GHR34" s="355">
        <f t="shared" si="76"/>
        <v>0</v>
      </c>
      <c r="GHS34" s="355">
        <f t="shared" si="76"/>
        <v>0</v>
      </c>
      <c r="GHT34" s="355">
        <f t="shared" si="76"/>
        <v>0</v>
      </c>
      <c r="GHU34" s="355">
        <f t="shared" si="76"/>
        <v>0</v>
      </c>
      <c r="GHV34" s="355">
        <f t="shared" si="76"/>
        <v>0</v>
      </c>
      <c r="GHW34" s="355">
        <f t="shared" si="76"/>
        <v>0</v>
      </c>
      <c r="GHX34" s="355">
        <f t="shared" si="76"/>
        <v>0</v>
      </c>
      <c r="GHY34" s="355">
        <f t="shared" si="76"/>
        <v>0</v>
      </c>
      <c r="GHZ34" s="355">
        <f t="shared" si="76"/>
        <v>0</v>
      </c>
      <c r="GIA34" s="355">
        <f t="shared" si="76"/>
        <v>0</v>
      </c>
      <c r="GIB34" s="355">
        <f t="shared" si="76"/>
        <v>0</v>
      </c>
      <c r="GIC34" s="355">
        <f t="shared" si="76"/>
        <v>0</v>
      </c>
      <c r="GID34" s="355">
        <f t="shared" si="76"/>
        <v>0</v>
      </c>
      <c r="GIE34" s="355">
        <f t="shared" si="76"/>
        <v>0</v>
      </c>
      <c r="GIF34" s="355">
        <f t="shared" si="76"/>
        <v>0</v>
      </c>
      <c r="GIG34" s="355">
        <f t="shared" si="76"/>
        <v>0</v>
      </c>
      <c r="GIH34" s="355">
        <f t="shared" si="76"/>
        <v>0</v>
      </c>
      <c r="GII34" s="355">
        <f t="shared" si="76"/>
        <v>0</v>
      </c>
      <c r="GIJ34" s="355">
        <f t="shared" si="76"/>
        <v>0</v>
      </c>
      <c r="GIK34" s="355">
        <f t="shared" si="76"/>
        <v>0</v>
      </c>
      <c r="GIL34" s="355">
        <f t="shared" si="76"/>
        <v>0</v>
      </c>
      <c r="GIM34" s="355">
        <f t="shared" si="76"/>
        <v>0</v>
      </c>
      <c r="GIN34" s="355">
        <f t="shared" si="76"/>
        <v>0</v>
      </c>
      <c r="GIO34" s="355">
        <f t="shared" si="76"/>
        <v>0</v>
      </c>
      <c r="GIP34" s="355">
        <f t="shared" si="76"/>
        <v>0</v>
      </c>
      <c r="GIQ34" s="355">
        <f t="shared" si="76"/>
        <v>0</v>
      </c>
      <c r="GIR34" s="355">
        <f t="shared" si="76"/>
        <v>0</v>
      </c>
      <c r="GIS34" s="355">
        <f t="shared" si="76"/>
        <v>0</v>
      </c>
      <c r="GIT34" s="355">
        <f t="shared" si="76"/>
        <v>0</v>
      </c>
      <c r="GIU34" s="355">
        <f t="shared" si="76"/>
        <v>0</v>
      </c>
      <c r="GIV34" s="355">
        <f t="shared" si="76"/>
        <v>0</v>
      </c>
      <c r="GIW34" s="355">
        <f t="shared" si="76"/>
        <v>0</v>
      </c>
      <c r="GIX34" s="355">
        <f t="shared" si="76"/>
        <v>0</v>
      </c>
      <c r="GIY34" s="355">
        <f t="shared" ref="GIY34:GLJ34" si="77">SUM(GIY35:GIY39)</f>
        <v>0</v>
      </c>
      <c r="GIZ34" s="355">
        <f t="shared" si="77"/>
        <v>0</v>
      </c>
      <c r="GJA34" s="355">
        <f t="shared" si="77"/>
        <v>0</v>
      </c>
      <c r="GJB34" s="355">
        <f t="shared" si="77"/>
        <v>0</v>
      </c>
      <c r="GJC34" s="355">
        <f t="shared" si="77"/>
        <v>0</v>
      </c>
      <c r="GJD34" s="355">
        <f t="shared" si="77"/>
        <v>0</v>
      </c>
      <c r="GJE34" s="355">
        <f t="shared" si="77"/>
        <v>0</v>
      </c>
      <c r="GJF34" s="355">
        <f t="shared" si="77"/>
        <v>0</v>
      </c>
      <c r="GJG34" s="355">
        <f t="shared" si="77"/>
        <v>0</v>
      </c>
      <c r="GJH34" s="355">
        <f t="shared" si="77"/>
        <v>0</v>
      </c>
      <c r="GJI34" s="355">
        <f t="shared" si="77"/>
        <v>0</v>
      </c>
      <c r="GJJ34" s="355">
        <f t="shared" si="77"/>
        <v>0</v>
      </c>
      <c r="GJK34" s="355">
        <f t="shared" si="77"/>
        <v>0</v>
      </c>
      <c r="GJL34" s="355">
        <f t="shared" si="77"/>
        <v>0</v>
      </c>
      <c r="GJM34" s="355">
        <f t="shared" si="77"/>
        <v>0</v>
      </c>
      <c r="GJN34" s="355">
        <f t="shared" si="77"/>
        <v>0</v>
      </c>
      <c r="GJO34" s="355">
        <f t="shared" si="77"/>
        <v>0</v>
      </c>
      <c r="GJP34" s="355">
        <f t="shared" si="77"/>
        <v>0</v>
      </c>
      <c r="GJQ34" s="355">
        <f t="shared" si="77"/>
        <v>0</v>
      </c>
      <c r="GJR34" s="355">
        <f t="shared" si="77"/>
        <v>0</v>
      </c>
      <c r="GJS34" s="355">
        <f t="shared" si="77"/>
        <v>0</v>
      </c>
      <c r="GJT34" s="355">
        <f t="shared" si="77"/>
        <v>0</v>
      </c>
      <c r="GJU34" s="355">
        <f t="shared" si="77"/>
        <v>0</v>
      </c>
      <c r="GJV34" s="355">
        <f t="shared" si="77"/>
        <v>0</v>
      </c>
      <c r="GJW34" s="355">
        <f t="shared" si="77"/>
        <v>0</v>
      </c>
      <c r="GJX34" s="355">
        <f t="shared" si="77"/>
        <v>0</v>
      </c>
      <c r="GJY34" s="355">
        <f t="shared" si="77"/>
        <v>0</v>
      </c>
      <c r="GJZ34" s="355">
        <f t="shared" si="77"/>
        <v>0</v>
      </c>
      <c r="GKA34" s="355">
        <f t="shared" si="77"/>
        <v>0</v>
      </c>
      <c r="GKB34" s="355">
        <f t="shared" si="77"/>
        <v>0</v>
      </c>
      <c r="GKC34" s="355">
        <f t="shared" si="77"/>
        <v>0</v>
      </c>
      <c r="GKD34" s="355">
        <f t="shared" si="77"/>
        <v>0</v>
      </c>
      <c r="GKE34" s="355">
        <f t="shared" si="77"/>
        <v>0</v>
      </c>
      <c r="GKF34" s="355">
        <f t="shared" si="77"/>
        <v>0</v>
      </c>
      <c r="GKG34" s="355">
        <f t="shared" si="77"/>
        <v>0</v>
      </c>
      <c r="GKH34" s="355">
        <f t="shared" si="77"/>
        <v>0</v>
      </c>
      <c r="GKI34" s="355">
        <f t="shared" si="77"/>
        <v>0</v>
      </c>
      <c r="GKJ34" s="355">
        <f t="shared" si="77"/>
        <v>0</v>
      </c>
      <c r="GKK34" s="355">
        <f t="shared" si="77"/>
        <v>0</v>
      </c>
      <c r="GKL34" s="355">
        <f t="shared" si="77"/>
        <v>0</v>
      </c>
      <c r="GKM34" s="355">
        <f t="shared" si="77"/>
        <v>0</v>
      </c>
      <c r="GKN34" s="355">
        <f t="shared" si="77"/>
        <v>0</v>
      </c>
      <c r="GKO34" s="355">
        <f t="shared" si="77"/>
        <v>0</v>
      </c>
      <c r="GKP34" s="355">
        <f t="shared" si="77"/>
        <v>0</v>
      </c>
      <c r="GKQ34" s="355">
        <f t="shared" si="77"/>
        <v>0</v>
      </c>
      <c r="GKR34" s="355">
        <f t="shared" si="77"/>
        <v>0</v>
      </c>
      <c r="GKS34" s="355">
        <f t="shared" si="77"/>
        <v>0</v>
      </c>
      <c r="GKT34" s="355">
        <f t="shared" si="77"/>
        <v>0</v>
      </c>
      <c r="GKU34" s="355">
        <f t="shared" si="77"/>
        <v>0</v>
      </c>
      <c r="GKV34" s="355">
        <f t="shared" si="77"/>
        <v>0</v>
      </c>
      <c r="GKW34" s="355">
        <f t="shared" si="77"/>
        <v>0</v>
      </c>
      <c r="GKX34" s="355">
        <f t="shared" si="77"/>
        <v>0</v>
      </c>
      <c r="GKY34" s="355">
        <f t="shared" si="77"/>
        <v>0</v>
      </c>
      <c r="GKZ34" s="355">
        <f t="shared" si="77"/>
        <v>0</v>
      </c>
      <c r="GLA34" s="355">
        <f t="shared" si="77"/>
        <v>0</v>
      </c>
      <c r="GLB34" s="355">
        <f t="shared" si="77"/>
        <v>0</v>
      </c>
      <c r="GLC34" s="355">
        <f t="shared" si="77"/>
        <v>0</v>
      </c>
      <c r="GLD34" s="355">
        <f t="shared" si="77"/>
        <v>0</v>
      </c>
      <c r="GLE34" s="355">
        <f t="shared" si="77"/>
        <v>0</v>
      </c>
      <c r="GLF34" s="355">
        <f t="shared" si="77"/>
        <v>0</v>
      </c>
      <c r="GLG34" s="355">
        <f t="shared" si="77"/>
        <v>0</v>
      </c>
      <c r="GLH34" s="355">
        <f t="shared" si="77"/>
        <v>0</v>
      </c>
      <c r="GLI34" s="355">
        <f t="shared" si="77"/>
        <v>0</v>
      </c>
      <c r="GLJ34" s="355">
        <f t="shared" si="77"/>
        <v>0</v>
      </c>
      <c r="GLK34" s="355">
        <f t="shared" ref="GLK34:GNV34" si="78">SUM(GLK35:GLK39)</f>
        <v>0</v>
      </c>
      <c r="GLL34" s="355">
        <f t="shared" si="78"/>
        <v>0</v>
      </c>
      <c r="GLM34" s="355">
        <f t="shared" si="78"/>
        <v>0</v>
      </c>
      <c r="GLN34" s="355">
        <f t="shared" si="78"/>
        <v>0</v>
      </c>
      <c r="GLO34" s="355">
        <f t="shared" si="78"/>
        <v>0</v>
      </c>
      <c r="GLP34" s="355">
        <f t="shared" si="78"/>
        <v>0</v>
      </c>
      <c r="GLQ34" s="355">
        <f t="shared" si="78"/>
        <v>0</v>
      </c>
      <c r="GLR34" s="355">
        <f t="shared" si="78"/>
        <v>0</v>
      </c>
      <c r="GLS34" s="355">
        <f t="shared" si="78"/>
        <v>0</v>
      </c>
      <c r="GLT34" s="355">
        <f t="shared" si="78"/>
        <v>0</v>
      </c>
      <c r="GLU34" s="355">
        <f t="shared" si="78"/>
        <v>0</v>
      </c>
      <c r="GLV34" s="355">
        <f t="shared" si="78"/>
        <v>0</v>
      </c>
      <c r="GLW34" s="355">
        <f t="shared" si="78"/>
        <v>0</v>
      </c>
      <c r="GLX34" s="355">
        <f t="shared" si="78"/>
        <v>0</v>
      </c>
      <c r="GLY34" s="355">
        <f t="shared" si="78"/>
        <v>0</v>
      </c>
      <c r="GLZ34" s="355">
        <f t="shared" si="78"/>
        <v>0</v>
      </c>
      <c r="GMA34" s="355">
        <f t="shared" si="78"/>
        <v>0</v>
      </c>
      <c r="GMB34" s="355">
        <f t="shared" si="78"/>
        <v>0</v>
      </c>
      <c r="GMC34" s="355">
        <f t="shared" si="78"/>
        <v>0</v>
      </c>
      <c r="GMD34" s="355">
        <f t="shared" si="78"/>
        <v>0</v>
      </c>
      <c r="GME34" s="355">
        <f t="shared" si="78"/>
        <v>0</v>
      </c>
      <c r="GMF34" s="355">
        <f t="shared" si="78"/>
        <v>0</v>
      </c>
      <c r="GMG34" s="355">
        <f t="shared" si="78"/>
        <v>0</v>
      </c>
      <c r="GMH34" s="355">
        <f t="shared" si="78"/>
        <v>0</v>
      </c>
      <c r="GMI34" s="355">
        <f t="shared" si="78"/>
        <v>0</v>
      </c>
      <c r="GMJ34" s="355">
        <f t="shared" si="78"/>
        <v>0</v>
      </c>
      <c r="GMK34" s="355">
        <f t="shared" si="78"/>
        <v>0</v>
      </c>
      <c r="GML34" s="355">
        <f t="shared" si="78"/>
        <v>0</v>
      </c>
      <c r="GMM34" s="355">
        <f t="shared" si="78"/>
        <v>0</v>
      </c>
      <c r="GMN34" s="355">
        <f t="shared" si="78"/>
        <v>0</v>
      </c>
      <c r="GMO34" s="355">
        <f t="shared" si="78"/>
        <v>0</v>
      </c>
      <c r="GMP34" s="355">
        <f t="shared" si="78"/>
        <v>0</v>
      </c>
      <c r="GMQ34" s="355">
        <f t="shared" si="78"/>
        <v>0</v>
      </c>
      <c r="GMR34" s="355">
        <f t="shared" si="78"/>
        <v>0</v>
      </c>
      <c r="GMS34" s="355">
        <f t="shared" si="78"/>
        <v>0</v>
      </c>
      <c r="GMT34" s="355">
        <f t="shared" si="78"/>
        <v>0</v>
      </c>
      <c r="GMU34" s="355">
        <f t="shared" si="78"/>
        <v>0</v>
      </c>
      <c r="GMV34" s="355">
        <f t="shared" si="78"/>
        <v>0</v>
      </c>
      <c r="GMW34" s="355">
        <f t="shared" si="78"/>
        <v>0</v>
      </c>
      <c r="GMX34" s="355">
        <f t="shared" si="78"/>
        <v>0</v>
      </c>
      <c r="GMY34" s="355">
        <f t="shared" si="78"/>
        <v>0</v>
      </c>
      <c r="GMZ34" s="355">
        <f t="shared" si="78"/>
        <v>0</v>
      </c>
      <c r="GNA34" s="355">
        <f t="shared" si="78"/>
        <v>0</v>
      </c>
      <c r="GNB34" s="355">
        <f t="shared" si="78"/>
        <v>0</v>
      </c>
      <c r="GNC34" s="355">
        <f t="shared" si="78"/>
        <v>0</v>
      </c>
      <c r="GND34" s="355">
        <f t="shared" si="78"/>
        <v>0</v>
      </c>
      <c r="GNE34" s="355">
        <f t="shared" si="78"/>
        <v>0</v>
      </c>
      <c r="GNF34" s="355">
        <f t="shared" si="78"/>
        <v>0</v>
      </c>
      <c r="GNG34" s="355">
        <f t="shared" si="78"/>
        <v>0</v>
      </c>
      <c r="GNH34" s="355">
        <f t="shared" si="78"/>
        <v>0</v>
      </c>
      <c r="GNI34" s="355">
        <f t="shared" si="78"/>
        <v>0</v>
      </c>
      <c r="GNJ34" s="355">
        <f t="shared" si="78"/>
        <v>0</v>
      </c>
      <c r="GNK34" s="355">
        <f t="shared" si="78"/>
        <v>0</v>
      </c>
      <c r="GNL34" s="355">
        <f t="shared" si="78"/>
        <v>0</v>
      </c>
      <c r="GNM34" s="355">
        <f t="shared" si="78"/>
        <v>0</v>
      </c>
      <c r="GNN34" s="355">
        <f t="shared" si="78"/>
        <v>0</v>
      </c>
      <c r="GNO34" s="355">
        <f t="shared" si="78"/>
        <v>0</v>
      </c>
      <c r="GNP34" s="355">
        <f t="shared" si="78"/>
        <v>0</v>
      </c>
      <c r="GNQ34" s="355">
        <f t="shared" si="78"/>
        <v>0</v>
      </c>
      <c r="GNR34" s="355">
        <f t="shared" si="78"/>
        <v>0</v>
      </c>
      <c r="GNS34" s="355">
        <f t="shared" si="78"/>
        <v>0</v>
      </c>
      <c r="GNT34" s="355">
        <f t="shared" si="78"/>
        <v>0</v>
      </c>
      <c r="GNU34" s="355">
        <f t="shared" si="78"/>
        <v>0</v>
      </c>
      <c r="GNV34" s="355">
        <f t="shared" si="78"/>
        <v>0</v>
      </c>
      <c r="GNW34" s="355">
        <f t="shared" ref="GNW34:GQH34" si="79">SUM(GNW35:GNW39)</f>
        <v>0</v>
      </c>
      <c r="GNX34" s="355">
        <f t="shared" si="79"/>
        <v>0</v>
      </c>
      <c r="GNY34" s="355">
        <f t="shared" si="79"/>
        <v>0</v>
      </c>
      <c r="GNZ34" s="355">
        <f t="shared" si="79"/>
        <v>0</v>
      </c>
      <c r="GOA34" s="355">
        <f t="shared" si="79"/>
        <v>0</v>
      </c>
      <c r="GOB34" s="355">
        <f t="shared" si="79"/>
        <v>0</v>
      </c>
      <c r="GOC34" s="355">
        <f t="shared" si="79"/>
        <v>0</v>
      </c>
      <c r="GOD34" s="355">
        <f t="shared" si="79"/>
        <v>0</v>
      </c>
      <c r="GOE34" s="355">
        <f t="shared" si="79"/>
        <v>0</v>
      </c>
      <c r="GOF34" s="355">
        <f t="shared" si="79"/>
        <v>0</v>
      </c>
      <c r="GOG34" s="355">
        <f t="shared" si="79"/>
        <v>0</v>
      </c>
      <c r="GOH34" s="355">
        <f t="shared" si="79"/>
        <v>0</v>
      </c>
      <c r="GOI34" s="355">
        <f t="shared" si="79"/>
        <v>0</v>
      </c>
      <c r="GOJ34" s="355">
        <f t="shared" si="79"/>
        <v>0</v>
      </c>
      <c r="GOK34" s="355">
        <f t="shared" si="79"/>
        <v>0</v>
      </c>
      <c r="GOL34" s="355">
        <f t="shared" si="79"/>
        <v>0</v>
      </c>
      <c r="GOM34" s="355">
        <f t="shared" si="79"/>
        <v>0</v>
      </c>
      <c r="GON34" s="355">
        <f t="shared" si="79"/>
        <v>0</v>
      </c>
      <c r="GOO34" s="355">
        <f t="shared" si="79"/>
        <v>0</v>
      </c>
      <c r="GOP34" s="355">
        <f t="shared" si="79"/>
        <v>0</v>
      </c>
      <c r="GOQ34" s="355">
        <f t="shared" si="79"/>
        <v>0</v>
      </c>
      <c r="GOR34" s="355">
        <f t="shared" si="79"/>
        <v>0</v>
      </c>
      <c r="GOS34" s="355">
        <f t="shared" si="79"/>
        <v>0</v>
      </c>
      <c r="GOT34" s="355">
        <f t="shared" si="79"/>
        <v>0</v>
      </c>
      <c r="GOU34" s="355">
        <f t="shared" si="79"/>
        <v>0</v>
      </c>
      <c r="GOV34" s="355">
        <f t="shared" si="79"/>
        <v>0</v>
      </c>
      <c r="GOW34" s="355">
        <f t="shared" si="79"/>
        <v>0</v>
      </c>
      <c r="GOX34" s="355">
        <f t="shared" si="79"/>
        <v>0</v>
      </c>
      <c r="GOY34" s="355">
        <f t="shared" si="79"/>
        <v>0</v>
      </c>
      <c r="GOZ34" s="355">
        <f t="shared" si="79"/>
        <v>0</v>
      </c>
      <c r="GPA34" s="355">
        <f t="shared" si="79"/>
        <v>0</v>
      </c>
      <c r="GPB34" s="355">
        <f t="shared" si="79"/>
        <v>0</v>
      </c>
      <c r="GPC34" s="355">
        <f t="shared" si="79"/>
        <v>0</v>
      </c>
      <c r="GPD34" s="355">
        <f t="shared" si="79"/>
        <v>0</v>
      </c>
      <c r="GPE34" s="355">
        <f t="shared" si="79"/>
        <v>0</v>
      </c>
      <c r="GPF34" s="355">
        <f t="shared" si="79"/>
        <v>0</v>
      </c>
      <c r="GPG34" s="355">
        <f t="shared" si="79"/>
        <v>0</v>
      </c>
      <c r="GPH34" s="355">
        <f t="shared" si="79"/>
        <v>0</v>
      </c>
      <c r="GPI34" s="355">
        <f t="shared" si="79"/>
        <v>0</v>
      </c>
      <c r="GPJ34" s="355">
        <f t="shared" si="79"/>
        <v>0</v>
      </c>
      <c r="GPK34" s="355">
        <f t="shared" si="79"/>
        <v>0</v>
      </c>
      <c r="GPL34" s="355">
        <f t="shared" si="79"/>
        <v>0</v>
      </c>
      <c r="GPM34" s="355">
        <f t="shared" si="79"/>
        <v>0</v>
      </c>
      <c r="GPN34" s="355">
        <f t="shared" si="79"/>
        <v>0</v>
      </c>
      <c r="GPO34" s="355">
        <f t="shared" si="79"/>
        <v>0</v>
      </c>
      <c r="GPP34" s="355">
        <f t="shared" si="79"/>
        <v>0</v>
      </c>
      <c r="GPQ34" s="355">
        <f t="shared" si="79"/>
        <v>0</v>
      </c>
      <c r="GPR34" s="355">
        <f t="shared" si="79"/>
        <v>0</v>
      </c>
      <c r="GPS34" s="355">
        <f t="shared" si="79"/>
        <v>0</v>
      </c>
      <c r="GPT34" s="355">
        <f t="shared" si="79"/>
        <v>0</v>
      </c>
      <c r="GPU34" s="355">
        <f t="shared" si="79"/>
        <v>0</v>
      </c>
      <c r="GPV34" s="355">
        <f t="shared" si="79"/>
        <v>0</v>
      </c>
      <c r="GPW34" s="355">
        <f t="shared" si="79"/>
        <v>0</v>
      </c>
      <c r="GPX34" s="355">
        <f t="shared" si="79"/>
        <v>0</v>
      </c>
      <c r="GPY34" s="355">
        <f t="shared" si="79"/>
        <v>0</v>
      </c>
      <c r="GPZ34" s="355">
        <f t="shared" si="79"/>
        <v>0</v>
      </c>
      <c r="GQA34" s="355">
        <f t="shared" si="79"/>
        <v>0</v>
      </c>
      <c r="GQB34" s="355">
        <f t="shared" si="79"/>
        <v>0</v>
      </c>
      <c r="GQC34" s="355">
        <f t="shared" si="79"/>
        <v>0</v>
      </c>
      <c r="GQD34" s="355">
        <f t="shared" si="79"/>
        <v>0</v>
      </c>
      <c r="GQE34" s="355">
        <f t="shared" si="79"/>
        <v>0</v>
      </c>
      <c r="GQF34" s="355">
        <f t="shared" si="79"/>
        <v>0</v>
      </c>
      <c r="GQG34" s="355">
        <f t="shared" si="79"/>
        <v>0</v>
      </c>
      <c r="GQH34" s="355">
        <f t="shared" si="79"/>
        <v>0</v>
      </c>
      <c r="GQI34" s="355">
        <f t="shared" ref="GQI34:GST34" si="80">SUM(GQI35:GQI39)</f>
        <v>0</v>
      </c>
      <c r="GQJ34" s="355">
        <f t="shared" si="80"/>
        <v>0</v>
      </c>
      <c r="GQK34" s="355">
        <f t="shared" si="80"/>
        <v>0</v>
      </c>
      <c r="GQL34" s="355">
        <f t="shared" si="80"/>
        <v>0</v>
      </c>
      <c r="GQM34" s="355">
        <f t="shared" si="80"/>
        <v>0</v>
      </c>
      <c r="GQN34" s="355">
        <f t="shared" si="80"/>
        <v>0</v>
      </c>
      <c r="GQO34" s="355">
        <f t="shared" si="80"/>
        <v>0</v>
      </c>
      <c r="GQP34" s="355">
        <f t="shared" si="80"/>
        <v>0</v>
      </c>
      <c r="GQQ34" s="355">
        <f t="shared" si="80"/>
        <v>0</v>
      </c>
      <c r="GQR34" s="355">
        <f t="shared" si="80"/>
        <v>0</v>
      </c>
      <c r="GQS34" s="355">
        <f t="shared" si="80"/>
        <v>0</v>
      </c>
      <c r="GQT34" s="355">
        <f t="shared" si="80"/>
        <v>0</v>
      </c>
      <c r="GQU34" s="355">
        <f t="shared" si="80"/>
        <v>0</v>
      </c>
      <c r="GQV34" s="355">
        <f t="shared" si="80"/>
        <v>0</v>
      </c>
      <c r="GQW34" s="355">
        <f t="shared" si="80"/>
        <v>0</v>
      </c>
      <c r="GQX34" s="355">
        <f t="shared" si="80"/>
        <v>0</v>
      </c>
      <c r="GQY34" s="355">
        <f t="shared" si="80"/>
        <v>0</v>
      </c>
      <c r="GQZ34" s="355">
        <f t="shared" si="80"/>
        <v>0</v>
      </c>
      <c r="GRA34" s="355">
        <f t="shared" si="80"/>
        <v>0</v>
      </c>
      <c r="GRB34" s="355">
        <f t="shared" si="80"/>
        <v>0</v>
      </c>
      <c r="GRC34" s="355">
        <f t="shared" si="80"/>
        <v>0</v>
      </c>
      <c r="GRD34" s="355">
        <f t="shared" si="80"/>
        <v>0</v>
      </c>
      <c r="GRE34" s="355">
        <f t="shared" si="80"/>
        <v>0</v>
      </c>
      <c r="GRF34" s="355">
        <f t="shared" si="80"/>
        <v>0</v>
      </c>
      <c r="GRG34" s="355">
        <f t="shared" si="80"/>
        <v>0</v>
      </c>
      <c r="GRH34" s="355">
        <f t="shared" si="80"/>
        <v>0</v>
      </c>
      <c r="GRI34" s="355">
        <f t="shared" si="80"/>
        <v>0</v>
      </c>
      <c r="GRJ34" s="355">
        <f t="shared" si="80"/>
        <v>0</v>
      </c>
      <c r="GRK34" s="355">
        <f t="shared" si="80"/>
        <v>0</v>
      </c>
      <c r="GRL34" s="355">
        <f t="shared" si="80"/>
        <v>0</v>
      </c>
      <c r="GRM34" s="355">
        <f t="shared" si="80"/>
        <v>0</v>
      </c>
      <c r="GRN34" s="355">
        <f t="shared" si="80"/>
        <v>0</v>
      </c>
      <c r="GRO34" s="355">
        <f t="shared" si="80"/>
        <v>0</v>
      </c>
      <c r="GRP34" s="355">
        <f t="shared" si="80"/>
        <v>0</v>
      </c>
      <c r="GRQ34" s="355">
        <f t="shared" si="80"/>
        <v>0</v>
      </c>
      <c r="GRR34" s="355">
        <f t="shared" si="80"/>
        <v>0</v>
      </c>
      <c r="GRS34" s="355">
        <f t="shared" si="80"/>
        <v>0</v>
      </c>
      <c r="GRT34" s="355">
        <f t="shared" si="80"/>
        <v>0</v>
      </c>
      <c r="GRU34" s="355">
        <f t="shared" si="80"/>
        <v>0</v>
      </c>
      <c r="GRV34" s="355">
        <f t="shared" si="80"/>
        <v>0</v>
      </c>
      <c r="GRW34" s="355">
        <f t="shared" si="80"/>
        <v>0</v>
      </c>
      <c r="GRX34" s="355">
        <f t="shared" si="80"/>
        <v>0</v>
      </c>
      <c r="GRY34" s="355">
        <f t="shared" si="80"/>
        <v>0</v>
      </c>
      <c r="GRZ34" s="355">
        <f t="shared" si="80"/>
        <v>0</v>
      </c>
      <c r="GSA34" s="355">
        <f t="shared" si="80"/>
        <v>0</v>
      </c>
      <c r="GSB34" s="355">
        <f t="shared" si="80"/>
        <v>0</v>
      </c>
      <c r="GSC34" s="355">
        <f t="shared" si="80"/>
        <v>0</v>
      </c>
      <c r="GSD34" s="355">
        <f t="shared" si="80"/>
        <v>0</v>
      </c>
      <c r="GSE34" s="355">
        <f t="shared" si="80"/>
        <v>0</v>
      </c>
      <c r="GSF34" s="355">
        <f t="shared" si="80"/>
        <v>0</v>
      </c>
      <c r="GSG34" s="355">
        <f t="shared" si="80"/>
        <v>0</v>
      </c>
      <c r="GSH34" s="355">
        <f t="shared" si="80"/>
        <v>0</v>
      </c>
      <c r="GSI34" s="355">
        <f t="shared" si="80"/>
        <v>0</v>
      </c>
      <c r="GSJ34" s="355">
        <f t="shared" si="80"/>
        <v>0</v>
      </c>
      <c r="GSK34" s="355">
        <f t="shared" si="80"/>
        <v>0</v>
      </c>
      <c r="GSL34" s="355">
        <f t="shared" si="80"/>
        <v>0</v>
      </c>
      <c r="GSM34" s="355">
        <f t="shared" si="80"/>
        <v>0</v>
      </c>
      <c r="GSN34" s="355">
        <f t="shared" si="80"/>
        <v>0</v>
      </c>
      <c r="GSO34" s="355">
        <f t="shared" si="80"/>
        <v>0</v>
      </c>
      <c r="GSP34" s="355">
        <f t="shared" si="80"/>
        <v>0</v>
      </c>
      <c r="GSQ34" s="355">
        <f t="shared" si="80"/>
        <v>0</v>
      </c>
      <c r="GSR34" s="355">
        <f t="shared" si="80"/>
        <v>0</v>
      </c>
      <c r="GSS34" s="355">
        <f t="shared" si="80"/>
        <v>0</v>
      </c>
      <c r="GST34" s="355">
        <f t="shared" si="80"/>
        <v>0</v>
      </c>
      <c r="GSU34" s="355">
        <f t="shared" ref="GSU34:GVF34" si="81">SUM(GSU35:GSU39)</f>
        <v>0</v>
      </c>
      <c r="GSV34" s="355">
        <f t="shared" si="81"/>
        <v>0</v>
      </c>
      <c r="GSW34" s="355">
        <f t="shared" si="81"/>
        <v>0</v>
      </c>
      <c r="GSX34" s="355">
        <f t="shared" si="81"/>
        <v>0</v>
      </c>
      <c r="GSY34" s="355">
        <f t="shared" si="81"/>
        <v>0</v>
      </c>
      <c r="GSZ34" s="355">
        <f t="shared" si="81"/>
        <v>0</v>
      </c>
      <c r="GTA34" s="355">
        <f t="shared" si="81"/>
        <v>0</v>
      </c>
      <c r="GTB34" s="355">
        <f t="shared" si="81"/>
        <v>0</v>
      </c>
      <c r="GTC34" s="355">
        <f t="shared" si="81"/>
        <v>0</v>
      </c>
      <c r="GTD34" s="355">
        <f t="shared" si="81"/>
        <v>0</v>
      </c>
      <c r="GTE34" s="355">
        <f t="shared" si="81"/>
        <v>0</v>
      </c>
      <c r="GTF34" s="355">
        <f t="shared" si="81"/>
        <v>0</v>
      </c>
      <c r="GTG34" s="355">
        <f t="shared" si="81"/>
        <v>0</v>
      </c>
      <c r="GTH34" s="355">
        <f t="shared" si="81"/>
        <v>0</v>
      </c>
      <c r="GTI34" s="355">
        <f t="shared" si="81"/>
        <v>0</v>
      </c>
      <c r="GTJ34" s="355">
        <f t="shared" si="81"/>
        <v>0</v>
      </c>
      <c r="GTK34" s="355">
        <f t="shared" si="81"/>
        <v>0</v>
      </c>
      <c r="GTL34" s="355">
        <f t="shared" si="81"/>
        <v>0</v>
      </c>
      <c r="GTM34" s="355">
        <f t="shared" si="81"/>
        <v>0</v>
      </c>
      <c r="GTN34" s="355">
        <f t="shared" si="81"/>
        <v>0</v>
      </c>
      <c r="GTO34" s="355">
        <f t="shared" si="81"/>
        <v>0</v>
      </c>
      <c r="GTP34" s="355">
        <f t="shared" si="81"/>
        <v>0</v>
      </c>
      <c r="GTQ34" s="355">
        <f t="shared" si="81"/>
        <v>0</v>
      </c>
      <c r="GTR34" s="355">
        <f t="shared" si="81"/>
        <v>0</v>
      </c>
      <c r="GTS34" s="355">
        <f t="shared" si="81"/>
        <v>0</v>
      </c>
      <c r="GTT34" s="355">
        <f t="shared" si="81"/>
        <v>0</v>
      </c>
      <c r="GTU34" s="355">
        <f t="shared" si="81"/>
        <v>0</v>
      </c>
      <c r="GTV34" s="355">
        <f t="shared" si="81"/>
        <v>0</v>
      </c>
      <c r="GTW34" s="355">
        <f t="shared" si="81"/>
        <v>0</v>
      </c>
      <c r="GTX34" s="355">
        <f t="shared" si="81"/>
        <v>0</v>
      </c>
      <c r="GTY34" s="355">
        <f t="shared" si="81"/>
        <v>0</v>
      </c>
      <c r="GTZ34" s="355">
        <f t="shared" si="81"/>
        <v>0</v>
      </c>
      <c r="GUA34" s="355">
        <f t="shared" si="81"/>
        <v>0</v>
      </c>
      <c r="GUB34" s="355">
        <f t="shared" si="81"/>
        <v>0</v>
      </c>
      <c r="GUC34" s="355">
        <f t="shared" si="81"/>
        <v>0</v>
      </c>
      <c r="GUD34" s="355">
        <f t="shared" si="81"/>
        <v>0</v>
      </c>
      <c r="GUE34" s="355">
        <f t="shared" si="81"/>
        <v>0</v>
      </c>
      <c r="GUF34" s="355">
        <f t="shared" si="81"/>
        <v>0</v>
      </c>
      <c r="GUG34" s="355">
        <f t="shared" si="81"/>
        <v>0</v>
      </c>
      <c r="GUH34" s="355">
        <f t="shared" si="81"/>
        <v>0</v>
      </c>
      <c r="GUI34" s="355">
        <f t="shared" si="81"/>
        <v>0</v>
      </c>
      <c r="GUJ34" s="355">
        <f t="shared" si="81"/>
        <v>0</v>
      </c>
      <c r="GUK34" s="355">
        <f t="shared" si="81"/>
        <v>0</v>
      </c>
      <c r="GUL34" s="355">
        <f t="shared" si="81"/>
        <v>0</v>
      </c>
      <c r="GUM34" s="355">
        <f t="shared" si="81"/>
        <v>0</v>
      </c>
      <c r="GUN34" s="355">
        <f t="shared" si="81"/>
        <v>0</v>
      </c>
      <c r="GUO34" s="355">
        <f t="shared" si="81"/>
        <v>0</v>
      </c>
      <c r="GUP34" s="355">
        <f t="shared" si="81"/>
        <v>0</v>
      </c>
      <c r="GUQ34" s="355">
        <f t="shared" si="81"/>
        <v>0</v>
      </c>
      <c r="GUR34" s="355">
        <f t="shared" si="81"/>
        <v>0</v>
      </c>
      <c r="GUS34" s="355">
        <f t="shared" si="81"/>
        <v>0</v>
      </c>
      <c r="GUT34" s="355">
        <f t="shared" si="81"/>
        <v>0</v>
      </c>
      <c r="GUU34" s="355">
        <f t="shared" si="81"/>
        <v>0</v>
      </c>
      <c r="GUV34" s="355">
        <f t="shared" si="81"/>
        <v>0</v>
      </c>
      <c r="GUW34" s="355">
        <f t="shared" si="81"/>
        <v>0</v>
      </c>
      <c r="GUX34" s="355">
        <f t="shared" si="81"/>
        <v>0</v>
      </c>
      <c r="GUY34" s="355">
        <f t="shared" si="81"/>
        <v>0</v>
      </c>
      <c r="GUZ34" s="355">
        <f t="shared" si="81"/>
        <v>0</v>
      </c>
      <c r="GVA34" s="355">
        <f t="shared" si="81"/>
        <v>0</v>
      </c>
      <c r="GVB34" s="355">
        <f t="shared" si="81"/>
        <v>0</v>
      </c>
      <c r="GVC34" s="355">
        <f t="shared" si="81"/>
        <v>0</v>
      </c>
      <c r="GVD34" s="355">
        <f t="shared" si="81"/>
        <v>0</v>
      </c>
      <c r="GVE34" s="355">
        <f t="shared" si="81"/>
        <v>0</v>
      </c>
      <c r="GVF34" s="355">
        <f t="shared" si="81"/>
        <v>0</v>
      </c>
      <c r="GVG34" s="355">
        <f t="shared" ref="GVG34:GXR34" si="82">SUM(GVG35:GVG39)</f>
        <v>0</v>
      </c>
      <c r="GVH34" s="355">
        <f t="shared" si="82"/>
        <v>0</v>
      </c>
      <c r="GVI34" s="355">
        <f t="shared" si="82"/>
        <v>0</v>
      </c>
      <c r="GVJ34" s="355">
        <f t="shared" si="82"/>
        <v>0</v>
      </c>
      <c r="GVK34" s="355">
        <f t="shared" si="82"/>
        <v>0</v>
      </c>
      <c r="GVL34" s="355">
        <f t="shared" si="82"/>
        <v>0</v>
      </c>
      <c r="GVM34" s="355">
        <f t="shared" si="82"/>
        <v>0</v>
      </c>
      <c r="GVN34" s="355">
        <f t="shared" si="82"/>
        <v>0</v>
      </c>
      <c r="GVO34" s="355">
        <f t="shared" si="82"/>
        <v>0</v>
      </c>
      <c r="GVP34" s="355">
        <f t="shared" si="82"/>
        <v>0</v>
      </c>
      <c r="GVQ34" s="355">
        <f t="shared" si="82"/>
        <v>0</v>
      </c>
      <c r="GVR34" s="355">
        <f t="shared" si="82"/>
        <v>0</v>
      </c>
      <c r="GVS34" s="355">
        <f t="shared" si="82"/>
        <v>0</v>
      </c>
      <c r="GVT34" s="355">
        <f t="shared" si="82"/>
        <v>0</v>
      </c>
      <c r="GVU34" s="355">
        <f t="shared" si="82"/>
        <v>0</v>
      </c>
      <c r="GVV34" s="355">
        <f t="shared" si="82"/>
        <v>0</v>
      </c>
      <c r="GVW34" s="355">
        <f t="shared" si="82"/>
        <v>0</v>
      </c>
      <c r="GVX34" s="355">
        <f t="shared" si="82"/>
        <v>0</v>
      </c>
      <c r="GVY34" s="355">
        <f t="shared" si="82"/>
        <v>0</v>
      </c>
      <c r="GVZ34" s="355">
        <f t="shared" si="82"/>
        <v>0</v>
      </c>
      <c r="GWA34" s="355">
        <f t="shared" si="82"/>
        <v>0</v>
      </c>
      <c r="GWB34" s="355">
        <f t="shared" si="82"/>
        <v>0</v>
      </c>
      <c r="GWC34" s="355">
        <f t="shared" si="82"/>
        <v>0</v>
      </c>
      <c r="GWD34" s="355">
        <f t="shared" si="82"/>
        <v>0</v>
      </c>
      <c r="GWE34" s="355">
        <f t="shared" si="82"/>
        <v>0</v>
      </c>
      <c r="GWF34" s="355">
        <f t="shared" si="82"/>
        <v>0</v>
      </c>
      <c r="GWG34" s="355">
        <f t="shared" si="82"/>
        <v>0</v>
      </c>
      <c r="GWH34" s="355">
        <f t="shared" si="82"/>
        <v>0</v>
      </c>
      <c r="GWI34" s="355">
        <f t="shared" si="82"/>
        <v>0</v>
      </c>
      <c r="GWJ34" s="355">
        <f t="shared" si="82"/>
        <v>0</v>
      </c>
      <c r="GWK34" s="355">
        <f t="shared" si="82"/>
        <v>0</v>
      </c>
      <c r="GWL34" s="355">
        <f t="shared" si="82"/>
        <v>0</v>
      </c>
      <c r="GWM34" s="355">
        <f t="shared" si="82"/>
        <v>0</v>
      </c>
      <c r="GWN34" s="355">
        <f t="shared" si="82"/>
        <v>0</v>
      </c>
      <c r="GWO34" s="355">
        <f t="shared" si="82"/>
        <v>0</v>
      </c>
      <c r="GWP34" s="355">
        <f t="shared" si="82"/>
        <v>0</v>
      </c>
      <c r="GWQ34" s="355">
        <f t="shared" si="82"/>
        <v>0</v>
      </c>
      <c r="GWR34" s="355">
        <f t="shared" si="82"/>
        <v>0</v>
      </c>
      <c r="GWS34" s="355">
        <f t="shared" si="82"/>
        <v>0</v>
      </c>
      <c r="GWT34" s="355">
        <f t="shared" si="82"/>
        <v>0</v>
      </c>
      <c r="GWU34" s="355">
        <f t="shared" si="82"/>
        <v>0</v>
      </c>
      <c r="GWV34" s="355">
        <f t="shared" si="82"/>
        <v>0</v>
      </c>
      <c r="GWW34" s="355">
        <f t="shared" si="82"/>
        <v>0</v>
      </c>
      <c r="GWX34" s="355">
        <f t="shared" si="82"/>
        <v>0</v>
      </c>
      <c r="GWY34" s="355">
        <f t="shared" si="82"/>
        <v>0</v>
      </c>
      <c r="GWZ34" s="355">
        <f t="shared" si="82"/>
        <v>0</v>
      </c>
      <c r="GXA34" s="355">
        <f t="shared" si="82"/>
        <v>0</v>
      </c>
      <c r="GXB34" s="355">
        <f t="shared" si="82"/>
        <v>0</v>
      </c>
      <c r="GXC34" s="355">
        <f t="shared" si="82"/>
        <v>0</v>
      </c>
      <c r="GXD34" s="355">
        <f t="shared" si="82"/>
        <v>0</v>
      </c>
      <c r="GXE34" s="355">
        <f t="shared" si="82"/>
        <v>0</v>
      </c>
      <c r="GXF34" s="355">
        <f t="shared" si="82"/>
        <v>0</v>
      </c>
      <c r="GXG34" s="355">
        <f t="shared" si="82"/>
        <v>0</v>
      </c>
      <c r="GXH34" s="355">
        <f t="shared" si="82"/>
        <v>0</v>
      </c>
      <c r="GXI34" s="355">
        <f t="shared" si="82"/>
        <v>0</v>
      </c>
      <c r="GXJ34" s="355">
        <f t="shared" si="82"/>
        <v>0</v>
      </c>
      <c r="GXK34" s="355">
        <f t="shared" si="82"/>
        <v>0</v>
      </c>
      <c r="GXL34" s="355">
        <f t="shared" si="82"/>
        <v>0</v>
      </c>
      <c r="GXM34" s="355">
        <f t="shared" si="82"/>
        <v>0</v>
      </c>
      <c r="GXN34" s="355">
        <f t="shared" si="82"/>
        <v>0</v>
      </c>
      <c r="GXO34" s="355">
        <f t="shared" si="82"/>
        <v>0</v>
      </c>
      <c r="GXP34" s="355">
        <f t="shared" si="82"/>
        <v>0</v>
      </c>
      <c r="GXQ34" s="355">
        <f t="shared" si="82"/>
        <v>0</v>
      </c>
      <c r="GXR34" s="355">
        <f t="shared" si="82"/>
        <v>0</v>
      </c>
      <c r="GXS34" s="355">
        <f t="shared" ref="GXS34:HAD34" si="83">SUM(GXS35:GXS39)</f>
        <v>0</v>
      </c>
      <c r="GXT34" s="355">
        <f t="shared" si="83"/>
        <v>0</v>
      </c>
      <c r="GXU34" s="355">
        <f t="shared" si="83"/>
        <v>0</v>
      </c>
      <c r="GXV34" s="355">
        <f t="shared" si="83"/>
        <v>0</v>
      </c>
      <c r="GXW34" s="355">
        <f t="shared" si="83"/>
        <v>0</v>
      </c>
      <c r="GXX34" s="355">
        <f t="shared" si="83"/>
        <v>0</v>
      </c>
      <c r="GXY34" s="355">
        <f t="shared" si="83"/>
        <v>0</v>
      </c>
      <c r="GXZ34" s="355">
        <f t="shared" si="83"/>
        <v>0</v>
      </c>
      <c r="GYA34" s="355">
        <f t="shared" si="83"/>
        <v>0</v>
      </c>
      <c r="GYB34" s="355">
        <f t="shared" si="83"/>
        <v>0</v>
      </c>
      <c r="GYC34" s="355">
        <f t="shared" si="83"/>
        <v>0</v>
      </c>
      <c r="GYD34" s="355">
        <f t="shared" si="83"/>
        <v>0</v>
      </c>
      <c r="GYE34" s="355">
        <f t="shared" si="83"/>
        <v>0</v>
      </c>
      <c r="GYF34" s="355">
        <f t="shared" si="83"/>
        <v>0</v>
      </c>
      <c r="GYG34" s="355">
        <f t="shared" si="83"/>
        <v>0</v>
      </c>
      <c r="GYH34" s="355">
        <f t="shared" si="83"/>
        <v>0</v>
      </c>
      <c r="GYI34" s="355">
        <f t="shared" si="83"/>
        <v>0</v>
      </c>
      <c r="GYJ34" s="355">
        <f t="shared" si="83"/>
        <v>0</v>
      </c>
      <c r="GYK34" s="355">
        <f t="shared" si="83"/>
        <v>0</v>
      </c>
      <c r="GYL34" s="355">
        <f t="shared" si="83"/>
        <v>0</v>
      </c>
      <c r="GYM34" s="355">
        <f t="shared" si="83"/>
        <v>0</v>
      </c>
      <c r="GYN34" s="355">
        <f t="shared" si="83"/>
        <v>0</v>
      </c>
      <c r="GYO34" s="355">
        <f t="shared" si="83"/>
        <v>0</v>
      </c>
      <c r="GYP34" s="355">
        <f t="shared" si="83"/>
        <v>0</v>
      </c>
      <c r="GYQ34" s="355">
        <f t="shared" si="83"/>
        <v>0</v>
      </c>
      <c r="GYR34" s="355">
        <f t="shared" si="83"/>
        <v>0</v>
      </c>
      <c r="GYS34" s="355">
        <f t="shared" si="83"/>
        <v>0</v>
      </c>
      <c r="GYT34" s="355">
        <f t="shared" si="83"/>
        <v>0</v>
      </c>
      <c r="GYU34" s="355">
        <f t="shared" si="83"/>
        <v>0</v>
      </c>
      <c r="GYV34" s="355">
        <f t="shared" si="83"/>
        <v>0</v>
      </c>
      <c r="GYW34" s="355">
        <f t="shared" si="83"/>
        <v>0</v>
      </c>
      <c r="GYX34" s="355">
        <f t="shared" si="83"/>
        <v>0</v>
      </c>
      <c r="GYY34" s="355">
        <f t="shared" si="83"/>
        <v>0</v>
      </c>
      <c r="GYZ34" s="355">
        <f t="shared" si="83"/>
        <v>0</v>
      </c>
      <c r="GZA34" s="355">
        <f t="shared" si="83"/>
        <v>0</v>
      </c>
      <c r="GZB34" s="355">
        <f t="shared" si="83"/>
        <v>0</v>
      </c>
      <c r="GZC34" s="355">
        <f t="shared" si="83"/>
        <v>0</v>
      </c>
      <c r="GZD34" s="355">
        <f t="shared" si="83"/>
        <v>0</v>
      </c>
      <c r="GZE34" s="355">
        <f t="shared" si="83"/>
        <v>0</v>
      </c>
      <c r="GZF34" s="355">
        <f t="shared" si="83"/>
        <v>0</v>
      </c>
      <c r="GZG34" s="355">
        <f t="shared" si="83"/>
        <v>0</v>
      </c>
      <c r="GZH34" s="355">
        <f t="shared" si="83"/>
        <v>0</v>
      </c>
      <c r="GZI34" s="355">
        <f t="shared" si="83"/>
        <v>0</v>
      </c>
      <c r="GZJ34" s="355">
        <f t="shared" si="83"/>
        <v>0</v>
      </c>
      <c r="GZK34" s="355">
        <f t="shared" si="83"/>
        <v>0</v>
      </c>
      <c r="GZL34" s="355">
        <f t="shared" si="83"/>
        <v>0</v>
      </c>
      <c r="GZM34" s="355">
        <f t="shared" si="83"/>
        <v>0</v>
      </c>
      <c r="GZN34" s="355">
        <f t="shared" si="83"/>
        <v>0</v>
      </c>
      <c r="GZO34" s="355">
        <f t="shared" si="83"/>
        <v>0</v>
      </c>
      <c r="GZP34" s="355">
        <f t="shared" si="83"/>
        <v>0</v>
      </c>
      <c r="GZQ34" s="355">
        <f t="shared" si="83"/>
        <v>0</v>
      </c>
      <c r="GZR34" s="355">
        <f t="shared" si="83"/>
        <v>0</v>
      </c>
      <c r="GZS34" s="355">
        <f t="shared" si="83"/>
        <v>0</v>
      </c>
      <c r="GZT34" s="355">
        <f t="shared" si="83"/>
        <v>0</v>
      </c>
      <c r="GZU34" s="355">
        <f t="shared" si="83"/>
        <v>0</v>
      </c>
      <c r="GZV34" s="355">
        <f t="shared" si="83"/>
        <v>0</v>
      </c>
      <c r="GZW34" s="355">
        <f t="shared" si="83"/>
        <v>0</v>
      </c>
      <c r="GZX34" s="355">
        <f t="shared" si="83"/>
        <v>0</v>
      </c>
      <c r="GZY34" s="355">
        <f t="shared" si="83"/>
        <v>0</v>
      </c>
      <c r="GZZ34" s="355">
        <f t="shared" si="83"/>
        <v>0</v>
      </c>
      <c r="HAA34" s="355">
        <f t="shared" si="83"/>
        <v>0</v>
      </c>
      <c r="HAB34" s="355">
        <f t="shared" si="83"/>
        <v>0</v>
      </c>
      <c r="HAC34" s="355">
        <f t="shared" si="83"/>
        <v>0</v>
      </c>
      <c r="HAD34" s="355">
        <f t="shared" si="83"/>
        <v>0</v>
      </c>
      <c r="HAE34" s="355">
        <f t="shared" ref="HAE34:HCP34" si="84">SUM(HAE35:HAE39)</f>
        <v>0</v>
      </c>
      <c r="HAF34" s="355">
        <f t="shared" si="84"/>
        <v>0</v>
      </c>
      <c r="HAG34" s="355">
        <f t="shared" si="84"/>
        <v>0</v>
      </c>
      <c r="HAH34" s="355">
        <f t="shared" si="84"/>
        <v>0</v>
      </c>
      <c r="HAI34" s="355">
        <f t="shared" si="84"/>
        <v>0</v>
      </c>
      <c r="HAJ34" s="355">
        <f t="shared" si="84"/>
        <v>0</v>
      </c>
      <c r="HAK34" s="355">
        <f t="shared" si="84"/>
        <v>0</v>
      </c>
      <c r="HAL34" s="355">
        <f t="shared" si="84"/>
        <v>0</v>
      </c>
      <c r="HAM34" s="355">
        <f t="shared" si="84"/>
        <v>0</v>
      </c>
      <c r="HAN34" s="355">
        <f t="shared" si="84"/>
        <v>0</v>
      </c>
      <c r="HAO34" s="355">
        <f t="shared" si="84"/>
        <v>0</v>
      </c>
      <c r="HAP34" s="355">
        <f t="shared" si="84"/>
        <v>0</v>
      </c>
      <c r="HAQ34" s="355">
        <f t="shared" si="84"/>
        <v>0</v>
      </c>
      <c r="HAR34" s="355">
        <f t="shared" si="84"/>
        <v>0</v>
      </c>
      <c r="HAS34" s="355">
        <f t="shared" si="84"/>
        <v>0</v>
      </c>
      <c r="HAT34" s="355">
        <f t="shared" si="84"/>
        <v>0</v>
      </c>
      <c r="HAU34" s="355">
        <f t="shared" si="84"/>
        <v>0</v>
      </c>
      <c r="HAV34" s="355">
        <f t="shared" si="84"/>
        <v>0</v>
      </c>
      <c r="HAW34" s="355">
        <f t="shared" si="84"/>
        <v>0</v>
      </c>
      <c r="HAX34" s="355">
        <f t="shared" si="84"/>
        <v>0</v>
      </c>
      <c r="HAY34" s="355">
        <f t="shared" si="84"/>
        <v>0</v>
      </c>
      <c r="HAZ34" s="355">
        <f t="shared" si="84"/>
        <v>0</v>
      </c>
      <c r="HBA34" s="355">
        <f t="shared" si="84"/>
        <v>0</v>
      </c>
      <c r="HBB34" s="355">
        <f t="shared" si="84"/>
        <v>0</v>
      </c>
      <c r="HBC34" s="355">
        <f t="shared" si="84"/>
        <v>0</v>
      </c>
      <c r="HBD34" s="355">
        <f t="shared" si="84"/>
        <v>0</v>
      </c>
      <c r="HBE34" s="355">
        <f t="shared" si="84"/>
        <v>0</v>
      </c>
      <c r="HBF34" s="355">
        <f t="shared" si="84"/>
        <v>0</v>
      </c>
      <c r="HBG34" s="355">
        <f t="shared" si="84"/>
        <v>0</v>
      </c>
      <c r="HBH34" s="355">
        <f t="shared" si="84"/>
        <v>0</v>
      </c>
      <c r="HBI34" s="355">
        <f t="shared" si="84"/>
        <v>0</v>
      </c>
      <c r="HBJ34" s="355">
        <f t="shared" si="84"/>
        <v>0</v>
      </c>
      <c r="HBK34" s="355">
        <f t="shared" si="84"/>
        <v>0</v>
      </c>
      <c r="HBL34" s="355">
        <f t="shared" si="84"/>
        <v>0</v>
      </c>
      <c r="HBM34" s="355">
        <f t="shared" si="84"/>
        <v>0</v>
      </c>
      <c r="HBN34" s="355">
        <f t="shared" si="84"/>
        <v>0</v>
      </c>
      <c r="HBO34" s="355">
        <f t="shared" si="84"/>
        <v>0</v>
      </c>
      <c r="HBP34" s="355">
        <f t="shared" si="84"/>
        <v>0</v>
      </c>
      <c r="HBQ34" s="355">
        <f t="shared" si="84"/>
        <v>0</v>
      </c>
      <c r="HBR34" s="355">
        <f t="shared" si="84"/>
        <v>0</v>
      </c>
      <c r="HBS34" s="355">
        <f t="shared" si="84"/>
        <v>0</v>
      </c>
      <c r="HBT34" s="355">
        <f t="shared" si="84"/>
        <v>0</v>
      </c>
      <c r="HBU34" s="355">
        <f t="shared" si="84"/>
        <v>0</v>
      </c>
      <c r="HBV34" s="355">
        <f t="shared" si="84"/>
        <v>0</v>
      </c>
      <c r="HBW34" s="355">
        <f t="shared" si="84"/>
        <v>0</v>
      </c>
      <c r="HBX34" s="355">
        <f t="shared" si="84"/>
        <v>0</v>
      </c>
      <c r="HBY34" s="355">
        <f t="shared" si="84"/>
        <v>0</v>
      </c>
      <c r="HBZ34" s="355">
        <f t="shared" si="84"/>
        <v>0</v>
      </c>
      <c r="HCA34" s="355">
        <f t="shared" si="84"/>
        <v>0</v>
      </c>
      <c r="HCB34" s="355">
        <f t="shared" si="84"/>
        <v>0</v>
      </c>
      <c r="HCC34" s="355">
        <f t="shared" si="84"/>
        <v>0</v>
      </c>
      <c r="HCD34" s="355">
        <f t="shared" si="84"/>
        <v>0</v>
      </c>
      <c r="HCE34" s="355">
        <f t="shared" si="84"/>
        <v>0</v>
      </c>
      <c r="HCF34" s="355">
        <f t="shared" si="84"/>
        <v>0</v>
      </c>
      <c r="HCG34" s="355">
        <f t="shared" si="84"/>
        <v>0</v>
      </c>
      <c r="HCH34" s="355">
        <f t="shared" si="84"/>
        <v>0</v>
      </c>
      <c r="HCI34" s="355">
        <f t="shared" si="84"/>
        <v>0</v>
      </c>
      <c r="HCJ34" s="355">
        <f t="shared" si="84"/>
        <v>0</v>
      </c>
      <c r="HCK34" s="355">
        <f t="shared" si="84"/>
        <v>0</v>
      </c>
      <c r="HCL34" s="355">
        <f t="shared" si="84"/>
        <v>0</v>
      </c>
      <c r="HCM34" s="355">
        <f t="shared" si="84"/>
        <v>0</v>
      </c>
      <c r="HCN34" s="355">
        <f t="shared" si="84"/>
        <v>0</v>
      </c>
      <c r="HCO34" s="355">
        <f t="shared" si="84"/>
        <v>0</v>
      </c>
      <c r="HCP34" s="355">
        <f t="shared" si="84"/>
        <v>0</v>
      </c>
      <c r="HCQ34" s="355">
        <f t="shared" ref="HCQ34:HFB34" si="85">SUM(HCQ35:HCQ39)</f>
        <v>0</v>
      </c>
      <c r="HCR34" s="355">
        <f t="shared" si="85"/>
        <v>0</v>
      </c>
      <c r="HCS34" s="355">
        <f t="shared" si="85"/>
        <v>0</v>
      </c>
      <c r="HCT34" s="355">
        <f t="shared" si="85"/>
        <v>0</v>
      </c>
      <c r="HCU34" s="355">
        <f t="shared" si="85"/>
        <v>0</v>
      </c>
      <c r="HCV34" s="355">
        <f t="shared" si="85"/>
        <v>0</v>
      </c>
      <c r="HCW34" s="355">
        <f t="shared" si="85"/>
        <v>0</v>
      </c>
      <c r="HCX34" s="355">
        <f t="shared" si="85"/>
        <v>0</v>
      </c>
      <c r="HCY34" s="355">
        <f t="shared" si="85"/>
        <v>0</v>
      </c>
      <c r="HCZ34" s="355">
        <f t="shared" si="85"/>
        <v>0</v>
      </c>
      <c r="HDA34" s="355">
        <f t="shared" si="85"/>
        <v>0</v>
      </c>
      <c r="HDB34" s="355">
        <f t="shared" si="85"/>
        <v>0</v>
      </c>
      <c r="HDC34" s="355">
        <f t="shared" si="85"/>
        <v>0</v>
      </c>
      <c r="HDD34" s="355">
        <f t="shared" si="85"/>
        <v>0</v>
      </c>
      <c r="HDE34" s="355">
        <f t="shared" si="85"/>
        <v>0</v>
      </c>
      <c r="HDF34" s="355">
        <f t="shared" si="85"/>
        <v>0</v>
      </c>
      <c r="HDG34" s="355">
        <f t="shared" si="85"/>
        <v>0</v>
      </c>
      <c r="HDH34" s="355">
        <f t="shared" si="85"/>
        <v>0</v>
      </c>
      <c r="HDI34" s="355">
        <f t="shared" si="85"/>
        <v>0</v>
      </c>
      <c r="HDJ34" s="355">
        <f t="shared" si="85"/>
        <v>0</v>
      </c>
      <c r="HDK34" s="355">
        <f t="shared" si="85"/>
        <v>0</v>
      </c>
      <c r="HDL34" s="355">
        <f t="shared" si="85"/>
        <v>0</v>
      </c>
      <c r="HDM34" s="355">
        <f t="shared" si="85"/>
        <v>0</v>
      </c>
      <c r="HDN34" s="355">
        <f t="shared" si="85"/>
        <v>0</v>
      </c>
      <c r="HDO34" s="355">
        <f t="shared" si="85"/>
        <v>0</v>
      </c>
      <c r="HDP34" s="355">
        <f t="shared" si="85"/>
        <v>0</v>
      </c>
      <c r="HDQ34" s="355">
        <f t="shared" si="85"/>
        <v>0</v>
      </c>
      <c r="HDR34" s="355">
        <f t="shared" si="85"/>
        <v>0</v>
      </c>
      <c r="HDS34" s="355">
        <f t="shared" si="85"/>
        <v>0</v>
      </c>
      <c r="HDT34" s="355">
        <f t="shared" si="85"/>
        <v>0</v>
      </c>
      <c r="HDU34" s="355">
        <f t="shared" si="85"/>
        <v>0</v>
      </c>
      <c r="HDV34" s="355">
        <f t="shared" si="85"/>
        <v>0</v>
      </c>
      <c r="HDW34" s="355">
        <f t="shared" si="85"/>
        <v>0</v>
      </c>
      <c r="HDX34" s="355">
        <f t="shared" si="85"/>
        <v>0</v>
      </c>
      <c r="HDY34" s="355">
        <f t="shared" si="85"/>
        <v>0</v>
      </c>
      <c r="HDZ34" s="355">
        <f t="shared" si="85"/>
        <v>0</v>
      </c>
      <c r="HEA34" s="355">
        <f t="shared" si="85"/>
        <v>0</v>
      </c>
      <c r="HEB34" s="355">
        <f t="shared" si="85"/>
        <v>0</v>
      </c>
      <c r="HEC34" s="355">
        <f t="shared" si="85"/>
        <v>0</v>
      </c>
      <c r="HED34" s="355">
        <f t="shared" si="85"/>
        <v>0</v>
      </c>
      <c r="HEE34" s="355">
        <f t="shared" si="85"/>
        <v>0</v>
      </c>
      <c r="HEF34" s="355">
        <f t="shared" si="85"/>
        <v>0</v>
      </c>
      <c r="HEG34" s="355">
        <f t="shared" si="85"/>
        <v>0</v>
      </c>
      <c r="HEH34" s="355">
        <f t="shared" si="85"/>
        <v>0</v>
      </c>
      <c r="HEI34" s="355">
        <f t="shared" si="85"/>
        <v>0</v>
      </c>
      <c r="HEJ34" s="355">
        <f t="shared" si="85"/>
        <v>0</v>
      </c>
      <c r="HEK34" s="355">
        <f t="shared" si="85"/>
        <v>0</v>
      </c>
      <c r="HEL34" s="355">
        <f t="shared" si="85"/>
        <v>0</v>
      </c>
      <c r="HEM34" s="355">
        <f t="shared" si="85"/>
        <v>0</v>
      </c>
      <c r="HEN34" s="355">
        <f t="shared" si="85"/>
        <v>0</v>
      </c>
      <c r="HEO34" s="355">
        <f t="shared" si="85"/>
        <v>0</v>
      </c>
      <c r="HEP34" s="355">
        <f t="shared" si="85"/>
        <v>0</v>
      </c>
      <c r="HEQ34" s="355">
        <f t="shared" si="85"/>
        <v>0</v>
      </c>
      <c r="HER34" s="355">
        <f t="shared" si="85"/>
        <v>0</v>
      </c>
      <c r="HES34" s="355">
        <f t="shared" si="85"/>
        <v>0</v>
      </c>
      <c r="HET34" s="355">
        <f t="shared" si="85"/>
        <v>0</v>
      </c>
      <c r="HEU34" s="355">
        <f t="shared" si="85"/>
        <v>0</v>
      </c>
      <c r="HEV34" s="355">
        <f t="shared" si="85"/>
        <v>0</v>
      </c>
      <c r="HEW34" s="355">
        <f t="shared" si="85"/>
        <v>0</v>
      </c>
      <c r="HEX34" s="355">
        <f t="shared" si="85"/>
        <v>0</v>
      </c>
      <c r="HEY34" s="355">
        <f t="shared" si="85"/>
        <v>0</v>
      </c>
      <c r="HEZ34" s="355">
        <f t="shared" si="85"/>
        <v>0</v>
      </c>
      <c r="HFA34" s="355">
        <f t="shared" si="85"/>
        <v>0</v>
      </c>
      <c r="HFB34" s="355">
        <f t="shared" si="85"/>
        <v>0</v>
      </c>
      <c r="HFC34" s="355">
        <f t="shared" ref="HFC34:HHN34" si="86">SUM(HFC35:HFC39)</f>
        <v>0</v>
      </c>
      <c r="HFD34" s="355">
        <f t="shared" si="86"/>
        <v>0</v>
      </c>
      <c r="HFE34" s="355">
        <f t="shared" si="86"/>
        <v>0</v>
      </c>
      <c r="HFF34" s="355">
        <f t="shared" si="86"/>
        <v>0</v>
      </c>
      <c r="HFG34" s="355">
        <f t="shared" si="86"/>
        <v>0</v>
      </c>
      <c r="HFH34" s="355">
        <f t="shared" si="86"/>
        <v>0</v>
      </c>
      <c r="HFI34" s="355">
        <f t="shared" si="86"/>
        <v>0</v>
      </c>
      <c r="HFJ34" s="355">
        <f t="shared" si="86"/>
        <v>0</v>
      </c>
      <c r="HFK34" s="355">
        <f t="shared" si="86"/>
        <v>0</v>
      </c>
      <c r="HFL34" s="355">
        <f t="shared" si="86"/>
        <v>0</v>
      </c>
      <c r="HFM34" s="355">
        <f t="shared" si="86"/>
        <v>0</v>
      </c>
      <c r="HFN34" s="355">
        <f t="shared" si="86"/>
        <v>0</v>
      </c>
      <c r="HFO34" s="355">
        <f t="shared" si="86"/>
        <v>0</v>
      </c>
      <c r="HFP34" s="355">
        <f t="shared" si="86"/>
        <v>0</v>
      </c>
      <c r="HFQ34" s="355">
        <f t="shared" si="86"/>
        <v>0</v>
      </c>
      <c r="HFR34" s="355">
        <f t="shared" si="86"/>
        <v>0</v>
      </c>
      <c r="HFS34" s="355">
        <f t="shared" si="86"/>
        <v>0</v>
      </c>
      <c r="HFT34" s="355">
        <f t="shared" si="86"/>
        <v>0</v>
      </c>
      <c r="HFU34" s="355">
        <f t="shared" si="86"/>
        <v>0</v>
      </c>
      <c r="HFV34" s="355">
        <f t="shared" si="86"/>
        <v>0</v>
      </c>
      <c r="HFW34" s="355">
        <f t="shared" si="86"/>
        <v>0</v>
      </c>
      <c r="HFX34" s="355">
        <f t="shared" si="86"/>
        <v>0</v>
      </c>
      <c r="HFY34" s="355">
        <f t="shared" si="86"/>
        <v>0</v>
      </c>
      <c r="HFZ34" s="355">
        <f t="shared" si="86"/>
        <v>0</v>
      </c>
      <c r="HGA34" s="355">
        <f t="shared" si="86"/>
        <v>0</v>
      </c>
      <c r="HGB34" s="355">
        <f t="shared" si="86"/>
        <v>0</v>
      </c>
      <c r="HGC34" s="355">
        <f t="shared" si="86"/>
        <v>0</v>
      </c>
      <c r="HGD34" s="355">
        <f t="shared" si="86"/>
        <v>0</v>
      </c>
      <c r="HGE34" s="355">
        <f t="shared" si="86"/>
        <v>0</v>
      </c>
      <c r="HGF34" s="355">
        <f t="shared" si="86"/>
        <v>0</v>
      </c>
      <c r="HGG34" s="355">
        <f t="shared" si="86"/>
        <v>0</v>
      </c>
      <c r="HGH34" s="355">
        <f t="shared" si="86"/>
        <v>0</v>
      </c>
      <c r="HGI34" s="355">
        <f t="shared" si="86"/>
        <v>0</v>
      </c>
      <c r="HGJ34" s="355">
        <f t="shared" si="86"/>
        <v>0</v>
      </c>
      <c r="HGK34" s="355">
        <f t="shared" si="86"/>
        <v>0</v>
      </c>
      <c r="HGL34" s="355">
        <f t="shared" si="86"/>
        <v>0</v>
      </c>
      <c r="HGM34" s="355">
        <f t="shared" si="86"/>
        <v>0</v>
      </c>
      <c r="HGN34" s="355">
        <f t="shared" si="86"/>
        <v>0</v>
      </c>
      <c r="HGO34" s="355">
        <f t="shared" si="86"/>
        <v>0</v>
      </c>
      <c r="HGP34" s="355">
        <f t="shared" si="86"/>
        <v>0</v>
      </c>
      <c r="HGQ34" s="355">
        <f t="shared" si="86"/>
        <v>0</v>
      </c>
      <c r="HGR34" s="355">
        <f t="shared" si="86"/>
        <v>0</v>
      </c>
      <c r="HGS34" s="355">
        <f t="shared" si="86"/>
        <v>0</v>
      </c>
      <c r="HGT34" s="355">
        <f t="shared" si="86"/>
        <v>0</v>
      </c>
      <c r="HGU34" s="355">
        <f t="shared" si="86"/>
        <v>0</v>
      </c>
      <c r="HGV34" s="355">
        <f t="shared" si="86"/>
        <v>0</v>
      </c>
      <c r="HGW34" s="355">
        <f t="shared" si="86"/>
        <v>0</v>
      </c>
      <c r="HGX34" s="355">
        <f t="shared" si="86"/>
        <v>0</v>
      </c>
      <c r="HGY34" s="355">
        <f t="shared" si="86"/>
        <v>0</v>
      </c>
      <c r="HGZ34" s="355">
        <f t="shared" si="86"/>
        <v>0</v>
      </c>
      <c r="HHA34" s="355">
        <f t="shared" si="86"/>
        <v>0</v>
      </c>
      <c r="HHB34" s="355">
        <f t="shared" si="86"/>
        <v>0</v>
      </c>
      <c r="HHC34" s="355">
        <f t="shared" si="86"/>
        <v>0</v>
      </c>
      <c r="HHD34" s="355">
        <f t="shared" si="86"/>
        <v>0</v>
      </c>
      <c r="HHE34" s="355">
        <f t="shared" si="86"/>
        <v>0</v>
      </c>
      <c r="HHF34" s="355">
        <f t="shared" si="86"/>
        <v>0</v>
      </c>
      <c r="HHG34" s="355">
        <f t="shared" si="86"/>
        <v>0</v>
      </c>
      <c r="HHH34" s="355">
        <f t="shared" si="86"/>
        <v>0</v>
      </c>
      <c r="HHI34" s="355">
        <f t="shared" si="86"/>
        <v>0</v>
      </c>
      <c r="HHJ34" s="355">
        <f t="shared" si="86"/>
        <v>0</v>
      </c>
      <c r="HHK34" s="355">
        <f t="shared" si="86"/>
        <v>0</v>
      </c>
      <c r="HHL34" s="355">
        <f t="shared" si="86"/>
        <v>0</v>
      </c>
      <c r="HHM34" s="355">
        <f t="shared" si="86"/>
        <v>0</v>
      </c>
      <c r="HHN34" s="355">
        <f t="shared" si="86"/>
        <v>0</v>
      </c>
      <c r="HHO34" s="355">
        <f t="shared" ref="HHO34:HJZ34" si="87">SUM(HHO35:HHO39)</f>
        <v>0</v>
      </c>
      <c r="HHP34" s="355">
        <f t="shared" si="87"/>
        <v>0</v>
      </c>
      <c r="HHQ34" s="355">
        <f t="shared" si="87"/>
        <v>0</v>
      </c>
      <c r="HHR34" s="355">
        <f t="shared" si="87"/>
        <v>0</v>
      </c>
      <c r="HHS34" s="355">
        <f t="shared" si="87"/>
        <v>0</v>
      </c>
      <c r="HHT34" s="355">
        <f t="shared" si="87"/>
        <v>0</v>
      </c>
      <c r="HHU34" s="355">
        <f t="shared" si="87"/>
        <v>0</v>
      </c>
      <c r="HHV34" s="355">
        <f t="shared" si="87"/>
        <v>0</v>
      </c>
      <c r="HHW34" s="355">
        <f t="shared" si="87"/>
        <v>0</v>
      </c>
      <c r="HHX34" s="355">
        <f t="shared" si="87"/>
        <v>0</v>
      </c>
      <c r="HHY34" s="355">
        <f t="shared" si="87"/>
        <v>0</v>
      </c>
      <c r="HHZ34" s="355">
        <f t="shared" si="87"/>
        <v>0</v>
      </c>
      <c r="HIA34" s="355">
        <f t="shared" si="87"/>
        <v>0</v>
      </c>
      <c r="HIB34" s="355">
        <f t="shared" si="87"/>
        <v>0</v>
      </c>
      <c r="HIC34" s="355">
        <f t="shared" si="87"/>
        <v>0</v>
      </c>
      <c r="HID34" s="355">
        <f t="shared" si="87"/>
        <v>0</v>
      </c>
      <c r="HIE34" s="355">
        <f t="shared" si="87"/>
        <v>0</v>
      </c>
      <c r="HIF34" s="355">
        <f t="shared" si="87"/>
        <v>0</v>
      </c>
      <c r="HIG34" s="355">
        <f t="shared" si="87"/>
        <v>0</v>
      </c>
      <c r="HIH34" s="355">
        <f t="shared" si="87"/>
        <v>0</v>
      </c>
      <c r="HII34" s="355">
        <f t="shared" si="87"/>
        <v>0</v>
      </c>
      <c r="HIJ34" s="355">
        <f t="shared" si="87"/>
        <v>0</v>
      </c>
      <c r="HIK34" s="355">
        <f t="shared" si="87"/>
        <v>0</v>
      </c>
      <c r="HIL34" s="355">
        <f t="shared" si="87"/>
        <v>0</v>
      </c>
      <c r="HIM34" s="355">
        <f t="shared" si="87"/>
        <v>0</v>
      </c>
      <c r="HIN34" s="355">
        <f t="shared" si="87"/>
        <v>0</v>
      </c>
      <c r="HIO34" s="355">
        <f t="shared" si="87"/>
        <v>0</v>
      </c>
      <c r="HIP34" s="355">
        <f t="shared" si="87"/>
        <v>0</v>
      </c>
      <c r="HIQ34" s="355">
        <f t="shared" si="87"/>
        <v>0</v>
      </c>
      <c r="HIR34" s="355">
        <f t="shared" si="87"/>
        <v>0</v>
      </c>
      <c r="HIS34" s="355">
        <f t="shared" si="87"/>
        <v>0</v>
      </c>
      <c r="HIT34" s="355">
        <f t="shared" si="87"/>
        <v>0</v>
      </c>
      <c r="HIU34" s="355">
        <f t="shared" si="87"/>
        <v>0</v>
      </c>
      <c r="HIV34" s="355">
        <f t="shared" si="87"/>
        <v>0</v>
      </c>
      <c r="HIW34" s="355">
        <f t="shared" si="87"/>
        <v>0</v>
      </c>
      <c r="HIX34" s="355">
        <f t="shared" si="87"/>
        <v>0</v>
      </c>
      <c r="HIY34" s="355">
        <f t="shared" si="87"/>
        <v>0</v>
      </c>
      <c r="HIZ34" s="355">
        <f t="shared" si="87"/>
        <v>0</v>
      </c>
      <c r="HJA34" s="355">
        <f t="shared" si="87"/>
        <v>0</v>
      </c>
      <c r="HJB34" s="355">
        <f t="shared" si="87"/>
        <v>0</v>
      </c>
      <c r="HJC34" s="355">
        <f t="shared" si="87"/>
        <v>0</v>
      </c>
      <c r="HJD34" s="355">
        <f t="shared" si="87"/>
        <v>0</v>
      </c>
      <c r="HJE34" s="355">
        <f t="shared" si="87"/>
        <v>0</v>
      </c>
      <c r="HJF34" s="355">
        <f t="shared" si="87"/>
        <v>0</v>
      </c>
      <c r="HJG34" s="355">
        <f t="shared" si="87"/>
        <v>0</v>
      </c>
      <c r="HJH34" s="355">
        <f t="shared" si="87"/>
        <v>0</v>
      </c>
      <c r="HJI34" s="355">
        <f t="shared" si="87"/>
        <v>0</v>
      </c>
      <c r="HJJ34" s="355">
        <f t="shared" si="87"/>
        <v>0</v>
      </c>
      <c r="HJK34" s="355">
        <f t="shared" si="87"/>
        <v>0</v>
      </c>
      <c r="HJL34" s="355">
        <f t="shared" si="87"/>
        <v>0</v>
      </c>
      <c r="HJM34" s="355">
        <f t="shared" si="87"/>
        <v>0</v>
      </c>
      <c r="HJN34" s="355">
        <f t="shared" si="87"/>
        <v>0</v>
      </c>
      <c r="HJO34" s="355">
        <f t="shared" si="87"/>
        <v>0</v>
      </c>
      <c r="HJP34" s="355">
        <f t="shared" si="87"/>
        <v>0</v>
      </c>
      <c r="HJQ34" s="355">
        <f t="shared" si="87"/>
        <v>0</v>
      </c>
      <c r="HJR34" s="355">
        <f t="shared" si="87"/>
        <v>0</v>
      </c>
      <c r="HJS34" s="355">
        <f t="shared" si="87"/>
        <v>0</v>
      </c>
      <c r="HJT34" s="355">
        <f t="shared" si="87"/>
        <v>0</v>
      </c>
      <c r="HJU34" s="355">
        <f t="shared" si="87"/>
        <v>0</v>
      </c>
      <c r="HJV34" s="355">
        <f t="shared" si="87"/>
        <v>0</v>
      </c>
      <c r="HJW34" s="355">
        <f t="shared" si="87"/>
        <v>0</v>
      </c>
      <c r="HJX34" s="355">
        <f t="shared" si="87"/>
        <v>0</v>
      </c>
      <c r="HJY34" s="355">
        <f t="shared" si="87"/>
        <v>0</v>
      </c>
      <c r="HJZ34" s="355">
        <f t="shared" si="87"/>
        <v>0</v>
      </c>
      <c r="HKA34" s="355">
        <f t="shared" ref="HKA34:HML34" si="88">SUM(HKA35:HKA39)</f>
        <v>0</v>
      </c>
      <c r="HKB34" s="355">
        <f t="shared" si="88"/>
        <v>0</v>
      </c>
      <c r="HKC34" s="355">
        <f t="shared" si="88"/>
        <v>0</v>
      </c>
      <c r="HKD34" s="355">
        <f t="shared" si="88"/>
        <v>0</v>
      </c>
      <c r="HKE34" s="355">
        <f t="shared" si="88"/>
        <v>0</v>
      </c>
      <c r="HKF34" s="355">
        <f t="shared" si="88"/>
        <v>0</v>
      </c>
      <c r="HKG34" s="355">
        <f t="shared" si="88"/>
        <v>0</v>
      </c>
      <c r="HKH34" s="355">
        <f t="shared" si="88"/>
        <v>0</v>
      </c>
      <c r="HKI34" s="355">
        <f t="shared" si="88"/>
        <v>0</v>
      </c>
      <c r="HKJ34" s="355">
        <f t="shared" si="88"/>
        <v>0</v>
      </c>
      <c r="HKK34" s="355">
        <f t="shared" si="88"/>
        <v>0</v>
      </c>
      <c r="HKL34" s="355">
        <f t="shared" si="88"/>
        <v>0</v>
      </c>
      <c r="HKM34" s="355">
        <f t="shared" si="88"/>
        <v>0</v>
      </c>
      <c r="HKN34" s="355">
        <f t="shared" si="88"/>
        <v>0</v>
      </c>
      <c r="HKO34" s="355">
        <f t="shared" si="88"/>
        <v>0</v>
      </c>
      <c r="HKP34" s="355">
        <f t="shared" si="88"/>
        <v>0</v>
      </c>
      <c r="HKQ34" s="355">
        <f t="shared" si="88"/>
        <v>0</v>
      </c>
      <c r="HKR34" s="355">
        <f t="shared" si="88"/>
        <v>0</v>
      </c>
      <c r="HKS34" s="355">
        <f t="shared" si="88"/>
        <v>0</v>
      </c>
      <c r="HKT34" s="355">
        <f t="shared" si="88"/>
        <v>0</v>
      </c>
      <c r="HKU34" s="355">
        <f t="shared" si="88"/>
        <v>0</v>
      </c>
      <c r="HKV34" s="355">
        <f t="shared" si="88"/>
        <v>0</v>
      </c>
      <c r="HKW34" s="355">
        <f t="shared" si="88"/>
        <v>0</v>
      </c>
      <c r="HKX34" s="355">
        <f t="shared" si="88"/>
        <v>0</v>
      </c>
      <c r="HKY34" s="355">
        <f t="shared" si="88"/>
        <v>0</v>
      </c>
      <c r="HKZ34" s="355">
        <f t="shared" si="88"/>
        <v>0</v>
      </c>
      <c r="HLA34" s="355">
        <f t="shared" si="88"/>
        <v>0</v>
      </c>
      <c r="HLB34" s="355">
        <f t="shared" si="88"/>
        <v>0</v>
      </c>
      <c r="HLC34" s="355">
        <f t="shared" si="88"/>
        <v>0</v>
      </c>
      <c r="HLD34" s="355">
        <f t="shared" si="88"/>
        <v>0</v>
      </c>
      <c r="HLE34" s="355">
        <f t="shared" si="88"/>
        <v>0</v>
      </c>
      <c r="HLF34" s="355">
        <f t="shared" si="88"/>
        <v>0</v>
      </c>
      <c r="HLG34" s="355">
        <f t="shared" si="88"/>
        <v>0</v>
      </c>
      <c r="HLH34" s="355">
        <f t="shared" si="88"/>
        <v>0</v>
      </c>
      <c r="HLI34" s="355">
        <f t="shared" si="88"/>
        <v>0</v>
      </c>
      <c r="HLJ34" s="355">
        <f t="shared" si="88"/>
        <v>0</v>
      </c>
      <c r="HLK34" s="355">
        <f t="shared" si="88"/>
        <v>0</v>
      </c>
      <c r="HLL34" s="355">
        <f t="shared" si="88"/>
        <v>0</v>
      </c>
      <c r="HLM34" s="355">
        <f t="shared" si="88"/>
        <v>0</v>
      </c>
      <c r="HLN34" s="355">
        <f t="shared" si="88"/>
        <v>0</v>
      </c>
      <c r="HLO34" s="355">
        <f t="shared" si="88"/>
        <v>0</v>
      </c>
      <c r="HLP34" s="355">
        <f t="shared" si="88"/>
        <v>0</v>
      </c>
      <c r="HLQ34" s="355">
        <f t="shared" si="88"/>
        <v>0</v>
      </c>
      <c r="HLR34" s="355">
        <f t="shared" si="88"/>
        <v>0</v>
      </c>
      <c r="HLS34" s="355">
        <f t="shared" si="88"/>
        <v>0</v>
      </c>
      <c r="HLT34" s="355">
        <f t="shared" si="88"/>
        <v>0</v>
      </c>
      <c r="HLU34" s="355">
        <f t="shared" si="88"/>
        <v>0</v>
      </c>
      <c r="HLV34" s="355">
        <f t="shared" si="88"/>
        <v>0</v>
      </c>
      <c r="HLW34" s="355">
        <f t="shared" si="88"/>
        <v>0</v>
      </c>
      <c r="HLX34" s="355">
        <f t="shared" si="88"/>
        <v>0</v>
      </c>
      <c r="HLY34" s="355">
        <f t="shared" si="88"/>
        <v>0</v>
      </c>
      <c r="HLZ34" s="355">
        <f t="shared" si="88"/>
        <v>0</v>
      </c>
      <c r="HMA34" s="355">
        <f t="shared" si="88"/>
        <v>0</v>
      </c>
      <c r="HMB34" s="355">
        <f t="shared" si="88"/>
        <v>0</v>
      </c>
      <c r="HMC34" s="355">
        <f t="shared" si="88"/>
        <v>0</v>
      </c>
      <c r="HMD34" s="355">
        <f t="shared" si="88"/>
        <v>0</v>
      </c>
      <c r="HME34" s="355">
        <f t="shared" si="88"/>
        <v>0</v>
      </c>
      <c r="HMF34" s="355">
        <f t="shared" si="88"/>
        <v>0</v>
      </c>
      <c r="HMG34" s="355">
        <f t="shared" si="88"/>
        <v>0</v>
      </c>
      <c r="HMH34" s="355">
        <f t="shared" si="88"/>
        <v>0</v>
      </c>
      <c r="HMI34" s="355">
        <f t="shared" si="88"/>
        <v>0</v>
      </c>
      <c r="HMJ34" s="355">
        <f t="shared" si="88"/>
        <v>0</v>
      </c>
      <c r="HMK34" s="355">
        <f t="shared" si="88"/>
        <v>0</v>
      </c>
      <c r="HML34" s="355">
        <f t="shared" si="88"/>
        <v>0</v>
      </c>
      <c r="HMM34" s="355">
        <f t="shared" ref="HMM34:HOX34" si="89">SUM(HMM35:HMM39)</f>
        <v>0</v>
      </c>
      <c r="HMN34" s="355">
        <f t="shared" si="89"/>
        <v>0</v>
      </c>
      <c r="HMO34" s="355">
        <f t="shared" si="89"/>
        <v>0</v>
      </c>
      <c r="HMP34" s="355">
        <f t="shared" si="89"/>
        <v>0</v>
      </c>
      <c r="HMQ34" s="355">
        <f t="shared" si="89"/>
        <v>0</v>
      </c>
      <c r="HMR34" s="355">
        <f t="shared" si="89"/>
        <v>0</v>
      </c>
      <c r="HMS34" s="355">
        <f t="shared" si="89"/>
        <v>0</v>
      </c>
      <c r="HMT34" s="355">
        <f t="shared" si="89"/>
        <v>0</v>
      </c>
      <c r="HMU34" s="355">
        <f t="shared" si="89"/>
        <v>0</v>
      </c>
      <c r="HMV34" s="355">
        <f t="shared" si="89"/>
        <v>0</v>
      </c>
      <c r="HMW34" s="355">
        <f t="shared" si="89"/>
        <v>0</v>
      </c>
      <c r="HMX34" s="355">
        <f t="shared" si="89"/>
        <v>0</v>
      </c>
      <c r="HMY34" s="355">
        <f t="shared" si="89"/>
        <v>0</v>
      </c>
      <c r="HMZ34" s="355">
        <f t="shared" si="89"/>
        <v>0</v>
      </c>
      <c r="HNA34" s="355">
        <f t="shared" si="89"/>
        <v>0</v>
      </c>
      <c r="HNB34" s="355">
        <f t="shared" si="89"/>
        <v>0</v>
      </c>
      <c r="HNC34" s="355">
        <f t="shared" si="89"/>
        <v>0</v>
      </c>
      <c r="HND34" s="355">
        <f t="shared" si="89"/>
        <v>0</v>
      </c>
      <c r="HNE34" s="355">
        <f t="shared" si="89"/>
        <v>0</v>
      </c>
      <c r="HNF34" s="355">
        <f t="shared" si="89"/>
        <v>0</v>
      </c>
      <c r="HNG34" s="355">
        <f t="shared" si="89"/>
        <v>0</v>
      </c>
      <c r="HNH34" s="355">
        <f t="shared" si="89"/>
        <v>0</v>
      </c>
      <c r="HNI34" s="355">
        <f t="shared" si="89"/>
        <v>0</v>
      </c>
      <c r="HNJ34" s="355">
        <f t="shared" si="89"/>
        <v>0</v>
      </c>
      <c r="HNK34" s="355">
        <f t="shared" si="89"/>
        <v>0</v>
      </c>
      <c r="HNL34" s="355">
        <f t="shared" si="89"/>
        <v>0</v>
      </c>
      <c r="HNM34" s="355">
        <f t="shared" si="89"/>
        <v>0</v>
      </c>
      <c r="HNN34" s="355">
        <f t="shared" si="89"/>
        <v>0</v>
      </c>
      <c r="HNO34" s="355">
        <f t="shared" si="89"/>
        <v>0</v>
      </c>
      <c r="HNP34" s="355">
        <f t="shared" si="89"/>
        <v>0</v>
      </c>
      <c r="HNQ34" s="355">
        <f t="shared" si="89"/>
        <v>0</v>
      </c>
      <c r="HNR34" s="355">
        <f t="shared" si="89"/>
        <v>0</v>
      </c>
      <c r="HNS34" s="355">
        <f t="shared" si="89"/>
        <v>0</v>
      </c>
      <c r="HNT34" s="355">
        <f t="shared" si="89"/>
        <v>0</v>
      </c>
      <c r="HNU34" s="355">
        <f t="shared" si="89"/>
        <v>0</v>
      </c>
      <c r="HNV34" s="355">
        <f t="shared" si="89"/>
        <v>0</v>
      </c>
      <c r="HNW34" s="355">
        <f t="shared" si="89"/>
        <v>0</v>
      </c>
      <c r="HNX34" s="355">
        <f t="shared" si="89"/>
        <v>0</v>
      </c>
      <c r="HNY34" s="355">
        <f t="shared" si="89"/>
        <v>0</v>
      </c>
      <c r="HNZ34" s="355">
        <f t="shared" si="89"/>
        <v>0</v>
      </c>
      <c r="HOA34" s="355">
        <f t="shared" si="89"/>
        <v>0</v>
      </c>
      <c r="HOB34" s="355">
        <f t="shared" si="89"/>
        <v>0</v>
      </c>
      <c r="HOC34" s="355">
        <f t="shared" si="89"/>
        <v>0</v>
      </c>
      <c r="HOD34" s="355">
        <f t="shared" si="89"/>
        <v>0</v>
      </c>
      <c r="HOE34" s="355">
        <f t="shared" si="89"/>
        <v>0</v>
      </c>
      <c r="HOF34" s="355">
        <f t="shared" si="89"/>
        <v>0</v>
      </c>
      <c r="HOG34" s="355">
        <f t="shared" si="89"/>
        <v>0</v>
      </c>
      <c r="HOH34" s="355">
        <f t="shared" si="89"/>
        <v>0</v>
      </c>
      <c r="HOI34" s="355">
        <f t="shared" si="89"/>
        <v>0</v>
      </c>
      <c r="HOJ34" s="355">
        <f t="shared" si="89"/>
        <v>0</v>
      </c>
      <c r="HOK34" s="355">
        <f t="shared" si="89"/>
        <v>0</v>
      </c>
      <c r="HOL34" s="355">
        <f t="shared" si="89"/>
        <v>0</v>
      </c>
      <c r="HOM34" s="355">
        <f t="shared" si="89"/>
        <v>0</v>
      </c>
      <c r="HON34" s="355">
        <f t="shared" si="89"/>
        <v>0</v>
      </c>
      <c r="HOO34" s="355">
        <f t="shared" si="89"/>
        <v>0</v>
      </c>
      <c r="HOP34" s="355">
        <f t="shared" si="89"/>
        <v>0</v>
      </c>
      <c r="HOQ34" s="355">
        <f t="shared" si="89"/>
        <v>0</v>
      </c>
      <c r="HOR34" s="355">
        <f t="shared" si="89"/>
        <v>0</v>
      </c>
      <c r="HOS34" s="355">
        <f t="shared" si="89"/>
        <v>0</v>
      </c>
      <c r="HOT34" s="355">
        <f t="shared" si="89"/>
        <v>0</v>
      </c>
      <c r="HOU34" s="355">
        <f t="shared" si="89"/>
        <v>0</v>
      </c>
      <c r="HOV34" s="355">
        <f t="shared" si="89"/>
        <v>0</v>
      </c>
      <c r="HOW34" s="355">
        <f t="shared" si="89"/>
        <v>0</v>
      </c>
      <c r="HOX34" s="355">
        <f t="shared" si="89"/>
        <v>0</v>
      </c>
      <c r="HOY34" s="355">
        <f t="shared" ref="HOY34:HRJ34" si="90">SUM(HOY35:HOY39)</f>
        <v>0</v>
      </c>
      <c r="HOZ34" s="355">
        <f t="shared" si="90"/>
        <v>0</v>
      </c>
      <c r="HPA34" s="355">
        <f t="shared" si="90"/>
        <v>0</v>
      </c>
      <c r="HPB34" s="355">
        <f t="shared" si="90"/>
        <v>0</v>
      </c>
      <c r="HPC34" s="355">
        <f t="shared" si="90"/>
        <v>0</v>
      </c>
      <c r="HPD34" s="355">
        <f t="shared" si="90"/>
        <v>0</v>
      </c>
      <c r="HPE34" s="355">
        <f t="shared" si="90"/>
        <v>0</v>
      </c>
      <c r="HPF34" s="355">
        <f t="shared" si="90"/>
        <v>0</v>
      </c>
      <c r="HPG34" s="355">
        <f t="shared" si="90"/>
        <v>0</v>
      </c>
      <c r="HPH34" s="355">
        <f t="shared" si="90"/>
        <v>0</v>
      </c>
      <c r="HPI34" s="355">
        <f t="shared" si="90"/>
        <v>0</v>
      </c>
      <c r="HPJ34" s="355">
        <f t="shared" si="90"/>
        <v>0</v>
      </c>
      <c r="HPK34" s="355">
        <f t="shared" si="90"/>
        <v>0</v>
      </c>
      <c r="HPL34" s="355">
        <f t="shared" si="90"/>
        <v>0</v>
      </c>
      <c r="HPM34" s="355">
        <f t="shared" si="90"/>
        <v>0</v>
      </c>
      <c r="HPN34" s="355">
        <f t="shared" si="90"/>
        <v>0</v>
      </c>
      <c r="HPO34" s="355">
        <f t="shared" si="90"/>
        <v>0</v>
      </c>
      <c r="HPP34" s="355">
        <f t="shared" si="90"/>
        <v>0</v>
      </c>
      <c r="HPQ34" s="355">
        <f t="shared" si="90"/>
        <v>0</v>
      </c>
      <c r="HPR34" s="355">
        <f t="shared" si="90"/>
        <v>0</v>
      </c>
      <c r="HPS34" s="355">
        <f t="shared" si="90"/>
        <v>0</v>
      </c>
      <c r="HPT34" s="355">
        <f t="shared" si="90"/>
        <v>0</v>
      </c>
      <c r="HPU34" s="355">
        <f t="shared" si="90"/>
        <v>0</v>
      </c>
      <c r="HPV34" s="355">
        <f t="shared" si="90"/>
        <v>0</v>
      </c>
      <c r="HPW34" s="355">
        <f t="shared" si="90"/>
        <v>0</v>
      </c>
      <c r="HPX34" s="355">
        <f t="shared" si="90"/>
        <v>0</v>
      </c>
      <c r="HPY34" s="355">
        <f t="shared" si="90"/>
        <v>0</v>
      </c>
      <c r="HPZ34" s="355">
        <f t="shared" si="90"/>
        <v>0</v>
      </c>
      <c r="HQA34" s="355">
        <f t="shared" si="90"/>
        <v>0</v>
      </c>
      <c r="HQB34" s="355">
        <f t="shared" si="90"/>
        <v>0</v>
      </c>
      <c r="HQC34" s="355">
        <f t="shared" si="90"/>
        <v>0</v>
      </c>
      <c r="HQD34" s="355">
        <f t="shared" si="90"/>
        <v>0</v>
      </c>
      <c r="HQE34" s="355">
        <f t="shared" si="90"/>
        <v>0</v>
      </c>
      <c r="HQF34" s="355">
        <f t="shared" si="90"/>
        <v>0</v>
      </c>
      <c r="HQG34" s="355">
        <f t="shared" si="90"/>
        <v>0</v>
      </c>
      <c r="HQH34" s="355">
        <f t="shared" si="90"/>
        <v>0</v>
      </c>
      <c r="HQI34" s="355">
        <f t="shared" si="90"/>
        <v>0</v>
      </c>
      <c r="HQJ34" s="355">
        <f t="shared" si="90"/>
        <v>0</v>
      </c>
      <c r="HQK34" s="355">
        <f t="shared" si="90"/>
        <v>0</v>
      </c>
      <c r="HQL34" s="355">
        <f t="shared" si="90"/>
        <v>0</v>
      </c>
      <c r="HQM34" s="355">
        <f t="shared" si="90"/>
        <v>0</v>
      </c>
      <c r="HQN34" s="355">
        <f t="shared" si="90"/>
        <v>0</v>
      </c>
      <c r="HQO34" s="355">
        <f t="shared" si="90"/>
        <v>0</v>
      </c>
      <c r="HQP34" s="355">
        <f t="shared" si="90"/>
        <v>0</v>
      </c>
      <c r="HQQ34" s="355">
        <f t="shared" si="90"/>
        <v>0</v>
      </c>
      <c r="HQR34" s="355">
        <f t="shared" si="90"/>
        <v>0</v>
      </c>
      <c r="HQS34" s="355">
        <f t="shared" si="90"/>
        <v>0</v>
      </c>
      <c r="HQT34" s="355">
        <f t="shared" si="90"/>
        <v>0</v>
      </c>
      <c r="HQU34" s="355">
        <f t="shared" si="90"/>
        <v>0</v>
      </c>
      <c r="HQV34" s="355">
        <f t="shared" si="90"/>
        <v>0</v>
      </c>
      <c r="HQW34" s="355">
        <f t="shared" si="90"/>
        <v>0</v>
      </c>
      <c r="HQX34" s="355">
        <f t="shared" si="90"/>
        <v>0</v>
      </c>
      <c r="HQY34" s="355">
        <f t="shared" si="90"/>
        <v>0</v>
      </c>
      <c r="HQZ34" s="355">
        <f t="shared" si="90"/>
        <v>0</v>
      </c>
      <c r="HRA34" s="355">
        <f t="shared" si="90"/>
        <v>0</v>
      </c>
      <c r="HRB34" s="355">
        <f t="shared" si="90"/>
        <v>0</v>
      </c>
      <c r="HRC34" s="355">
        <f t="shared" si="90"/>
        <v>0</v>
      </c>
      <c r="HRD34" s="355">
        <f t="shared" si="90"/>
        <v>0</v>
      </c>
      <c r="HRE34" s="355">
        <f t="shared" si="90"/>
        <v>0</v>
      </c>
      <c r="HRF34" s="355">
        <f t="shared" si="90"/>
        <v>0</v>
      </c>
      <c r="HRG34" s="355">
        <f t="shared" si="90"/>
        <v>0</v>
      </c>
      <c r="HRH34" s="355">
        <f t="shared" si="90"/>
        <v>0</v>
      </c>
      <c r="HRI34" s="355">
        <f t="shared" si="90"/>
        <v>0</v>
      </c>
      <c r="HRJ34" s="355">
        <f t="shared" si="90"/>
        <v>0</v>
      </c>
      <c r="HRK34" s="355">
        <f t="shared" ref="HRK34:HTV34" si="91">SUM(HRK35:HRK39)</f>
        <v>0</v>
      </c>
      <c r="HRL34" s="355">
        <f t="shared" si="91"/>
        <v>0</v>
      </c>
      <c r="HRM34" s="355">
        <f t="shared" si="91"/>
        <v>0</v>
      </c>
      <c r="HRN34" s="355">
        <f t="shared" si="91"/>
        <v>0</v>
      </c>
      <c r="HRO34" s="355">
        <f t="shared" si="91"/>
        <v>0</v>
      </c>
      <c r="HRP34" s="355">
        <f t="shared" si="91"/>
        <v>0</v>
      </c>
      <c r="HRQ34" s="355">
        <f t="shared" si="91"/>
        <v>0</v>
      </c>
      <c r="HRR34" s="355">
        <f t="shared" si="91"/>
        <v>0</v>
      </c>
      <c r="HRS34" s="355">
        <f t="shared" si="91"/>
        <v>0</v>
      </c>
      <c r="HRT34" s="355">
        <f t="shared" si="91"/>
        <v>0</v>
      </c>
      <c r="HRU34" s="355">
        <f t="shared" si="91"/>
        <v>0</v>
      </c>
      <c r="HRV34" s="355">
        <f t="shared" si="91"/>
        <v>0</v>
      </c>
      <c r="HRW34" s="355">
        <f t="shared" si="91"/>
        <v>0</v>
      </c>
      <c r="HRX34" s="355">
        <f t="shared" si="91"/>
        <v>0</v>
      </c>
      <c r="HRY34" s="355">
        <f t="shared" si="91"/>
        <v>0</v>
      </c>
      <c r="HRZ34" s="355">
        <f t="shared" si="91"/>
        <v>0</v>
      </c>
      <c r="HSA34" s="355">
        <f t="shared" si="91"/>
        <v>0</v>
      </c>
      <c r="HSB34" s="355">
        <f t="shared" si="91"/>
        <v>0</v>
      </c>
      <c r="HSC34" s="355">
        <f t="shared" si="91"/>
        <v>0</v>
      </c>
      <c r="HSD34" s="355">
        <f t="shared" si="91"/>
        <v>0</v>
      </c>
      <c r="HSE34" s="355">
        <f t="shared" si="91"/>
        <v>0</v>
      </c>
      <c r="HSF34" s="355">
        <f t="shared" si="91"/>
        <v>0</v>
      </c>
      <c r="HSG34" s="355">
        <f t="shared" si="91"/>
        <v>0</v>
      </c>
      <c r="HSH34" s="355">
        <f t="shared" si="91"/>
        <v>0</v>
      </c>
      <c r="HSI34" s="355">
        <f t="shared" si="91"/>
        <v>0</v>
      </c>
      <c r="HSJ34" s="355">
        <f t="shared" si="91"/>
        <v>0</v>
      </c>
      <c r="HSK34" s="355">
        <f t="shared" si="91"/>
        <v>0</v>
      </c>
      <c r="HSL34" s="355">
        <f t="shared" si="91"/>
        <v>0</v>
      </c>
      <c r="HSM34" s="355">
        <f t="shared" si="91"/>
        <v>0</v>
      </c>
      <c r="HSN34" s="355">
        <f t="shared" si="91"/>
        <v>0</v>
      </c>
      <c r="HSO34" s="355">
        <f t="shared" si="91"/>
        <v>0</v>
      </c>
      <c r="HSP34" s="355">
        <f t="shared" si="91"/>
        <v>0</v>
      </c>
      <c r="HSQ34" s="355">
        <f t="shared" si="91"/>
        <v>0</v>
      </c>
      <c r="HSR34" s="355">
        <f t="shared" si="91"/>
        <v>0</v>
      </c>
      <c r="HSS34" s="355">
        <f t="shared" si="91"/>
        <v>0</v>
      </c>
      <c r="HST34" s="355">
        <f t="shared" si="91"/>
        <v>0</v>
      </c>
      <c r="HSU34" s="355">
        <f t="shared" si="91"/>
        <v>0</v>
      </c>
      <c r="HSV34" s="355">
        <f t="shared" si="91"/>
        <v>0</v>
      </c>
      <c r="HSW34" s="355">
        <f t="shared" si="91"/>
        <v>0</v>
      </c>
      <c r="HSX34" s="355">
        <f t="shared" si="91"/>
        <v>0</v>
      </c>
      <c r="HSY34" s="355">
        <f t="shared" si="91"/>
        <v>0</v>
      </c>
      <c r="HSZ34" s="355">
        <f t="shared" si="91"/>
        <v>0</v>
      </c>
      <c r="HTA34" s="355">
        <f t="shared" si="91"/>
        <v>0</v>
      </c>
      <c r="HTB34" s="355">
        <f t="shared" si="91"/>
        <v>0</v>
      </c>
      <c r="HTC34" s="355">
        <f t="shared" si="91"/>
        <v>0</v>
      </c>
      <c r="HTD34" s="355">
        <f t="shared" si="91"/>
        <v>0</v>
      </c>
      <c r="HTE34" s="355">
        <f t="shared" si="91"/>
        <v>0</v>
      </c>
      <c r="HTF34" s="355">
        <f t="shared" si="91"/>
        <v>0</v>
      </c>
      <c r="HTG34" s="355">
        <f t="shared" si="91"/>
        <v>0</v>
      </c>
      <c r="HTH34" s="355">
        <f t="shared" si="91"/>
        <v>0</v>
      </c>
      <c r="HTI34" s="355">
        <f t="shared" si="91"/>
        <v>0</v>
      </c>
      <c r="HTJ34" s="355">
        <f t="shared" si="91"/>
        <v>0</v>
      </c>
      <c r="HTK34" s="355">
        <f t="shared" si="91"/>
        <v>0</v>
      </c>
      <c r="HTL34" s="355">
        <f t="shared" si="91"/>
        <v>0</v>
      </c>
      <c r="HTM34" s="355">
        <f t="shared" si="91"/>
        <v>0</v>
      </c>
      <c r="HTN34" s="355">
        <f t="shared" si="91"/>
        <v>0</v>
      </c>
      <c r="HTO34" s="355">
        <f t="shared" si="91"/>
        <v>0</v>
      </c>
      <c r="HTP34" s="355">
        <f t="shared" si="91"/>
        <v>0</v>
      </c>
      <c r="HTQ34" s="355">
        <f t="shared" si="91"/>
        <v>0</v>
      </c>
      <c r="HTR34" s="355">
        <f t="shared" si="91"/>
        <v>0</v>
      </c>
      <c r="HTS34" s="355">
        <f t="shared" si="91"/>
        <v>0</v>
      </c>
      <c r="HTT34" s="355">
        <f t="shared" si="91"/>
        <v>0</v>
      </c>
      <c r="HTU34" s="355">
        <f t="shared" si="91"/>
        <v>0</v>
      </c>
      <c r="HTV34" s="355">
        <f t="shared" si="91"/>
        <v>0</v>
      </c>
      <c r="HTW34" s="355">
        <f t="shared" ref="HTW34:HWH34" si="92">SUM(HTW35:HTW39)</f>
        <v>0</v>
      </c>
      <c r="HTX34" s="355">
        <f t="shared" si="92"/>
        <v>0</v>
      </c>
      <c r="HTY34" s="355">
        <f t="shared" si="92"/>
        <v>0</v>
      </c>
      <c r="HTZ34" s="355">
        <f t="shared" si="92"/>
        <v>0</v>
      </c>
      <c r="HUA34" s="355">
        <f t="shared" si="92"/>
        <v>0</v>
      </c>
      <c r="HUB34" s="355">
        <f t="shared" si="92"/>
        <v>0</v>
      </c>
      <c r="HUC34" s="355">
        <f t="shared" si="92"/>
        <v>0</v>
      </c>
      <c r="HUD34" s="355">
        <f t="shared" si="92"/>
        <v>0</v>
      </c>
      <c r="HUE34" s="355">
        <f t="shared" si="92"/>
        <v>0</v>
      </c>
      <c r="HUF34" s="355">
        <f t="shared" si="92"/>
        <v>0</v>
      </c>
      <c r="HUG34" s="355">
        <f t="shared" si="92"/>
        <v>0</v>
      </c>
      <c r="HUH34" s="355">
        <f t="shared" si="92"/>
        <v>0</v>
      </c>
      <c r="HUI34" s="355">
        <f t="shared" si="92"/>
        <v>0</v>
      </c>
      <c r="HUJ34" s="355">
        <f t="shared" si="92"/>
        <v>0</v>
      </c>
      <c r="HUK34" s="355">
        <f t="shared" si="92"/>
        <v>0</v>
      </c>
      <c r="HUL34" s="355">
        <f t="shared" si="92"/>
        <v>0</v>
      </c>
      <c r="HUM34" s="355">
        <f t="shared" si="92"/>
        <v>0</v>
      </c>
      <c r="HUN34" s="355">
        <f t="shared" si="92"/>
        <v>0</v>
      </c>
      <c r="HUO34" s="355">
        <f t="shared" si="92"/>
        <v>0</v>
      </c>
      <c r="HUP34" s="355">
        <f t="shared" si="92"/>
        <v>0</v>
      </c>
      <c r="HUQ34" s="355">
        <f t="shared" si="92"/>
        <v>0</v>
      </c>
      <c r="HUR34" s="355">
        <f t="shared" si="92"/>
        <v>0</v>
      </c>
      <c r="HUS34" s="355">
        <f t="shared" si="92"/>
        <v>0</v>
      </c>
      <c r="HUT34" s="355">
        <f t="shared" si="92"/>
        <v>0</v>
      </c>
      <c r="HUU34" s="355">
        <f t="shared" si="92"/>
        <v>0</v>
      </c>
      <c r="HUV34" s="355">
        <f t="shared" si="92"/>
        <v>0</v>
      </c>
      <c r="HUW34" s="355">
        <f t="shared" si="92"/>
        <v>0</v>
      </c>
      <c r="HUX34" s="355">
        <f t="shared" si="92"/>
        <v>0</v>
      </c>
      <c r="HUY34" s="355">
        <f t="shared" si="92"/>
        <v>0</v>
      </c>
      <c r="HUZ34" s="355">
        <f t="shared" si="92"/>
        <v>0</v>
      </c>
      <c r="HVA34" s="355">
        <f t="shared" si="92"/>
        <v>0</v>
      </c>
      <c r="HVB34" s="355">
        <f t="shared" si="92"/>
        <v>0</v>
      </c>
      <c r="HVC34" s="355">
        <f t="shared" si="92"/>
        <v>0</v>
      </c>
      <c r="HVD34" s="355">
        <f t="shared" si="92"/>
        <v>0</v>
      </c>
      <c r="HVE34" s="355">
        <f t="shared" si="92"/>
        <v>0</v>
      </c>
      <c r="HVF34" s="355">
        <f t="shared" si="92"/>
        <v>0</v>
      </c>
      <c r="HVG34" s="355">
        <f t="shared" si="92"/>
        <v>0</v>
      </c>
      <c r="HVH34" s="355">
        <f t="shared" si="92"/>
        <v>0</v>
      </c>
      <c r="HVI34" s="355">
        <f t="shared" si="92"/>
        <v>0</v>
      </c>
      <c r="HVJ34" s="355">
        <f t="shared" si="92"/>
        <v>0</v>
      </c>
      <c r="HVK34" s="355">
        <f t="shared" si="92"/>
        <v>0</v>
      </c>
      <c r="HVL34" s="355">
        <f t="shared" si="92"/>
        <v>0</v>
      </c>
      <c r="HVM34" s="355">
        <f t="shared" si="92"/>
        <v>0</v>
      </c>
      <c r="HVN34" s="355">
        <f t="shared" si="92"/>
        <v>0</v>
      </c>
      <c r="HVO34" s="355">
        <f t="shared" si="92"/>
        <v>0</v>
      </c>
      <c r="HVP34" s="355">
        <f t="shared" si="92"/>
        <v>0</v>
      </c>
      <c r="HVQ34" s="355">
        <f t="shared" si="92"/>
        <v>0</v>
      </c>
      <c r="HVR34" s="355">
        <f t="shared" si="92"/>
        <v>0</v>
      </c>
      <c r="HVS34" s="355">
        <f t="shared" si="92"/>
        <v>0</v>
      </c>
      <c r="HVT34" s="355">
        <f t="shared" si="92"/>
        <v>0</v>
      </c>
      <c r="HVU34" s="355">
        <f t="shared" si="92"/>
        <v>0</v>
      </c>
      <c r="HVV34" s="355">
        <f t="shared" si="92"/>
        <v>0</v>
      </c>
      <c r="HVW34" s="355">
        <f t="shared" si="92"/>
        <v>0</v>
      </c>
      <c r="HVX34" s="355">
        <f t="shared" si="92"/>
        <v>0</v>
      </c>
      <c r="HVY34" s="355">
        <f t="shared" si="92"/>
        <v>0</v>
      </c>
      <c r="HVZ34" s="355">
        <f t="shared" si="92"/>
        <v>0</v>
      </c>
      <c r="HWA34" s="355">
        <f t="shared" si="92"/>
        <v>0</v>
      </c>
      <c r="HWB34" s="355">
        <f t="shared" si="92"/>
        <v>0</v>
      </c>
      <c r="HWC34" s="355">
        <f t="shared" si="92"/>
        <v>0</v>
      </c>
      <c r="HWD34" s="355">
        <f t="shared" si="92"/>
        <v>0</v>
      </c>
      <c r="HWE34" s="355">
        <f t="shared" si="92"/>
        <v>0</v>
      </c>
      <c r="HWF34" s="355">
        <f t="shared" si="92"/>
        <v>0</v>
      </c>
      <c r="HWG34" s="355">
        <f t="shared" si="92"/>
        <v>0</v>
      </c>
      <c r="HWH34" s="355">
        <f t="shared" si="92"/>
        <v>0</v>
      </c>
      <c r="HWI34" s="355">
        <f t="shared" ref="HWI34:HYT34" si="93">SUM(HWI35:HWI39)</f>
        <v>0</v>
      </c>
      <c r="HWJ34" s="355">
        <f t="shared" si="93"/>
        <v>0</v>
      </c>
      <c r="HWK34" s="355">
        <f t="shared" si="93"/>
        <v>0</v>
      </c>
      <c r="HWL34" s="355">
        <f t="shared" si="93"/>
        <v>0</v>
      </c>
      <c r="HWM34" s="355">
        <f t="shared" si="93"/>
        <v>0</v>
      </c>
      <c r="HWN34" s="355">
        <f t="shared" si="93"/>
        <v>0</v>
      </c>
      <c r="HWO34" s="355">
        <f t="shared" si="93"/>
        <v>0</v>
      </c>
      <c r="HWP34" s="355">
        <f t="shared" si="93"/>
        <v>0</v>
      </c>
      <c r="HWQ34" s="355">
        <f t="shared" si="93"/>
        <v>0</v>
      </c>
      <c r="HWR34" s="355">
        <f t="shared" si="93"/>
        <v>0</v>
      </c>
      <c r="HWS34" s="355">
        <f t="shared" si="93"/>
        <v>0</v>
      </c>
      <c r="HWT34" s="355">
        <f t="shared" si="93"/>
        <v>0</v>
      </c>
      <c r="HWU34" s="355">
        <f t="shared" si="93"/>
        <v>0</v>
      </c>
      <c r="HWV34" s="355">
        <f t="shared" si="93"/>
        <v>0</v>
      </c>
      <c r="HWW34" s="355">
        <f t="shared" si="93"/>
        <v>0</v>
      </c>
      <c r="HWX34" s="355">
        <f t="shared" si="93"/>
        <v>0</v>
      </c>
      <c r="HWY34" s="355">
        <f t="shared" si="93"/>
        <v>0</v>
      </c>
      <c r="HWZ34" s="355">
        <f t="shared" si="93"/>
        <v>0</v>
      </c>
      <c r="HXA34" s="355">
        <f t="shared" si="93"/>
        <v>0</v>
      </c>
      <c r="HXB34" s="355">
        <f t="shared" si="93"/>
        <v>0</v>
      </c>
      <c r="HXC34" s="355">
        <f t="shared" si="93"/>
        <v>0</v>
      </c>
      <c r="HXD34" s="355">
        <f t="shared" si="93"/>
        <v>0</v>
      </c>
      <c r="HXE34" s="355">
        <f t="shared" si="93"/>
        <v>0</v>
      </c>
      <c r="HXF34" s="355">
        <f t="shared" si="93"/>
        <v>0</v>
      </c>
      <c r="HXG34" s="355">
        <f t="shared" si="93"/>
        <v>0</v>
      </c>
      <c r="HXH34" s="355">
        <f t="shared" si="93"/>
        <v>0</v>
      </c>
      <c r="HXI34" s="355">
        <f t="shared" si="93"/>
        <v>0</v>
      </c>
      <c r="HXJ34" s="355">
        <f t="shared" si="93"/>
        <v>0</v>
      </c>
      <c r="HXK34" s="355">
        <f t="shared" si="93"/>
        <v>0</v>
      </c>
      <c r="HXL34" s="355">
        <f t="shared" si="93"/>
        <v>0</v>
      </c>
      <c r="HXM34" s="355">
        <f t="shared" si="93"/>
        <v>0</v>
      </c>
      <c r="HXN34" s="355">
        <f t="shared" si="93"/>
        <v>0</v>
      </c>
      <c r="HXO34" s="355">
        <f t="shared" si="93"/>
        <v>0</v>
      </c>
      <c r="HXP34" s="355">
        <f t="shared" si="93"/>
        <v>0</v>
      </c>
      <c r="HXQ34" s="355">
        <f t="shared" si="93"/>
        <v>0</v>
      </c>
      <c r="HXR34" s="355">
        <f t="shared" si="93"/>
        <v>0</v>
      </c>
      <c r="HXS34" s="355">
        <f t="shared" si="93"/>
        <v>0</v>
      </c>
      <c r="HXT34" s="355">
        <f t="shared" si="93"/>
        <v>0</v>
      </c>
      <c r="HXU34" s="355">
        <f t="shared" si="93"/>
        <v>0</v>
      </c>
      <c r="HXV34" s="355">
        <f t="shared" si="93"/>
        <v>0</v>
      </c>
      <c r="HXW34" s="355">
        <f t="shared" si="93"/>
        <v>0</v>
      </c>
      <c r="HXX34" s="355">
        <f t="shared" si="93"/>
        <v>0</v>
      </c>
      <c r="HXY34" s="355">
        <f t="shared" si="93"/>
        <v>0</v>
      </c>
      <c r="HXZ34" s="355">
        <f t="shared" si="93"/>
        <v>0</v>
      </c>
      <c r="HYA34" s="355">
        <f t="shared" si="93"/>
        <v>0</v>
      </c>
      <c r="HYB34" s="355">
        <f t="shared" si="93"/>
        <v>0</v>
      </c>
      <c r="HYC34" s="355">
        <f t="shared" si="93"/>
        <v>0</v>
      </c>
      <c r="HYD34" s="355">
        <f t="shared" si="93"/>
        <v>0</v>
      </c>
      <c r="HYE34" s="355">
        <f t="shared" si="93"/>
        <v>0</v>
      </c>
      <c r="HYF34" s="355">
        <f t="shared" si="93"/>
        <v>0</v>
      </c>
      <c r="HYG34" s="355">
        <f t="shared" si="93"/>
        <v>0</v>
      </c>
      <c r="HYH34" s="355">
        <f t="shared" si="93"/>
        <v>0</v>
      </c>
      <c r="HYI34" s="355">
        <f t="shared" si="93"/>
        <v>0</v>
      </c>
      <c r="HYJ34" s="355">
        <f t="shared" si="93"/>
        <v>0</v>
      </c>
      <c r="HYK34" s="355">
        <f t="shared" si="93"/>
        <v>0</v>
      </c>
      <c r="HYL34" s="355">
        <f t="shared" si="93"/>
        <v>0</v>
      </c>
      <c r="HYM34" s="355">
        <f t="shared" si="93"/>
        <v>0</v>
      </c>
      <c r="HYN34" s="355">
        <f t="shared" si="93"/>
        <v>0</v>
      </c>
      <c r="HYO34" s="355">
        <f t="shared" si="93"/>
        <v>0</v>
      </c>
      <c r="HYP34" s="355">
        <f t="shared" si="93"/>
        <v>0</v>
      </c>
      <c r="HYQ34" s="355">
        <f t="shared" si="93"/>
        <v>0</v>
      </c>
      <c r="HYR34" s="355">
        <f t="shared" si="93"/>
        <v>0</v>
      </c>
      <c r="HYS34" s="355">
        <f t="shared" si="93"/>
        <v>0</v>
      </c>
      <c r="HYT34" s="355">
        <f t="shared" si="93"/>
        <v>0</v>
      </c>
      <c r="HYU34" s="355">
        <f t="shared" ref="HYU34:IBF34" si="94">SUM(HYU35:HYU39)</f>
        <v>0</v>
      </c>
      <c r="HYV34" s="355">
        <f t="shared" si="94"/>
        <v>0</v>
      </c>
      <c r="HYW34" s="355">
        <f t="shared" si="94"/>
        <v>0</v>
      </c>
      <c r="HYX34" s="355">
        <f t="shared" si="94"/>
        <v>0</v>
      </c>
      <c r="HYY34" s="355">
        <f t="shared" si="94"/>
        <v>0</v>
      </c>
      <c r="HYZ34" s="355">
        <f t="shared" si="94"/>
        <v>0</v>
      </c>
      <c r="HZA34" s="355">
        <f t="shared" si="94"/>
        <v>0</v>
      </c>
      <c r="HZB34" s="355">
        <f t="shared" si="94"/>
        <v>0</v>
      </c>
      <c r="HZC34" s="355">
        <f t="shared" si="94"/>
        <v>0</v>
      </c>
      <c r="HZD34" s="355">
        <f t="shared" si="94"/>
        <v>0</v>
      </c>
      <c r="HZE34" s="355">
        <f t="shared" si="94"/>
        <v>0</v>
      </c>
      <c r="HZF34" s="355">
        <f t="shared" si="94"/>
        <v>0</v>
      </c>
      <c r="HZG34" s="355">
        <f t="shared" si="94"/>
        <v>0</v>
      </c>
      <c r="HZH34" s="355">
        <f t="shared" si="94"/>
        <v>0</v>
      </c>
      <c r="HZI34" s="355">
        <f t="shared" si="94"/>
        <v>0</v>
      </c>
      <c r="HZJ34" s="355">
        <f t="shared" si="94"/>
        <v>0</v>
      </c>
      <c r="HZK34" s="355">
        <f t="shared" si="94"/>
        <v>0</v>
      </c>
      <c r="HZL34" s="355">
        <f t="shared" si="94"/>
        <v>0</v>
      </c>
      <c r="HZM34" s="355">
        <f t="shared" si="94"/>
        <v>0</v>
      </c>
      <c r="HZN34" s="355">
        <f t="shared" si="94"/>
        <v>0</v>
      </c>
      <c r="HZO34" s="355">
        <f t="shared" si="94"/>
        <v>0</v>
      </c>
      <c r="HZP34" s="355">
        <f t="shared" si="94"/>
        <v>0</v>
      </c>
      <c r="HZQ34" s="355">
        <f t="shared" si="94"/>
        <v>0</v>
      </c>
      <c r="HZR34" s="355">
        <f t="shared" si="94"/>
        <v>0</v>
      </c>
      <c r="HZS34" s="355">
        <f t="shared" si="94"/>
        <v>0</v>
      </c>
      <c r="HZT34" s="355">
        <f t="shared" si="94"/>
        <v>0</v>
      </c>
      <c r="HZU34" s="355">
        <f t="shared" si="94"/>
        <v>0</v>
      </c>
      <c r="HZV34" s="355">
        <f t="shared" si="94"/>
        <v>0</v>
      </c>
      <c r="HZW34" s="355">
        <f t="shared" si="94"/>
        <v>0</v>
      </c>
      <c r="HZX34" s="355">
        <f t="shared" si="94"/>
        <v>0</v>
      </c>
      <c r="HZY34" s="355">
        <f t="shared" si="94"/>
        <v>0</v>
      </c>
      <c r="HZZ34" s="355">
        <f t="shared" si="94"/>
        <v>0</v>
      </c>
      <c r="IAA34" s="355">
        <f t="shared" si="94"/>
        <v>0</v>
      </c>
      <c r="IAB34" s="355">
        <f t="shared" si="94"/>
        <v>0</v>
      </c>
      <c r="IAC34" s="355">
        <f t="shared" si="94"/>
        <v>0</v>
      </c>
      <c r="IAD34" s="355">
        <f t="shared" si="94"/>
        <v>0</v>
      </c>
      <c r="IAE34" s="355">
        <f t="shared" si="94"/>
        <v>0</v>
      </c>
      <c r="IAF34" s="355">
        <f t="shared" si="94"/>
        <v>0</v>
      </c>
      <c r="IAG34" s="355">
        <f t="shared" si="94"/>
        <v>0</v>
      </c>
      <c r="IAH34" s="355">
        <f t="shared" si="94"/>
        <v>0</v>
      </c>
      <c r="IAI34" s="355">
        <f t="shared" si="94"/>
        <v>0</v>
      </c>
      <c r="IAJ34" s="355">
        <f t="shared" si="94"/>
        <v>0</v>
      </c>
      <c r="IAK34" s="355">
        <f t="shared" si="94"/>
        <v>0</v>
      </c>
      <c r="IAL34" s="355">
        <f t="shared" si="94"/>
        <v>0</v>
      </c>
      <c r="IAM34" s="355">
        <f t="shared" si="94"/>
        <v>0</v>
      </c>
      <c r="IAN34" s="355">
        <f t="shared" si="94"/>
        <v>0</v>
      </c>
      <c r="IAO34" s="355">
        <f t="shared" si="94"/>
        <v>0</v>
      </c>
      <c r="IAP34" s="355">
        <f t="shared" si="94"/>
        <v>0</v>
      </c>
      <c r="IAQ34" s="355">
        <f t="shared" si="94"/>
        <v>0</v>
      </c>
      <c r="IAR34" s="355">
        <f t="shared" si="94"/>
        <v>0</v>
      </c>
      <c r="IAS34" s="355">
        <f t="shared" si="94"/>
        <v>0</v>
      </c>
      <c r="IAT34" s="355">
        <f t="shared" si="94"/>
        <v>0</v>
      </c>
      <c r="IAU34" s="355">
        <f t="shared" si="94"/>
        <v>0</v>
      </c>
      <c r="IAV34" s="355">
        <f t="shared" si="94"/>
        <v>0</v>
      </c>
      <c r="IAW34" s="355">
        <f t="shared" si="94"/>
        <v>0</v>
      </c>
      <c r="IAX34" s="355">
        <f t="shared" si="94"/>
        <v>0</v>
      </c>
      <c r="IAY34" s="355">
        <f t="shared" si="94"/>
        <v>0</v>
      </c>
      <c r="IAZ34" s="355">
        <f t="shared" si="94"/>
        <v>0</v>
      </c>
      <c r="IBA34" s="355">
        <f t="shared" si="94"/>
        <v>0</v>
      </c>
      <c r="IBB34" s="355">
        <f t="shared" si="94"/>
        <v>0</v>
      </c>
      <c r="IBC34" s="355">
        <f t="shared" si="94"/>
        <v>0</v>
      </c>
      <c r="IBD34" s="355">
        <f t="shared" si="94"/>
        <v>0</v>
      </c>
      <c r="IBE34" s="355">
        <f t="shared" si="94"/>
        <v>0</v>
      </c>
      <c r="IBF34" s="355">
        <f t="shared" si="94"/>
        <v>0</v>
      </c>
      <c r="IBG34" s="355">
        <f t="shared" ref="IBG34:IDR34" si="95">SUM(IBG35:IBG39)</f>
        <v>0</v>
      </c>
      <c r="IBH34" s="355">
        <f t="shared" si="95"/>
        <v>0</v>
      </c>
      <c r="IBI34" s="355">
        <f t="shared" si="95"/>
        <v>0</v>
      </c>
      <c r="IBJ34" s="355">
        <f t="shared" si="95"/>
        <v>0</v>
      </c>
      <c r="IBK34" s="355">
        <f t="shared" si="95"/>
        <v>0</v>
      </c>
      <c r="IBL34" s="355">
        <f t="shared" si="95"/>
        <v>0</v>
      </c>
      <c r="IBM34" s="355">
        <f t="shared" si="95"/>
        <v>0</v>
      </c>
      <c r="IBN34" s="355">
        <f t="shared" si="95"/>
        <v>0</v>
      </c>
      <c r="IBO34" s="355">
        <f t="shared" si="95"/>
        <v>0</v>
      </c>
      <c r="IBP34" s="355">
        <f t="shared" si="95"/>
        <v>0</v>
      </c>
      <c r="IBQ34" s="355">
        <f t="shared" si="95"/>
        <v>0</v>
      </c>
      <c r="IBR34" s="355">
        <f t="shared" si="95"/>
        <v>0</v>
      </c>
      <c r="IBS34" s="355">
        <f t="shared" si="95"/>
        <v>0</v>
      </c>
      <c r="IBT34" s="355">
        <f t="shared" si="95"/>
        <v>0</v>
      </c>
      <c r="IBU34" s="355">
        <f t="shared" si="95"/>
        <v>0</v>
      </c>
      <c r="IBV34" s="355">
        <f t="shared" si="95"/>
        <v>0</v>
      </c>
      <c r="IBW34" s="355">
        <f t="shared" si="95"/>
        <v>0</v>
      </c>
      <c r="IBX34" s="355">
        <f t="shared" si="95"/>
        <v>0</v>
      </c>
      <c r="IBY34" s="355">
        <f t="shared" si="95"/>
        <v>0</v>
      </c>
      <c r="IBZ34" s="355">
        <f t="shared" si="95"/>
        <v>0</v>
      </c>
      <c r="ICA34" s="355">
        <f t="shared" si="95"/>
        <v>0</v>
      </c>
      <c r="ICB34" s="355">
        <f t="shared" si="95"/>
        <v>0</v>
      </c>
      <c r="ICC34" s="355">
        <f t="shared" si="95"/>
        <v>0</v>
      </c>
      <c r="ICD34" s="355">
        <f t="shared" si="95"/>
        <v>0</v>
      </c>
      <c r="ICE34" s="355">
        <f t="shared" si="95"/>
        <v>0</v>
      </c>
      <c r="ICF34" s="355">
        <f t="shared" si="95"/>
        <v>0</v>
      </c>
      <c r="ICG34" s="355">
        <f t="shared" si="95"/>
        <v>0</v>
      </c>
      <c r="ICH34" s="355">
        <f t="shared" si="95"/>
        <v>0</v>
      </c>
      <c r="ICI34" s="355">
        <f t="shared" si="95"/>
        <v>0</v>
      </c>
      <c r="ICJ34" s="355">
        <f t="shared" si="95"/>
        <v>0</v>
      </c>
      <c r="ICK34" s="355">
        <f t="shared" si="95"/>
        <v>0</v>
      </c>
      <c r="ICL34" s="355">
        <f t="shared" si="95"/>
        <v>0</v>
      </c>
      <c r="ICM34" s="355">
        <f t="shared" si="95"/>
        <v>0</v>
      </c>
      <c r="ICN34" s="355">
        <f t="shared" si="95"/>
        <v>0</v>
      </c>
      <c r="ICO34" s="355">
        <f t="shared" si="95"/>
        <v>0</v>
      </c>
      <c r="ICP34" s="355">
        <f t="shared" si="95"/>
        <v>0</v>
      </c>
      <c r="ICQ34" s="355">
        <f t="shared" si="95"/>
        <v>0</v>
      </c>
      <c r="ICR34" s="355">
        <f t="shared" si="95"/>
        <v>0</v>
      </c>
      <c r="ICS34" s="355">
        <f t="shared" si="95"/>
        <v>0</v>
      </c>
      <c r="ICT34" s="355">
        <f t="shared" si="95"/>
        <v>0</v>
      </c>
      <c r="ICU34" s="355">
        <f t="shared" si="95"/>
        <v>0</v>
      </c>
      <c r="ICV34" s="355">
        <f t="shared" si="95"/>
        <v>0</v>
      </c>
      <c r="ICW34" s="355">
        <f t="shared" si="95"/>
        <v>0</v>
      </c>
      <c r="ICX34" s="355">
        <f t="shared" si="95"/>
        <v>0</v>
      </c>
      <c r="ICY34" s="355">
        <f t="shared" si="95"/>
        <v>0</v>
      </c>
      <c r="ICZ34" s="355">
        <f t="shared" si="95"/>
        <v>0</v>
      </c>
      <c r="IDA34" s="355">
        <f t="shared" si="95"/>
        <v>0</v>
      </c>
      <c r="IDB34" s="355">
        <f t="shared" si="95"/>
        <v>0</v>
      </c>
      <c r="IDC34" s="355">
        <f t="shared" si="95"/>
        <v>0</v>
      </c>
      <c r="IDD34" s="355">
        <f t="shared" si="95"/>
        <v>0</v>
      </c>
      <c r="IDE34" s="355">
        <f t="shared" si="95"/>
        <v>0</v>
      </c>
      <c r="IDF34" s="355">
        <f t="shared" si="95"/>
        <v>0</v>
      </c>
      <c r="IDG34" s="355">
        <f t="shared" si="95"/>
        <v>0</v>
      </c>
      <c r="IDH34" s="355">
        <f t="shared" si="95"/>
        <v>0</v>
      </c>
      <c r="IDI34" s="355">
        <f t="shared" si="95"/>
        <v>0</v>
      </c>
      <c r="IDJ34" s="355">
        <f t="shared" si="95"/>
        <v>0</v>
      </c>
      <c r="IDK34" s="355">
        <f t="shared" si="95"/>
        <v>0</v>
      </c>
      <c r="IDL34" s="355">
        <f t="shared" si="95"/>
        <v>0</v>
      </c>
      <c r="IDM34" s="355">
        <f t="shared" si="95"/>
        <v>0</v>
      </c>
      <c r="IDN34" s="355">
        <f t="shared" si="95"/>
        <v>0</v>
      </c>
      <c r="IDO34" s="355">
        <f t="shared" si="95"/>
        <v>0</v>
      </c>
      <c r="IDP34" s="355">
        <f t="shared" si="95"/>
        <v>0</v>
      </c>
      <c r="IDQ34" s="355">
        <f t="shared" si="95"/>
        <v>0</v>
      </c>
      <c r="IDR34" s="355">
        <f t="shared" si="95"/>
        <v>0</v>
      </c>
      <c r="IDS34" s="355">
        <f t="shared" ref="IDS34:IGD34" si="96">SUM(IDS35:IDS39)</f>
        <v>0</v>
      </c>
      <c r="IDT34" s="355">
        <f t="shared" si="96"/>
        <v>0</v>
      </c>
      <c r="IDU34" s="355">
        <f t="shared" si="96"/>
        <v>0</v>
      </c>
      <c r="IDV34" s="355">
        <f t="shared" si="96"/>
        <v>0</v>
      </c>
      <c r="IDW34" s="355">
        <f t="shared" si="96"/>
        <v>0</v>
      </c>
      <c r="IDX34" s="355">
        <f t="shared" si="96"/>
        <v>0</v>
      </c>
      <c r="IDY34" s="355">
        <f t="shared" si="96"/>
        <v>0</v>
      </c>
      <c r="IDZ34" s="355">
        <f t="shared" si="96"/>
        <v>0</v>
      </c>
      <c r="IEA34" s="355">
        <f t="shared" si="96"/>
        <v>0</v>
      </c>
      <c r="IEB34" s="355">
        <f t="shared" si="96"/>
        <v>0</v>
      </c>
      <c r="IEC34" s="355">
        <f t="shared" si="96"/>
        <v>0</v>
      </c>
      <c r="IED34" s="355">
        <f t="shared" si="96"/>
        <v>0</v>
      </c>
      <c r="IEE34" s="355">
        <f t="shared" si="96"/>
        <v>0</v>
      </c>
      <c r="IEF34" s="355">
        <f t="shared" si="96"/>
        <v>0</v>
      </c>
      <c r="IEG34" s="355">
        <f t="shared" si="96"/>
        <v>0</v>
      </c>
      <c r="IEH34" s="355">
        <f t="shared" si="96"/>
        <v>0</v>
      </c>
      <c r="IEI34" s="355">
        <f t="shared" si="96"/>
        <v>0</v>
      </c>
      <c r="IEJ34" s="355">
        <f t="shared" si="96"/>
        <v>0</v>
      </c>
      <c r="IEK34" s="355">
        <f t="shared" si="96"/>
        <v>0</v>
      </c>
      <c r="IEL34" s="355">
        <f t="shared" si="96"/>
        <v>0</v>
      </c>
      <c r="IEM34" s="355">
        <f t="shared" si="96"/>
        <v>0</v>
      </c>
      <c r="IEN34" s="355">
        <f t="shared" si="96"/>
        <v>0</v>
      </c>
      <c r="IEO34" s="355">
        <f t="shared" si="96"/>
        <v>0</v>
      </c>
      <c r="IEP34" s="355">
        <f t="shared" si="96"/>
        <v>0</v>
      </c>
      <c r="IEQ34" s="355">
        <f t="shared" si="96"/>
        <v>0</v>
      </c>
      <c r="IER34" s="355">
        <f t="shared" si="96"/>
        <v>0</v>
      </c>
      <c r="IES34" s="355">
        <f t="shared" si="96"/>
        <v>0</v>
      </c>
      <c r="IET34" s="355">
        <f t="shared" si="96"/>
        <v>0</v>
      </c>
      <c r="IEU34" s="355">
        <f t="shared" si="96"/>
        <v>0</v>
      </c>
      <c r="IEV34" s="355">
        <f t="shared" si="96"/>
        <v>0</v>
      </c>
      <c r="IEW34" s="355">
        <f t="shared" si="96"/>
        <v>0</v>
      </c>
      <c r="IEX34" s="355">
        <f t="shared" si="96"/>
        <v>0</v>
      </c>
      <c r="IEY34" s="355">
        <f t="shared" si="96"/>
        <v>0</v>
      </c>
      <c r="IEZ34" s="355">
        <f t="shared" si="96"/>
        <v>0</v>
      </c>
      <c r="IFA34" s="355">
        <f t="shared" si="96"/>
        <v>0</v>
      </c>
      <c r="IFB34" s="355">
        <f t="shared" si="96"/>
        <v>0</v>
      </c>
      <c r="IFC34" s="355">
        <f t="shared" si="96"/>
        <v>0</v>
      </c>
      <c r="IFD34" s="355">
        <f t="shared" si="96"/>
        <v>0</v>
      </c>
      <c r="IFE34" s="355">
        <f t="shared" si="96"/>
        <v>0</v>
      </c>
      <c r="IFF34" s="355">
        <f t="shared" si="96"/>
        <v>0</v>
      </c>
      <c r="IFG34" s="355">
        <f t="shared" si="96"/>
        <v>0</v>
      </c>
      <c r="IFH34" s="355">
        <f t="shared" si="96"/>
        <v>0</v>
      </c>
      <c r="IFI34" s="355">
        <f t="shared" si="96"/>
        <v>0</v>
      </c>
      <c r="IFJ34" s="355">
        <f t="shared" si="96"/>
        <v>0</v>
      </c>
      <c r="IFK34" s="355">
        <f t="shared" si="96"/>
        <v>0</v>
      </c>
      <c r="IFL34" s="355">
        <f t="shared" si="96"/>
        <v>0</v>
      </c>
      <c r="IFM34" s="355">
        <f t="shared" si="96"/>
        <v>0</v>
      </c>
      <c r="IFN34" s="355">
        <f t="shared" si="96"/>
        <v>0</v>
      </c>
      <c r="IFO34" s="355">
        <f t="shared" si="96"/>
        <v>0</v>
      </c>
      <c r="IFP34" s="355">
        <f t="shared" si="96"/>
        <v>0</v>
      </c>
      <c r="IFQ34" s="355">
        <f t="shared" si="96"/>
        <v>0</v>
      </c>
      <c r="IFR34" s="355">
        <f t="shared" si="96"/>
        <v>0</v>
      </c>
      <c r="IFS34" s="355">
        <f t="shared" si="96"/>
        <v>0</v>
      </c>
      <c r="IFT34" s="355">
        <f t="shared" si="96"/>
        <v>0</v>
      </c>
      <c r="IFU34" s="355">
        <f t="shared" si="96"/>
        <v>0</v>
      </c>
      <c r="IFV34" s="355">
        <f t="shared" si="96"/>
        <v>0</v>
      </c>
      <c r="IFW34" s="355">
        <f t="shared" si="96"/>
        <v>0</v>
      </c>
      <c r="IFX34" s="355">
        <f t="shared" si="96"/>
        <v>0</v>
      </c>
      <c r="IFY34" s="355">
        <f t="shared" si="96"/>
        <v>0</v>
      </c>
      <c r="IFZ34" s="355">
        <f t="shared" si="96"/>
        <v>0</v>
      </c>
      <c r="IGA34" s="355">
        <f t="shared" si="96"/>
        <v>0</v>
      </c>
      <c r="IGB34" s="355">
        <f t="shared" si="96"/>
        <v>0</v>
      </c>
      <c r="IGC34" s="355">
        <f t="shared" si="96"/>
        <v>0</v>
      </c>
      <c r="IGD34" s="355">
        <f t="shared" si="96"/>
        <v>0</v>
      </c>
      <c r="IGE34" s="355">
        <f t="shared" ref="IGE34:IIP34" si="97">SUM(IGE35:IGE39)</f>
        <v>0</v>
      </c>
      <c r="IGF34" s="355">
        <f t="shared" si="97"/>
        <v>0</v>
      </c>
      <c r="IGG34" s="355">
        <f t="shared" si="97"/>
        <v>0</v>
      </c>
      <c r="IGH34" s="355">
        <f t="shared" si="97"/>
        <v>0</v>
      </c>
      <c r="IGI34" s="355">
        <f t="shared" si="97"/>
        <v>0</v>
      </c>
      <c r="IGJ34" s="355">
        <f t="shared" si="97"/>
        <v>0</v>
      </c>
      <c r="IGK34" s="355">
        <f t="shared" si="97"/>
        <v>0</v>
      </c>
      <c r="IGL34" s="355">
        <f t="shared" si="97"/>
        <v>0</v>
      </c>
      <c r="IGM34" s="355">
        <f t="shared" si="97"/>
        <v>0</v>
      </c>
      <c r="IGN34" s="355">
        <f t="shared" si="97"/>
        <v>0</v>
      </c>
      <c r="IGO34" s="355">
        <f t="shared" si="97"/>
        <v>0</v>
      </c>
      <c r="IGP34" s="355">
        <f t="shared" si="97"/>
        <v>0</v>
      </c>
      <c r="IGQ34" s="355">
        <f t="shared" si="97"/>
        <v>0</v>
      </c>
      <c r="IGR34" s="355">
        <f t="shared" si="97"/>
        <v>0</v>
      </c>
      <c r="IGS34" s="355">
        <f t="shared" si="97"/>
        <v>0</v>
      </c>
      <c r="IGT34" s="355">
        <f t="shared" si="97"/>
        <v>0</v>
      </c>
      <c r="IGU34" s="355">
        <f t="shared" si="97"/>
        <v>0</v>
      </c>
      <c r="IGV34" s="355">
        <f t="shared" si="97"/>
        <v>0</v>
      </c>
      <c r="IGW34" s="355">
        <f t="shared" si="97"/>
        <v>0</v>
      </c>
      <c r="IGX34" s="355">
        <f t="shared" si="97"/>
        <v>0</v>
      </c>
      <c r="IGY34" s="355">
        <f t="shared" si="97"/>
        <v>0</v>
      </c>
      <c r="IGZ34" s="355">
        <f t="shared" si="97"/>
        <v>0</v>
      </c>
      <c r="IHA34" s="355">
        <f t="shared" si="97"/>
        <v>0</v>
      </c>
      <c r="IHB34" s="355">
        <f t="shared" si="97"/>
        <v>0</v>
      </c>
      <c r="IHC34" s="355">
        <f t="shared" si="97"/>
        <v>0</v>
      </c>
      <c r="IHD34" s="355">
        <f t="shared" si="97"/>
        <v>0</v>
      </c>
      <c r="IHE34" s="355">
        <f t="shared" si="97"/>
        <v>0</v>
      </c>
      <c r="IHF34" s="355">
        <f t="shared" si="97"/>
        <v>0</v>
      </c>
      <c r="IHG34" s="355">
        <f t="shared" si="97"/>
        <v>0</v>
      </c>
      <c r="IHH34" s="355">
        <f t="shared" si="97"/>
        <v>0</v>
      </c>
      <c r="IHI34" s="355">
        <f t="shared" si="97"/>
        <v>0</v>
      </c>
      <c r="IHJ34" s="355">
        <f t="shared" si="97"/>
        <v>0</v>
      </c>
      <c r="IHK34" s="355">
        <f t="shared" si="97"/>
        <v>0</v>
      </c>
      <c r="IHL34" s="355">
        <f t="shared" si="97"/>
        <v>0</v>
      </c>
      <c r="IHM34" s="355">
        <f t="shared" si="97"/>
        <v>0</v>
      </c>
      <c r="IHN34" s="355">
        <f t="shared" si="97"/>
        <v>0</v>
      </c>
      <c r="IHO34" s="355">
        <f t="shared" si="97"/>
        <v>0</v>
      </c>
      <c r="IHP34" s="355">
        <f t="shared" si="97"/>
        <v>0</v>
      </c>
      <c r="IHQ34" s="355">
        <f t="shared" si="97"/>
        <v>0</v>
      </c>
      <c r="IHR34" s="355">
        <f t="shared" si="97"/>
        <v>0</v>
      </c>
      <c r="IHS34" s="355">
        <f t="shared" si="97"/>
        <v>0</v>
      </c>
      <c r="IHT34" s="355">
        <f t="shared" si="97"/>
        <v>0</v>
      </c>
      <c r="IHU34" s="355">
        <f t="shared" si="97"/>
        <v>0</v>
      </c>
      <c r="IHV34" s="355">
        <f t="shared" si="97"/>
        <v>0</v>
      </c>
      <c r="IHW34" s="355">
        <f t="shared" si="97"/>
        <v>0</v>
      </c>
      <c r="IHX34" s="355">
        <f t="shared" si="97"/>
        <v>0</v>
      </c>
      <c r="IHY34" s="355">
        <f t="shared" si="97"/>
        <v>0</v>
      </c>
      <c r="IHZ34" s="355">
        <f t="shared" si="97"/>
        <v>0</v>
      </c>
      <c r="IIA34" s="355">
        <f t="shared" si="97"/>
        <v>0</v>
      </c>
      <c r="IIB34" s="355">
        <f t="shared" si="97"/>
        <v>0</v>
      </c>
      <c r="IIC34" s="355">
        <f t="shared" si="97"/>
        <v>0</v>
      </c>
      <c r="IID34" s="355">
        <f t="shared" si="97"/>
        <v>0</v>
      </c>
      <c r="IIE34" s="355">
        <f t="shared" si="97"/>
        <v>0</v>
      </c>
      <c r="IIF34" s="355">
        <f t="shared" si="97"/>
        <v>0</v>
      </c>
      <c r="IIG34" s="355">
        <f t="shared" si="97"/>
        <v>0</v>
      </c>
      <c r="IIH34" s="355">
        <f t="shared" si="97"/>
        <v>0</v>
      </c>
      <c r="III34" s="355">
        <f t="shared" si="97"/>
        <v>0</v>
      </c>
      <c r="IIJ34" s="355">
        <f t="shared" si="97"/>
        <v>0</v>
      </c>
      <c r="IIK34" s="355">
        <f t="shared" si="97"/>
        <v>0</v>
      </c>
      <c r="IIL34" s="355">
        <f t="shared" si="97"/>
        <v>0</v>
      </c>
      <c r="IIM34" s="355">
        <f t="shared" si="97"/>
        <v>0</v>
      </c>
      <c r="IIN34" s="355">
        <f t="shared" si="97"/>
        <v>0</v>
      </c>
      <c r="IIO34" s="355">
        <f t="shared" si="97"/>
        <v>0</v>
      </c>
      <c r="IIP34" s="355">
        <f t="shared" si="97"/>
        <v>0</v>
      </c>
      <c r="IIQ34" s="355">
        <f t="shared" ref="IIQ34:ILB34" si="98">SUM(IIQ35:IIQ39)</f>
        <v>0</v>
      </c>
      <c r="IIR34" s="355">
        <f t="shared" si="98"/>
        <v>0</v>
      </c>
      <c r="IIS34" s="355">
        <f t="shared" si="98"/>
        <v>0</v>
      </c>
      <c r="IIT34" s="355">
        <f t="shared" si="98"/>
        <v>0</v>
      </c>
      <c r="IIU34" s="355">
        <f t="shared" si="98"/>
        <v>0</v>
      </c>
      <c r="IIV34" s="355">
        <f t="shared" si="98"/>
        <v>0</v>
      </c>
      <c r="IIW34" s="355">
        <f t="shared" si="98"/>
        <v>0</v>
      </c>
      <c r="IIX34" s="355">
        <f t="shared" si="98"/>
        <v>0</v>
      </c>
      <c r="IIY34" s="355">
        <f t="shared" si="98"/>
        <v>0</v>
      </c>
      <c r="IIZ34" s="355">
        <f t="shared" si="98"/>
        <v>0</v>
      </c>
      <c r="IJA34" s="355">
        <f t="shared" si="98"/>
        <v>0</v>
      </c>
      <c r="IJB34" s="355">
        <f t="shared" si="98"/>
        <v>0</v>
      </c>
      <c r="IJC34" s="355">
        <f t="shared" si="98"/>
        <v>0</v>
      </c>
      <c r="IJD34" s="355">
        <f t="shared" si="98"/>
        <v>0</v>
      </c>
      <c r="IJE34" s="355">
        <f t="shared" si="98"/>
        <v>0</v>
      </c>
      <c r="IJF34" s="355">
        <f t="shared" si="98"/>
        <v>0</v>
      </c>
      <c r="IJG34" s="355">
        <f t="shared" si="98"/>
        <v>0</v>
      </c>
      <c r="IJH34" s="355">
        <f t="shared" si="98"/>
        <v>0</v>
      </c>
      <c r="IJI34" s="355">
        <f t="shared" si="98"/>
        <v>0</v>
      </c>
      <c r="IJJ34" s="355">
        <f t="shared" si="98"/>
        <v>0</v>
      </c>
      <c r="IJK34" s="355">
        <f t="shared" si="98"/>
        <v>0</v>
      </c>
      <c r="IJL34" s="355">
        <f t="shared" si="98"/>
        <v>0</v>
      </c>
      <c r="IJM34" s="355">
        <f t="shared" si="98"/>
        <v>0</v>
      </c>
      <c r="IJN34" s="355">
        <f t="shared" si="98"/>
        <v>0</v>
      </c>
      <c r="IJO34" s="355">
        <f t="shared" si="98"/>
        <v>0</v>
      </c>
      <c r="IJP34" s="355">
        <f t="shared" si="98"/>
        <v>0</v>
      </c>
      <c r="IJQ34" s="355">
        <f t="shared" si="98"/>
        <v>0</v>
      </c>
      <c r="IJR34" s="355">
        <f t="shared" si="98"/>
        <v>0</v>
      </c>
      <c r="IJS34" s="355">
        <f t="shared" si="98"/>
        <v>0</v>
      </c>
      <c r="IJT34" s="355">
        <f t="shared" si="98"/>
        <v>0</v>
      </c>
      <c r="IJU34" s="355">
        <f t="shared" si="98"/>
        <v>0</v>
      </c>
      <c r="IJV34" s="355">
        <f t="shared" si="98"/>
        <v>0</v>
      </c>
      <c r="IJW34" s="355">
        <f t="shared" si="98"/>
        <v>0</v>
      </c>
      <c r="IJX34" s="355">
        <f t="shared" si="98"/>
        <v>0</v>
      </c>
      <c r="IJY34" s="355">
        <f t="shared" si="98"/>
        <v>0</v>
      </c>
      <c r="IJZ34" s="355">
        <f t="shared" si="98"/>
        <v>0</v>
      </c>
      <c r="IKA34" s="355">
        <f t="shared" si="98"/>
        <v>0</v>
      </c>
      <c r="IKB34" s="355">
        <f t="shared" si="98"/>
        <v>0</v>
      </c>
      <c r="IKC34" s="355">
        <f t="shared" si="98"/>
        <v>0</v>
      </c>
      <c r="IKD34" s="355">
        <f t="shared" si="98"/>
        <v>0</v>
      </c>
      <c r="IKE34" s="355">
        <f t="shared" si="98"/>
        <v>0</v>
      </c>
      <c r="IKF34" s="355">
        <f t="shared" si="98"/>
        <v>0</v>
      </c>
      <c r="IKG34" s="355">
        <f t="shared" si="98"/>
        <v>0</v>
      </c>
      <c r="IKH34" s="355">
        <f t="shared" si="98"/>
        <v>0</v>
      </c>
      <c r="IKI34" s="355">
        <f t="shared" si="98"/>
        <v>0</v>
      </c>
      <c r="IKJ34" s="355">
        <f t="shared" si="98"/>
        <v>0</v>
      </c>
      <c r="IKK34" s="355">
        <f t="shared" si="98"/>
        <v>0</v>
      </c>
      <c r="IKL34" s="355">
        <f t="shared" si="98"/>
        <v>0</v>
      </c>
      <c r="IKM34" s="355">
        <f t="shared" si="98"/>
        <v>0</v>
      </c>
      <c r="IKN34" s="355">
        <f t="shared" si="98"/>
        <v>0</v>
      </c>
      <c r="IKO34" s="355">
        <f t="shared" si="98"/>
        <v>0</v>
      </c>
      <c r="IKP34" s="355">
        <f t="shared" si="98"/>
        <v>0</v>
      </c>
      <c r="IKQ34" s="355">
        <f t="shared" si="98"/>
        <v>0</v>
      </c>
      <c r="IKR34" s="355">
        <f t="shared" si="98"/>
        <v>0</v>
      </c>
      <c r="IKS34" s="355">
        <f t="shared" si="98"/>
        <v>0</v>
      </c>
      <c r="IKT34" s="355">
        <f t="shared" si="98"/>
        <v>0</v>
      </c>
      <c r="IKU34" s="355">
        <f t="shared" si="98"/>
        <v>0</v>
      </c>
      <c r="IKV34" s="355">
        <f t="shared" si="98"/>
        <v>0</v>
      </c>
      <c r="IKW34" s="355">
        <f t="shared" si="98"/>
        <v>0</v>
      </c>
      <c r="IKX34" s="355">
        <f t="shared" si="98"/>
        <v>0</v>
      </c>
      <c r="IKY34" s="355">
        <f t="shared" si="98"/>
        <v>0</v>
      </c>
      <c r="IKZ34" s="355">
        <f t="shared" si="98"/>
        <v>0</v>
      </c>
      <c r="ILA34" s="355">
        <f t="shared" si="98"/>
        <v>0</v>
      </c>
      <c r="ILB34" s="355">
        <f t="shared" si="98"/>
        <v>0</v>
      </c>
      <c r="ILC34" s="355">
        <f t="shared" ref="ILC34:INN34" si="99">SUM(ILC35:ILC39)</f>
        <v>0</v>
      </c>
      <c r="ILD34" s="355">
        <f t="shared" si="99"/>
        <v>0</v>
      </c>
      <c r="ILE34" s="355">
        <f t="shared" si="99"/>
        <v>0</v>
      </c>
      <c r="ILF34" s="355">
        <f t="shared" si="99"/>
        <v>0</v>
      </c>
      <c r="ILG34" s="355">
        <f t="shared" si="99"/>
        <v>0</v>
      </c>
      <c r="ILH34" s="355">
        <f t="shared" si="99"/>
        <v>0</v>
      </c>
      <c r="ILI34" s="355">
        <f t="shared" si="99"/>
        <v>0</v>
      </c>
      <c r="ILJ34" s="355">
        <f t="shared" si="99"/>
        <v>0</v>
      </c>
      <c r="ILK34" s="355">
        <f t="shared" si="99"/>
        <v>0</v>
      </c>
      <c r="ILL34" s="355">
        <f t="shared" si="99"/>
        <v>0</v>
      </c>
      <c r="ILM34" s="355">
        <f t="shared" si="99"/>
        <v>0</v>
      </c>
      <c r="ILN34" s="355">
        <f t="shared" si="99"/>
        <v>0</v>
      </c>
      <c r="ILO34" s="355">
        <f t="shared" si="99"/>
        <v>0</v>
      </c>
      <c r="ILP34" s="355">
        <f t="shared" si="99"/>
        <v>0</v>
      </c>
      <c r="ILQ34" s="355">
        <f t="shared" si="99"/>
        <v>0</v>
      </c>
      <c r="ILR34" s="355">
        <f t="shared" si="99"/>
        <v>0</v>
      </c>
      <c r="ILS34" s="355">
        <f t="shared" si="99"/>
        <v>0</v>
      </c>
      <c r="ILT34" s="355">
        <f t="shared" si="99"/>
        <v>0</v>
      </c>
      <c r="ILU34" s="355">
        <f t="shared" si="99"/>
        <v>0</v>
      </c>
      <c r="ILV34" s="355">
        <f t="shared" si="99"/>
        <v>0</v>
      </c>
      <c r="ILW34" s="355">
        <f t="shared" si="99"/>
        <v>0</v>
      </c>
      <c r="ILX34" s="355">
        <f t="shared" si="99"/>
        <v>0</v>
      </c>
      <c r="ILY34" s="355">
        <f t="shared" si="99"/>
        <v>0</v>
      </c>
      <c r="ILZ34" s="355">
        <f t="shared" si="99"/>
        <v>0</v>
      </c>
      <c r="IMA34" s="355">
        <f t="shared" si="99"/>
        <v>0</v>
      </c>
      <c r="IMB34" s="355">
        <f t="shared" si="99"/>
        <v>0</v>
      </c>
      <c r="IMC34" s="355">
        <f t="shared" si="99"/>
        <v>0</v>
      </c>
      <c r="IMD34" s="355">
        <f t="shared" si="99"/>
        <v>0</v>
      </c>
      <c r="IME34" s="355">
        <f t="shared" si="99"/>
        <v>0</v>
      </c>
      <c r="IMF34" s="355">
        <f t="shared" si="99"/>
        <v>0</v>
      </c>
      <c r="IMG34" s="355">
        <f t="shared" si="99"/>
        <v>0</v>
      </c>
      <c r="IMH34" s="355">
        <f t="shared" si="99"/>
        <v>0</v>
      </c>
      <c r="IMI34" s="355">
        <f t="shared" si="99"/>
        <v>0</v>
      </c>
      <c r="IMJ34" s="355">
        <f t="shared" si="99"/>
        <v>0</v>
      </c>
      <c r="IMK34" s="355">
        <f t="shared" si="99"/>
        <v>0</v>
      </c>
      <c r="IML34" s="355">
        <f t="shared" si="99"/>
        <v>0</v>
      </c>
      <c r="IMM34" s="355">
        <f t="shared" si="99"/>
        <v>0</v>
      </c>
      <c r="IMN34" s="355">
        <f t="shared" si="99"/>
        <v>0</v>
      </c>
      <c r="IMO34" s="355">
        <f t="shared" si="99"/>
        <v>0</v>
      </c>
      <c r="IMP34" s="355">
        <f t="shared" si="99"/>
        <v>0</v>
      </c>
      <c r="IMQ34" s="355">
        <f t="shared" si="99"/>
        <v>0</v>
      </c>
      <c r="IMR34" s="355">
        <f t="shared" si="99"/>
        <v>0</v>
      </c>
      <c r="IMS34" s="355">
        <f t="shared" si="99"/>
        <v>0</v>
      </c>
      <c r="IMT34" s="355">
        <f t="shared" si="99"/>
        <v>0</v>
      </c>
      <c r="IMU34" s="355">
        <f t="shared" si="99"/>
        <v>0</v>
      </c>
      <c r="IMV34" s="355">
        <f t="shared" si="99"/>
        <v>0</v>
      </c>
      <c r="IMW34" s="355">
        <f t="shared" si="99"/>
        <v>0</v>
      </c>
      <c r="IMX34" s="355">
        <f t="shared" si="99"/>
        <v>0</v>
      </c>
      <c r="IMY34" s="355">
        <f t="shared" si="99"/>
        <v>0</v>
      </c>
      <c r="IMZ34" s="355">
        <f t="shared" si="99"/>
        <v>0</v>
      </c>
      <c r="INA34" s="355">
        <f t="shared" si="99"/>
        <v>0</v>
      </c>
      <c r="INB34" s="355">
        <f t="shared" si="99"/>
        <v>0</v>
      </c>
      <c r="INC34" s="355">
        <f t="shared" si="99"/>
        <v>0</v>
      </c>
      <c r="IND34" s="355">
        <f t="shared" si="99"/>
        <v>0</v>
      </c>
      <c r="INE34" s="355">
        <f t="shared" si="99"/>
        <v>0</v>
      </c>
      <c r="INF34" s="355">
        <f t="shared" si="99"/>
        <v>0</v>
      </c>
      <c r="ING34" s="355">
        <f t="shared" si="99"/>
        <v>0</v>
      </c>
      <c r="INH34" s="355">
        <f t="shared" si="99"/>
        <v>0</v>
      </c>
      <c r="INI34" s="355">
        <f t="shared" si="99"/>
        <v>0</v>
      </c>
      <c r="INJ34" s="355">
        <f t="shared" si="99"/>
        <v>0</v>
      </c>
      <c r="INK34" s="355">
        <f t="shared" si="99"/>
        <v>0</v>
      </c>
      <c r="INL34" s="355">
        <f t="shared" si="99"/>
        <v>0</v>
      </c>
      <c r="INM34" s="355">
        <f t="shared" si="99"/>
        <v>0</v>
      </c>
      <c r="INN34" s="355">
        <f t="shared" si="99"/>
        <v>0</v>
      </c>
      <c r="INO34" s="355">
        <f t="shared" ref="INO34:IPZ34" si="100">SUM(INO35:INO39)</f>
        <v>0</v>
      </c>
      <c r="INP34" s="355">
        <f t="shared" si="100"/>
        <v>0</v>
      </c>
      <c r="INQ34" s="355">
        <f t="shared" si="100"/>
        <v>0</v>
      </c>
      <c r="INR34" s="355">
        <f t="shared" si="100"/>
        <v>0</v>
      </c>
      <c r="INS34" s="355">
        <f t="shared" si="100"/>
        <v>0</v>
      </c>
      <c r="INT34" s="355">
        <f t="shared" si="100"/>
        <v>0</v>
      </c>
      <c r="INU34" s="355">
        <f t="shared" si="100"/>
        <v>0</v>
      </c>
      <c r="INV34" s="355">
        <f t="shared" si="100"/>
        <v>0</v>
      </c>
      <c r="INW34" s="355">
        <f t="shared" si="100"/>
        <v>0</v>
      </c>
      <c r="INX34" s="355">
        <f t="shared" si="100"/>
        <v>0</v>
      </c>
      <c r="INY34" s="355">
        <f t="shared" si="100"/>
        <v>0</v>
      </c>
      <c r="INZ34" s="355">
        <f t="shared" si="100"/>
        <v>0</v>
      </c>
      <c r="IOA34" s="355">
        <f t="shared" si="100"/>
        <v>0</v>
      </c>
      <c r="IOB34" s="355">
        <f t="shared" si="100"/>
        <v>0</v>
      </c>
      <c r="IOC34" s="355">
        <f t="shared" si="100"/>
        <v>0</v>
      </c>
      <c r="IOD34" s="355">
        <f t="shared" si="100"/>
        <v>0</v>
      </c>
      <c r="IOE34" s="355">
        <f t="shared" si="100"/>
        <v>0</v>
      </c>
      <c r="IOF34" s="355">
        <f t="shared" si="100"/>
        <v>0</v>
      </c>
      <c r="IOG34" s="355">
        <f t="shared" si="100"/>
        <v>0</v>
      </c>
      <c r="IOH34" s="355">
        <f t="shared" si="100"/>
        <v>0</v>
      </c>
      <c r="IOI34" s="355">
        <f t="shared" si="100"/>
        <v>0</v>
      </c>
      <c r="IOJ34" s="355">
        <f t="shared" si="100"/>
        <v>0</v>
      </c>
      <c r="IOK34" s="355">
        <f t="shared" si="100"/>
        <v>0</v>
      </c>
      <c r="IOL34" s="355">
        <f t="shared" si="100"/>
        <v>0</v>
      </c>
      <c r="IOM34" s="355">
        <f t="shared" si="100"/>
        <v>0</v>
      </c>
      <c r="ION34" s="355">
        <f t="shared" si="100"/>
        <v>0</v>
      </c>
      <c r="IOO34" s="355">
        <f t="shared" si="100"/>
        <v>0</v>
      </c>
      <c r="IOP34" s="355">
        <f t="shared" si="100"/>
        <v>0</v>
      </c>
      <c r="IOQ34" s="355">
        <f t="shared" si="100"/>
        <v>0</v>
      </c>
      <c r="IOR34" s="355">
        <f t="shared" si="100"/>
        <v>0</v>
      </c>
      <c r="IOS34" s="355">
        <f t="shared" si="100"/>
        <v>0</v>
      </c>
      <c r="IOT34" s="355">
        <f t="shared" si="100"/>
        <v>0</v>
      </c>
      <c r="IOU34" s="355">
        <f t="shared" si="100"/>
        <v>0</v>
      </c>
      <c r="IOV34" s="355">
        <f t="shared" si="100"/>
        <v>0</v>
      </c>
      <c r="IOW34" s="355">
        <f t="shared" si="100"/>
        <v>0</v>
      </c>
      <c r="IOX34" s="355">
        <f t="shared" si="100"/>
        <v>0</v>
      </c>
      <c r="IOY34" s="355">
        <f t="shared" si="100"/>
        <v>0</v>
      </c>
      <c r="IOZ34" s="355">
        <f t="shared" si="100"/>
        <v>0</v>
      </c>
      <c r="IPA34" s="355">
        <f t="shared" si="100"/>
        <v>0</v>
      </c>
      <c r="IPB34" s="355">
        <f t="shared" si="100"/>
        <v>0</v>
      </c>
      <c r="IPC34" s="355">
        <f t="shared" si="100"/>
        <v>0</v>
      </c>
      <c r="IPD34" s="355">
        <f t="shared" si="100"/>
        <v>0</v>
      </c>
      <c r="IPE34" s="355">
        <f t="shared" si="100"/>
        <v>0</v>
      </c>
      <c r="IPF34" s="355">
        <f t="shared" si="100"/>
        <v>0</v>
      </c>
      <c r="IPG34" s="355">
        <f t="shared" si="100"/>
        <v>0</v>
      </c>
      <c r="IPH34" s="355">
        <f t="shared" si="100"/>
        <v>0</v>
      </c>
      <c r="IPI34" s="355">
        <f t="shared" si="100"/>
        <v>0</v>
      </c>
      <c r="IPJ34" s="355">
        <f t="shared" si="100"/>
        <v>0</v>
      </c>
      <c r="IPK34" s="355">
        <f t="shared" si="100"/>
        <v>0</v>
      </c>
      <c r="IPL34" s="355">
        <f t="shared" si="100"/>
        <v>0</v>
      </c>
      <c r="IPM34" s="355">
        <f t="shared" si="100"/>
        <v>0</v>
      </c>
      <c r="IPN34" s="355">
        <f t="shared" si="100"/>
        <v>0</v>
      </c>
      <c r="IPO34" s="355">
        <f t="shared" si="100"/>
        <v>0</v>
      </c>
      <c r="IPP34" s="355">
        <f t="shared" si="100"/>
        <v>0</v>
      </c>
      <c r="IPQ34" s="355">
        <f t="shared" si="100"/>
        <v>0</v>
      </c>
      <c r="IPR34" s="355">
        <f t="shared" si="100"/>
        <v>0</v>
      </c>
      <c r="IPS34" s="355">
        <f t="shared" si="100"/>
        <v>0</v>
      </c>
      <c r="IPT34" s="355">
        <f t="shared" si="100"/>
        <v>0</v>
      </c>
      <c r="IPU34" s="355">
        <f t="shared" si="100"/>
        <v>0</v>
      </c>
      <c r="IPV34" s="355">
        <f t="shared" si="100"/>
        <v>0</v>
      </c>
      <c r="IPW34" s="355">
        <f t="shared" si="100"/>
        <v>0</v>
      </c>
      <c r="IPX34" s="355">
        <f t="shared" si="100"/>
        <v>0</v>
      </c>
      <c r="IPY34" s="355">
        <f t="shared" si="100"/>
        <v>0</v>
      </c>
      <c r="IPZ34" s="355">
        <f t="shared" si="100"/>
        <v>0</v>
      </c>
      <c r="IQA34" s="355">
        <f t="shared" ref="IQA34:ISL34" si="101">SUM(IQA35:IQA39)</f>
        <v>0</v>
      </c>
      <c r="IQB34" s="355">
        <f t="shared" si="101"/>
        <v>0</v>
      </c>
      <c r="IQC34" s="355">
        <f t="shared" si="101"/>
        <v>0</v>
      </c>
      <c r="IQD34" s="355">
        <f t="shared" si="101"/>
        <v>0</v>
      </c>
      <c r="IQE34" s="355">
        <f t="shared" si="101"/>
        <v>0</v>
      </c>
      <c r="IQF34" s="355">
        <f t="shared" si="101"/>
        <v>0</v>
      </c>
      <c r="IQG34" s="355">
        <f t="shared" si="101"/>
        <v>0</v>
      </c>
      <c r="IQH34" s="355">
        <f t="shared" si="101"/>
        <v>0</v>
      </c>
      <c r="IQI34" s="355">
        <f t="shared" si="101"/>
        <v>0</v>
      </c>
      <c r="IQJ34" s="355">
        <f t="shared" si="101"/>
        <v>0</v>
      </c>
      <c r="IQK34" s="355">
        <f t="shared" si="101"/>
        <v>0</v>
      </c>
      <c r="IQL34" s="355">
        <f t="shared" si="101"/>
        <v>0</v>
      </c>
      <c r="IQM34" s="355">
        <f t="shared" si="101"/>
        <v>0</v>
      </c>
      <c r="IQN34" s="355">
        <f t="shared" si="101"/>
        <v>0</v>
      </c>
      <c r="IQO34" s="355">
        <f t="shared" si="101"/>
        <v>0</v>
      </c>
      <c r="IQP34" s="355">
        <f t="shared" si="101"/>
        <v>0</v>
      </c>
      <c r="IQQ34" s="355">
        <f t="shared" si="101"/>
        <v>0</v>
      </c>
      <c r="IQR34" s="355">
        <f t="shared" si="101"/>
        <v>0</v>
      </c>
      <c r="IQS34" s="355">
        <f t="shared" si="101"/>
        <v>0</v>
      </c>
      <c r="IQT34" s="355">
        <f t="shared" si="101"/>
        <v>0</v>
      </c>
      <c r="IQU34" s="355">
        <f t="shared" si="101"/>
        <v>0</v>
      </c>
      <c r="IQV34" s="355">
        <f t="shared" si="101"/>
        <v>0</v>
      </c>
      <c r="IQW34" s="355">
        <f t="shared" si="101"/>
        <v>0</v>
      </c>
      <c r="IQX34" s="355">
        <f t="shared" si="101"/>
        <v>0</v>
      </c>
      <c r="IQY34" s="355">
        <f t="shared" si="101"/>
        <v>0</v>
      </c>
      <c r="IQZ34" s="355">
        <f t="shared" si="101"/>
        <v>0</v>
      </c>
      <c r="IRA34" s="355">
        <f t="shared" si="101"/>
        <v>0</v>
      </c>
      <c r="IRB34" s="355">
        <f t="shared" si="101"/>
        <v>0</v>
      </c>
      <c r="IRC34" s="355">
        <f t="shared" si="101"/>
        <v>0</v>
      </c>
      <c r="IRD34" s="355">
        <f t="shared" si="101"/>
        <v>0</v>
      </c>
      <c r="IRE34" s="355">
        <f t="shared" si="101"/>
        <v>0</v>
      </c>
      <c r="IRF34" s="355">
        <f t="shared" si="101"/>
        <v>0</v>
      </c>
      <c r="IRG34" s="355">
        <f t="shared" si="101"/>
        <v>0</v>
      </c>
      <c r="IRH34" s="355">
        <f t="shared" si="101"/>
        <v>0</v>
      </c>
      <c r="IRI34" s="355">
        <f t="shared" si="101"/>
        <v>0</v>
      </c>
      <c r="IRJ34" s="355">
        <f t="shared" si="101"/>
        <v>0</v>
      </c>
      <c r="IRK34" s="355">
        <f t="shared" si="101"/>
        <v>0</v>
      </c>
      <c r="IRL34" s="355">
        <f t="shared" si="101"/>
        <v>0</v>
      </c>
      <c r="IRM34" s="355">
        <f t="shared" si="101"/>
        <v>0</v>
      </c>
      <c r="IRN34" s="355">
        <f t="shared" si="101"/>
        <v>0</v>
      </c>
      <c r="IRO34" s="355">
        <f t="shared" si="101"/>
        <v>0</v>
      </c>
      <c r="IRP34" s="355">
        <f t="shared" si="101"/>
        <v>0</v>
      </c>
      <c r="IRQ34" s="355">
        <f t="shared" si="101"/>
        <v>0</v>
      </c>
      <c r="IRR34" s="355">
        <f t="shared" si="101"/>
        <v>0</v>
      </c>
      <c r="IRS34" s="355">
        <f t="shared" si="101"/>
        <v>0</v>
      </c>
      <c r="IRT34" s="355">
        <f t="shared" si="101"/>
        <v>0</v>
      </c>
      <c r="IRU34" s="355">
        <f t="shared" si="101"/>
        <v>0</v>
      </c>
      <c r="IRV34" s="355">
        <f t="shared" si="101"/>
        <v>0</v>
      </c>
      <c r="IRW34" s="355">
        <f t="shared" si="101"/>
        <v>0</v>
      </c>
      <c r="IRX34" s="355">
        <f t="shared" si="101"/>
        <v>0</v>
      </c>
      <c r="IRY34" s="355">
        <f t="shared" si="101"/>
        <v>0</v>
      </c>
      <c r="IRZ34" s="355">
        <f t="shared" si="101"/>
        <v>0</v>
      </c>
      <c r="ISA34" s="355">
        <f t="shared" si="101"/>
        <v>0</v>
      </c>
      <c r="ISB34" s="355">
        <f t="shared" si="101"/>
        <v>0</v>
      </c>
      <c r="ISC34" s="355">
        <f t="shared" si="101"/>
        <v>0</v>
      </c>
      <c r="ISD34" s="355">
        <f t="shared" si="101"/>
        <v>0</v>
      </c>
      <c r="ISE34" s="355">
        <f t="shared" si="101"/>
        <v>0</v>
      </c>
      <c r="ISF34" s="355">
        <f t="shared" si="101"/>
        <v>0</v>
      </c>
      <c r="ISG34" s="355">
        <f t="shared" si="101"/>
        <v>0</v>
      </c>
      <c r="ISH34" s="355">
        <f t="shared" si="101"/>
        <v>0</v>
      </c>
      <c r="ISI34" s="355">
        <f t="shared" si="101"/>
        <v>0</v>
      </c>
      <c r="ISJ34" s="355">
        <f t="shared" si="101"/>
        <v>0</v>
      </c>
      <c r="ISK34" s="355">
        <f t="shared" si="101"/>
        <v>0</v>
      </c>
      <c r="ISL34" s="355">
        <f t="shared" si="101"/>
        <v>0</v>
      </c>
      <c r="ISM34" s="355">
        <f t="shared" ref="ISM34:IUX34" si="102">SUM(ISM35:ISM39)</f>
        <v>0</v>
      </c>
      <c r="ISN34" s="355">
        <f t="shared" si="102"/>
        <v>0</v>
      </c>
      <c r="ISO34" s="355">
        <f t="shared" si="102"/>
        <v>0</v>
      </c>
      <c r="ISP34" s="355">
        <f t="shared" si="102"/>
        <v>0</v>
      </c>
      <c r="ISQ34" s="355">
        <f t="shared" si="102"/>
        <v>0</v>
      </c>
      <c r="ISR34" s="355">
        <f t="shared" si="102"/>
        <v>0</v>
      </c>
      <c r="ISS34" s="355">
        <f t="shared" si="102"/>
        <v>0</v>
      </c>
      <c r="IST34" s="355">
        <f t="shared" si="102"/>
        <v>0</v>
      </c>
      <c r="ISU34" s="355">
        <f t="shared" si="102"/>
        <v>0</v>
      </c>
      <c r="ISV34" s="355">
        <f t="shared" si="102"/>
        <v>0</v>
      </c>
      <c r="ISW34" s="355">
        <f t="shared" si="102"/>
        <v>0</v>
      </c>
      <c r="ISX34" s="355">
        <f t="shared" si="102"/>
        <v>0</v>
      </c>
      <c r="ISY34" s="355">
        <f t="shared" si="102"/>
        <v>0</v>
      </c>
      <c r="ISZ34" s="355">
        <f t="shared" si="102"/>
        <v>0</v>
      </c>
      <c r="ITA34" s="355">
        <f t="shared" si="102"/>
        <v>0</v>
      </c>
      <c r="ITB34" s="355">
        <f t="shared" si="102"/>
        <v>0</v>
      </c>
      <c r="ITC34" s="355">
        <f t="shared" si="102"/>
        <v>0</v>
      </c>
      <c r="ITD34" s="355">
        <f t="shared" si="102"/>
        <v>0</v>
      </c>
      <c r="ITE34" s="355">
        <f t="shared" si="102"/>
        <v>0</v>
      </c>
      <c r="ITF34" s="355">
        <f t="shared" si="102"/>
        <v>0</v>
      </c>
      <c r="ITG34" s="355">
        <f t="shared" si="102"/>
        <v>0</v>
      </c>
      <c r="ITH34" s="355">
        <f t="shared" si="102"/>
        <v>0</v>
      </c>
      <c r="ITI34" s="355">
        <f t="shared" si="102"/>
        <v>0</v>
      </c>
      <c r="ITJ34" s="355">
        <f t="shared" si="102"/>
        <v>0</v>
      </c>
      <c r="ITK34" s="355">
        <f t="shared" si="102"/>
        <v>0</v>
      </c>
      <c r="ITL34" s="355">
        <f t="shared" si="102"/>
        <v>0</v>
      </c>
      <c r="ITM34" s="355">
        <f t="shared" si="102"/>
        <v>0</v>
      </c>
      <c r="ITN34" s="355">
        <f t="shared" si="102"/>
        <v>0</v>
      </c>
      <c r="ITO34" s="355">
        <f t="shared" si="102"/>
        <v>0</v>
      </c>
      <c r="ITP34" s="355">
        <f t="shared" si="102"/>
        <v>0</v>
      </c>
      <c r="ITQ34" s="355">
        <f t="shared" si="102"/>
        <v>0</v>
      </c>
      <c r="ITR34" s="355">
        <f t="shared" si="102"/>
        <v>0</v>
      </c>
      <c r="ITS34" s="355">
        <f t="shared" si="102"/>
        <v>0</v>
      </c>
      <c r="ITT34" s="355">
        <f t="shared" si="102"/>
        <v>0</v>
      </c>
      <c r="ITU34" s="355">
        <f t="shared" si="102"/>
        <v>0</v>
      </c>
      <c r="ITV34" s="355">
        <f t="shared" si="102"/>
        <v>0</v>
      </c>
      <c r="ITW34" s="355">
        <f t="shared" si="102"/>
        <v>0</v>
      </c>
      <c r="ITX34" s="355">
        <f t="shared" si="102"/>
        <v>0</v>
      </c>
      <c r="ITY34" s="355">
        <f t="shared" si="102"/>
        <v>0</v>
      </c>
      <c r="ITZ34" s="355">
        <f t="shared" si="102"/>
        <v>0</v>
      </c>
      <c r="IUA34" s="355">
        <f t="shared" si="102"/>
        <v>0</v>
      </c>
      <c r="IUB34" s="355">
        <f t="shared" si="102"/>
        <v>0</v>
      </c>
      <c r="IUC34" s="355">
        <f t="shared" si="102"/>
        <v>0</v>
      </c>
      <c r="IUD34" s="355">
        <f t="shared" si="102"/>
        <v>0</v>
      </c>
      <c r="IUE34" s="355">
        <f t="shared" si="102"/>
        <v>0</v>
      </c>
      <c r="IUF34" s="355">
        <f t="shared" si="102"/>
        <v>0</v>
      </c>
      <c r="IUG34" s="355">
        <f t="shared" si="102"/>
        <v>0</v>
      </c>
      <c r="IUH34" s="355">
        <f t="shared" si="102"/>
        <v>0</v>
      </c>
      <c r="IUI34" s="355">
        <f t="shared" si="102"/>
        <v>0</v>
      </c>
      <c r="IUJ34" s="355">
        <f t="shared" si="102"/>
        <v>0</v>
      </c>
      <c r="IUK34" s="355">
        <f t="shared" si="102"/>
        <v>0</v>
      </c>
      <c r="IUL34" s="355">
        <f t="shared" si="102"/>
        <v>0</v>
      </c>
      <c r="IUM34" s="355">
        <f t="shared" si="102"/>
        <v>0</v>
      </c>
      <c r="IUN34" s="355">
        <f t="shared" si="102"/>
        <v>0</v>
      </c>
      <c r="IUO34" s="355">
        <f t="shared" si="102"/>
        <v>0</v>
      </c>
      <c r="IUP34" s="355">
        <f t="shared" si="102"/>
        <v>0</v>
      </c>
      <c r="IUQ34" s="355">
        <f t="shared" si="102"/>
        <v>0</v>
      </c>
      <c r="IUR34" s="355">
        <f t="shared" si="102"/>
        <v>0</v>
      </c>
      <c r="IUS34" s="355">
        <f t="shared" si="102"/>
        <v>0</v>
      </c>
      <c r="IUT34" s="355">
        <f t="shared" si="102"/>
        <v>0</v>
      </c>
      <c r="IUU34" s="355">
        <f t="shared" si="102"/>
        <v>0</v>
      </c>
      <c r="IUV34" s="355">
        <f t="shared" si="102"/>
        <v>0</v>
      </c>
      <c r="IUW34" s="355">
        <f t="shared" si="102"/>
        <v>0</v>
      </c>
      <c r="IUX34" s="355">
        <f t="shared" si="102"/>
        <v>0</v>
      </c>
      <c r="IUY34" s="355">
        <f t="shared" ref="IUY34:IXJ34" si="103">SUM(IUY35:IUY39)</f>
        <v>0</v>
      </c>
      <c r="IUZ34" s="355">
        <f t="shared" si="103"/>
        <v>0</v>
      </c>
      <c r="IVA34" s="355">
        <f t="shared" si="103"/>
        <v>0</v>
      </c>
      <c r="IVB34" s="355">
        <f t="shared" si="103"/>
        <v>0</v>
      </c>
      <c r="IVC34" s="355">
        <f t="shared" si="103"/>
        <v>0</v>
      </c>
      <c r="IVD34" s="355">
        <f t="shared" si="103"/>
        <v>0</v>
      </c>
      <c r="IVE34" s="355">
        <f t="shared" si="103"/>
        <v>0</v>
      </c>
      <c r="IVF34" s="355">
        <f t="shared" si="103"/>
        <v>0</v>
      </c>
      <c r="IVG34" s="355">
        <f t="shared" si="103"/>
        <v>0</v>
      </c>
      <c r="IVH34" s="355">
        <f t="shared" si="103"/>
        <v>0</v>
      </c>
      <c r="IVI34" s="355">
        <f t="shared" si="103"/>
        <v>0</v>
      </c>
      <c r="IVJ34" s="355">
        <f t="shared" si="103"/>
        <v>0</v>
      </c>
      <c r="IVK34" s="355">
        <f t="shared" si="103"/>
        <v>0</v>
      </c>
      <c r="IVL34" s="355">
        <f t="shared" si="103"/>
        <v>0</v>
      </c>
      <c r="IVM34" s="355">
        <f t="shared" si="103"/>
        <v>0</v>
      </c>
      <c r="IVN34" s="355">
        <f t="shared" si="103"/>
        <v>0</v>
      </c>
      <c r="IVO34" s="355">
        <f t="shared" si="103"/>
        <v>0</v>
      </c>
      <c r="IVP34" s="355">
        <f t="shared" si="103"/>
        <v>0</v>
      </c>
      <c r="IVQ34" s="355">
        <f t="shared" si="103"/>
        <v>0</v>
      </c>
      <c r="IVR34" s="355">
        <f t="shared" si="103"/>
        <v>0</v>
      </c>
      <c r="IVS34" s="355">
        <f t="shared" si="103"/>
        <v>0</v>
      </c>
      <c r="IVT34" s="355">
        <f t="shared" si="103"/>
        <v>0</v>
      </c>
      <c r="IVU34" s="355">
        <f t="shared" si="103"/>
        <v>0</v>
      </c>
      <c r="IVV34" s="355">
        <f t="shared" si="103"/>
        <v>0</v>
      </c>
      <c r="IVW34" s="355">
        <f t="shared" si="103"/>
        <v>0</v>
      </c>
      <c r="IVX34" s="355">
        <f t="shared" si="103"/>
        <v>0</v>
      </c>
      <c r="IVY34" s="355">
        <f t="shared" si="103"/>
        <v>0</v>
      </c>
      <c r="IVZ34" s="355">
        <f t="shared" si="103"/>
        <v>0</v>
      </c>
      <c r="IWA34" s="355">
        <f t="shared" si="103"/>
        <v>0</v>
      </c>
      <c r="IWB34" s="355">
        <f t="shared" si="103"/>
        <v>0</v>
      </c>
      <c r="IWC34" s="355">
        <f t="shared" si="103"/>
        <v>0</v>
      </c>
      <c r="IWD34" s="355">
        <f t="shared" si="103"/>
        <v>0</v>
      </c>
      <c r="IWE34" s="355">
        <f t="shared" si="103"/>
        <v>0</v>
      </c>
      <c r="IWF34" s="355">
        <f t="shared" si="103"/>
        <v>0</v>
      </c>
      <c r="IWG34" s="355">
        <f t="shared" si="103"/>
        <v>0</v>
      </c>
      <c r="IWH34" s="355">
        <f t="shared" si="103"/>
        <v>0</v>
      </c>
      <c r="IWI34" s="355">
        <f t="shared" si="103"/>
        <v>0</v>
      </c>
      <c r="IWJ34" s="355">
        <f t="shared" si="103"/>
        <v>0</v>
      </c>
      <c r="IWK34" s="355">
        <f t="shared" si="103"/>
        <v>0</v>
      </c>
      <c r="IWL34" s="355">
        <f t="shared" si="103"/>
        <v>0</v>
      </c>
      <c r="IWM34" s="355">
        <f t="shared" si="103"/>
        <v>0</v>
      </c>
      <c r="IWN34" s="355">
        <f t="shared" si="103"/>
        <v>0</v>
      </c>
      <c r="IWO34" s="355">
        <f t="shared" si="103"/>
        <v>0</v>
      </c>
      <c r="IWP34" s="355">
        <f t="shared" si="103"/>
        <v>0</v>
      </c>
      <c r="IWQ34" s="355">
        <f t="shared" si="103"/>
        <v>0</v>
      </c>
      <c r="IWR34" s="355">
        <f t="shared" si="103"/>
        <v>0</v>
      </c>
      <c r="IWS34" s="355">
        <f t="shared" si="103"/>
        <v>0</v>
      </c>
      <c r="IWT34" s="355">
        <f t="shared" si="103"/>
        <v>0</v>
      </c>
      <c r="IWU34" s="355">
        <f t="shared" si="103"/>
        <v>0</v>
      </c>
      <c r="IWV34" s="355">
        <f t="shared" si="103"/>
        <v>0</v>
      </c>
      <c r="IWW34" s="355">
        <f t="shared" si="103"/>
        <v>0</v>
      </c>
      <c r="IWX34" s="355">
        <f t="shared" si="103"/>
        <v>0</v>
      </c>
      <c r="IWY34" s="355">
        <f t="shared" si="103"/>
        <v>0</v>
      </c>
      <c r="IWZ34" s="355">
        <f t="shared" si="103"/>
        <v>0</v>
      </c>
      <c r="IXA34" s="355">
        <f t="shared" si="103"/>
        <v>0</v>
      </c>
      <c r="IXB34" s="355">
        <f t="shared" si="103"/>
        <v>0</v>
      </c>
      <c r="IXC34" s="355">
        <f t="shared" si="103"/>
        <v>0</v>
      </c>
      <c r="IXD34" s="355">
        <f t="shared" si="103"/>
        <v>0</v>
      </c>
      <c r="IXE34" s="355">
        <f t="shared" si="103"/>
        <v>0</v>
      </c>
      <c r="IXF34" s="355">
        <f t="shared" si="103"/>
        <v>0</v>
      </c>
      <c r="IXG34" s="355">
        <f t="shared" si="103"/>
        <v>0</v>
      </c>
      <c r="IXH34" s="355">
        <f t="shared" si="103"/>
        <v>0</v>
      </c>
      <c r="IXI34" s="355">
        <f t="shared" si="103"/>
        <v>0</v>
      </c>
      <c r="IXJ34" s="355">
        <f t="shared" si="103"/>
        <v>0</v>
      </c>
      <c r="IXK34" s="355">
        <f t="shared" ref="IXK34:IZV34" si="104">SUM(IXK35:IXK39)</f>
        <v>0</v>
      </c>
      <c r="IXL34" s="355">
        <f t="shared" si="104"/>
        <v>0</v>
      </c>
      <c r="IXM34" s="355">
        <f t="shared" si="104"/>
        <v>0</v>
      </c>
      <c r="IXN34" s="355">
        <f t="shared" si="104"/>
        <v>0</v>
      </c>
      <c r="IXO34" s="355">
        <f t="shared" si="104"/>
        <v>0</v>
      </c>
      <c r="IXP34" s="355">
        <f t="shared" si="104"/>
        <v>0</v>
      </c>
      <c r="IXQ34" s="355">
        <f t="shared" si="104"/>
        <v>0</v>
      </c>
      <c r="IXR34" s="355">
        <f t="shared" si="104"/>
        <v>0</v>
      </c>
      <c r="IXS34" s="355">
        <f t="shared" si="104"/>
        <v>0</v>
      </c>
      <c r="IXT34" s="355">
        <f t="shared" si="104"/>
        <v>0</v>
      </c>
      <c r="IXU34" s="355">
        <f t="shared" si="104"/>
        <v>0</v>
      </c>
      <c r="IXV34" s="355">
        <f t="shared" si="104"/>
        <v>0</v>
      </c>
      <c r="IXW34" s="355">
        <f t="shared" si="104"/>
        <v>0</v>
      </c>
      <c r="IXX34" s="355">
        <f t="shared" si="104"/>
        <v>0</v>
      </c>
      <c r="IXY34" s="355">
        <f t="shared" si="104"/>
        <v>0</v>
      </c>
      <c r="IXZ34" s="355">
        <f t="shared" si="104"/>
        <v>0</v>
      </c>
      <c r="IYA34" s="355">
        <f t="shared" si="104"/>
        <v>0</v>
      </c>
      <c r="IYB34" s="355">
        <f t="shared" si="104"/>
        <v>0</v>
      </c>
      <c r="IYC34" s="355">
        <f t="shared" si="104"/>
        <v>0</v>
      </c>
      <c r="IYD34" s="355">
        <f t="shared" si="104"/>
        <v>0</v>
      </c>
      <c r="IYE34" s="355">
        <f t="shared" si="104"/>
        <v>0</v>
      </c>
      <c r="IYF34" s="355">
        <f t="shared" si="104"/>
        <v>0</v>
      </c>
      <c r="IYG34" s="355">
        <f t="shared" si="104"/>
        <v>0</v>
      </c>
      <c r="IYH34" s="355">
        <f t="shared" si="104"/>
        <v>0</v>
      </c>
      <c r="IYI34" s="355">
        <f t="shared" si="104"/>
        <v>0</v>
      </c>
      <c r="IYJ34" s="355">
        <f t="shared" si="104"/>
        <v>0</v>
      </c>
      <c r="IYK34" s="355">
        <f t="shared" si="104"/>
        <v>0</v>
      </c>
      <c r="IYL34" s="355">
        <f t="shared" si="104"/>
        <v>0</v>
      </c>
      <c r="IYM34" s="355">
        <f t="shared" si="104"/>
        <v>0</v>
      </c>
      <c r="IYN34" s="355">
        <f t="shared" si="104"/>
        <v>0</v>
      </c>
      <c r="IYO34" s="355">
        <f t="shared" si="104"/>
        <v>0</v>
      </c>
      <c r="IYP34" s="355">
        <f t="shared" si="104"/>
        <v>0</v>
      </c>
      <c r="IYQ34" s="355">
        <f t="shared" si="104"/>
        <v>0</v>
      </c>
      <c r="IYR34" s="355">
        <f t="shared" si="104"/>
        <v>0</v>
      </c>
      <c r="IYS34" s="355">
        <f t="shared" si="104"/>
        <v>0</v>
      </c>
      <c r="IYT34" s="355">
        <f t="shared" si="104"/>
        <v>0</v>
      </c>
      <c r="IYU34" s="355">
        <f t="shared" si="104"/>
        <v>0</v>
      </c>
      <c r="IYV34" s="355">
        <f t="shared" si="104"/>
        <v>0</v>
      </c>
      <c r="IYW34" s="355">
        <f t="shared" si="104"/>
        <v>0</v>
      </c>
      <c r="IYX34" s="355">
        <f t="shared" si="104"/>
        <v>0</v>
      </c>
      <c r="IYY34" s="355">
        <f t="shared" si="104"/>
        <v>0</v>
      </c>
      <c r="IYZ34" s="355">
        <f t="shared" si="104"/>
        <v>0</v>
      </c>
      <c r="IZA34" s="355">
        <f t="shared" si="104"/>
        <v>0</v>
      </c>
      <c r="IZB34" s="355">
        <f t="shared" si="104"/>
        <v>0</v>
      </c>
      <c r="IZC34" s="355">
        <f t="shared" si="104"/>
        <v>0</v>
      </c>
      <c r="IZD34" s="355">
        <f t="shared" si="104"/>
        <v>0</v>
      </c>
      <c r="IZE34" s="355">
        <f t="shared" si="104"/>
        <v>0</v>
      </c>
      <c r="IZF34" s="355">
        <f t="shared" si="104"/>
        <v>0</v>
      </c>
      <c r="IZG34" s="355">
        <f t="shared" si="104"/>
        <v>0</v>
      </c>
      <c r="IZH34" s="355">
        <f t="shared" si="104"/>
        <v>0</v>
      </c>
      <c r="IZI34" s="355">
        <f t="shared" si="104"/>
        <v>0</v>
      </c>
      <c r="IZJ34" s="355">
        <f t="shared" si="104"/>
        <v>0</v>
      </c>
      <c r="IZK34" s="355">
        <f t="shared" si="104"/>
        <v>0</v>
      </c>
      <c r="IZL34" s="355">
        <f t="shared" si="104"/>
        <v>0</v>
      </c>
      <c r="IZM34" s="355">
        <f t="shared" si="104"/>
        <v>0</v>
      </c>
      <c r="IZN34" s="355">
        <f t="shared" si="104"/>
        <v>0</v>
      </c>
      <c r="IZO34" s="355">
        <f t="shared" si="104"/>
        <v>0</v>
      </c>
      <c r="IZP34" s="355">
        <f t="shared" si="104"/>
        <v>0</v>
      </c>
      <c r="IZQ34" s="355">
        <f t="shared" si="104"/>
        <v>0</v>
      </c>
      <c r="IZR34" s="355">
        <f t="shared" si="104"/>
        <v>0</v>
      </c>
      <c r="IZS34" s="355">
        <f t="shared" si="104"/>
        <v>0</v>
      </c>
      <c r="IZT34" s="355">
        <f t="shared" si="104"/>
        <v>0</v>
      </c>
      <c r="IZU34" s="355">
        <f t="shared" si="104"/>
        <v>0</v>
      </c>
      <c r="IZV34" s="355">
        <f t="shared" si="104"/>
        <v>0</v>
      </c>
      <c r="IZW34" s="355">
        <f t="shared" ref="IZW34:JCH34" si="105">SUM(IZW35:IZW39)</f>
        <v>0</v>
      </c>
      <c r="IZX34" s="355">
        <f t="shared" si="105"/>
        <v>0</v>
      </c>
      <c r="IZY34" s="355">
        <f t="shared" si="105"/>
        <v>0</v>
      </c>
      <c r="IZZ34" s="355">
        <f t="shared" si="105"/>
        <v>0</v>
      </c>
      <c r="JAA34" s="355">
        <f t="shared" si="105"/>
        <v>0</v>
      </c>
      <c r="JAB34" s="355">
        <f t="shared" si="105"/>
        <v>0</v>
      </c>
      <c r="JAC34" s="355">
        <f t="shared" si="105"/>
        <v>0</v>
      </c>
      <c r="JAD34" s="355">
        <f t="shared" si="105"/>
        <v>0</v>
      </c>
      <c r="JAE34" s="355">
        <f t="shared" si="105"/>
        <v>0</v>
      </c>
      <c r="JAF34" s="355">
        <f t="shared" si="105"/>
        <v>0</v>
      </c>
      <c r="JAG34" s="355">
        <f t="shared" si="105"/>
        <v>0</v>
      </c>
      <c r="JAH34" s="355">
        <f t="shared" si="105"/>
        <v>0</v>
      </c>
      <c r="JAI34" s="355">
        <f t="shared" si="105"/>
        <v>0</v>
      </c>
      <c r="JAJ34" s="355">
        <f t="shared" si="105"/>
        <v>0</v>
      </c>
      <c r="JAK34" s="355">
        <f t="shared" si="105"/>
        <v>0</v>
      </c>
      <c r="JAL34" s="355">
        <f t="shared" si="105"/>
        <v>0</v>
      </c>
      <c r="JAM34" s="355">
        <f t="shared" si="105"/>
        <v>0</v>
      </c>
      <c r="JAN34" s="355">
        <f t="shared" si="105"/>
        <v>0</v>
      </c>
      <c r="JAO34" s="355">
        <f t="shared" si="105"/>
        <v>0</v>
      </c>
      <c r="JAP34" s="355">
        <f t="shared" si="105"/>
        <v>0</v>
      </c>
      <c r="JAQ34" s="355">
        <f t="shared" si="105"/>
        <v>0</v>
      </c>
      <c r="JAR34" s="355">
        <f t="shared" si="105"/>
        <v>0</v>
      </c>
      <c r="JAS34" s="355">
        <f t="shared" si="105"/>
        <v>0</v>
      </c>
      <c r="JAT34" s="355">
        <f t="shared" si="105"/>
        <v>0</v>
      </c>
      <c r="JAU34" s="355">
        <f t="shared" si="105"/>
        <v>0</v>
      </c>
      <c r="JAV34" s="355">
        <f t="shared" si="105"/>
        <v>0</v>
      </c>
      <c r="JAW34" s="355">
        <f t="shared" si="105"/>
        <v>0</v>
      </c>
      <c r="JAX34" s="355">
        <f t="shared" si="105"/>
        <v>0</v>
      </c>
      <c r="JAY34" s="355">
        <f t="shared" si="105"/>
        <v>0</v>
      </c>
      <c r="JAZ34" s="355">
        <f t="shared" si="105"/>
        <v>0</v>
      </c>
      <c r="JBA34" s="355">
        <f t="shared" si="105"/>
        <v>0</v>
      </c>
      <c r="JBB34" s="355">
        <f t="shared" si="105"/>
        <v>0</v>
      </c>
      <c r="JBC34" s="355">
        <f t="shared" si="105"/>
        <v>0</v>
      </c>
      <c r="JBD34" s="355">
        <f t="shared" si="105"/>
        <v>0</v>
      </c>
      <c r="JBE34" s="355">
        <f t="shared" si="105"/>
        <v>0</v>
      </c>
      <c r="JBF34" s="355">
        <f t="shared" si="105"/>
        <v>0</v>
      </c>
      <c r="JBG34" s="355">
        <f t="shared" si="105"/>
        <v>0</v>
      </c>
      <c r="JBH34" s="355">
        <f t="shared" si="105"/>
        <v>0</v>
      </c>
      <c r="JBI34" s="355">
        <f t="shared" si="105"/>
        <v>0</v>
      </c>
      <c r="JBJ34" s="355">
        <f t="shared" si="105"/>
        <v>0</v>
      </c>
      <c r="JBK34" s="355">
        <f t="shared" si="105"/>
        <v>0</v>
      </c>
      <c r="JBL34" s="355">
        <f t="shared" si="105"/>
        <v>0</v>
      </c>
      <c r="JBM34" s="355">
        <f t="shared" si="105"/>
        <v>0</v>
      </c>
      <c r="JBN34" s="355">
        <f t="shared" si="105"/>
        <v>0</v>
      </c>
      <c r="JBO34" s="355">
        <f t="shared" si="105"/>
        <v>0</v>
      </c>
      <c r="JBP34" s="355">
        <f t="shared" si="105"/>
        <v>0</v>
      </c>
      <c r="JBQ34" s="355">
        <f t="shared" si="105"/>
        <v>0</v>
      </c>
      <c r="JBR34" s="355">
        <f t="shared" si="105"/>
        <v>0</v>
      </c>
      <c r="JBS34" s="355">
        <f t="shared" si="105"/>
        <v>0</v>
      </c>
      <c r="JBT34" s="355">
        <f t="shared" si="105"/>
        <v>0</v>
      </c>
      <c r="JBU34" s="355">
        <f t="shared" si="105"/>
        <v>0</v>
      </c>
      <c r="JBV34" s="355">
        <f t="shared" si="105"/>
        <v>0</v>
      </c>
      <c r="JBW34" s="355">
        <f t="shared" si="105"/>
        <v>0</v>
      </c>
      <c r="JBX34" s="355">
        <f t="shared" si="105"/>
        <v>0</v>
      </c>
      <c r="JBY34" s="355">
        <f t="shared" si="105"/>
        <v>0</v>
      </c>
      <c r="JBZ34" s="355">
        <f t="shared" si="105"/>
        <v>0</v>
      </c>
      <c r="JCA34" s="355">
        <f t="shared" si="105"/>
        <v>0</v>
      </c>
      <c r="JCB34" s="355">
        <f t="shared" si="105"/>
        <v>0</v>
      </c>
      <c r="JCC34" s="355">
        <f t="shared" si="105"/>
        <v>0</v>
      </c>
      <c r="JCD34" s="355">
        <f t="shared" si="105"/>
        <v>0</v>
      </c>
      <c r="JCE34" s="355">
        <f t="shared" si="105"/>
        <v>0</v>
      </c>
      <c r="JCF34" s="355">
        <f t="shared" si="105"/>
        <v>0</v>
      </c>
      <c r="JCG34" s="355">
        <f t="shared" si="105"/>
        <v>0</v>
      </c>
      <c r="JCH34" s="355">
        <f t="shared" si="105"/>
        <v>0</v>
      </c>
      <c r="JCI34" s="355">
        <f t="shared" ref="JCI34:JET34" si="106">SUM(JCI35:JCI39)</f>
        <v>0</v>
      </c>
      <c r="JCJ34" s="355">
        <f t="shared" si="106"/>
        <v>0</v>
      </c>
      <c r="JCK34" s="355">
        <f t="shared" si="106"/>
        <v>0</v>
      </c>
      <c r="JCL34" s="355">
        <f t="shared" si="106"/>
        <v>0</v>
      </c>
      <c r="JCM34" s="355">
        <f t="shared" si="106"/>
        <v>0</v>
      </c>
      <c r="JCN34" s="355">
        <f t="shared" si="106"/>
        <v>0</v>
      </c>
      <c r="JCO34" s="355">
        <f t="shared" si="106"/>
        <v>0</v>
      </c>
      <c r="JCP34" s="355">
        <f t="shared" si="106"/>
        <v>0</v>
      </c>
      <c r="JCQ34" s="355">
        <f t="shared" si="106"/>
        <v>0</v>
      </c>
      <c r="JCR34" s="355">
        <f t="shared" si="106"/>
        <v>0</v>
      </c>
      <c r="JCS34" s="355">
        <f t="shared" si="106"/>
        <v>0</v>
      </c>
      <c r="JCT34" s="355">
        <f t="shared" si="106"/>
        <v>0</v>
      </c>
      <c r="JCU34" s="355">
        <f t="shared" si="106"/>
        <v>0</v>
      </c>
      <c r="JCV34" s="355">
        <f t="shared" si="106"/>
        <v>0</v>
      </c>
      <c r="JCW34" s="355">
        <f t="shared" si="106"/>
        <v>0</v>
      </c>
      <c r="JCX34" s="355">
        <f t="shared" si="106"/>
        <v>0</v>
      </c>
      <c r="JCY34" s="355">
        <f t="shared" si="106"/>
        <v>0</v>
      </c>
      <c r="JCZ34" s="355">
        <f t="shared" si="106"/>
        <v>0</v>
      </c>
      <c r="JDA34" s="355">
        <f t="shared" si="106"/>
        <v>0</v>
      </c>
      <c r="JDB34" s="355">
        <f t="shared" si="106"/>
        <v>0</v>
      </c>
      <c r="JDC34" s="355">
        <f t="shared" si="106"/>
        <v>0</v>
      </c>
      <c r="JDD34" s="355">
        <f t="shared" si="106"/>
        <v>0</v>
      </c>
      <c r="JDE34" s="355">
        <f t="shared" si="106"/>
        <v>0</v>
      </c>
      <c r="JDF34" s="355">
        <f t="shared" si="106"/>
        <v>0</v>
      </c>
      <c r="JDG34" s="355">
        <f t="shared" si="106"/>
        <v>0</v>
      </c>
      <c r="JDH34" s="355">
        <f t="shared" si="106"/>
        <v>0</v>
      </c>
      <c r="JDI34" s="355">
        <f t="shared" si="106"/>
        <v>0</v>
      </c>
      <c r="JDJ34" s="355">
        <f t="shared" si="106"/>
        <v>0</v>
      </c>
      <c r="JDK34" s="355">
        <f t="shared" si="106"/>
        <v>0</v>
      </c>
      <c r="JDL34" s="355">
        <f t="shared" si="106"/>
        <v>0</v>
      </c>
      <c r="JDM34" s="355">
        <f t="shared" si="106"/>
        <v>0</v>
      </c>
      <c r="JDN34" s="355">
        <f t="shared" si="106"/>
        <v>0</v>
      </c>
      <c r="JDO34" s="355">
        <f t="shared" si="106"/>
        <v>0</v>
      </c>
      <c r="JDP34" s="355">
        <f t="shared" si="106"/>
        <v>0</v>
      </c>
      <c r="JDQ34" s="355">
        <f t="shared" si="106"/>
        <v>0</v>
      </c>
      <c r="JDR34" s="355">
        <f t="shared" si="106"/>
        <v>0</v>
      </c>
      <c r="JDS34" s="355">
        <f t="shared" si="106"/>
        <v>0</v>
      </c>
      <c r="JDT34" s="355">
        <f t="shared" si="106"/>
        <v>0</v>
      </c>
      <c r="JDU34" s="355">
        <f t="shared" si="106"/>
        <v>0</v>
      </c>
      <c r="JDV34" s="355">
        <f t="shared" si="106"/>
        <v>0</v>
      </c>
      <c r="JDW34" s="355">
        <f t="shared" si="106"/>
        <v>0</v>
      </c>
      <c r="JDX34" s="355">
        <f t="shared" si="106"/>
        <v>0</v>
      </c>
      <c r="JDY34" s="355">
        <f t="shared" si="106"/>
        <v>0</v>
      </c>
      <c r="JDZ34" s="355">
        <f t="shared" si="106"/>
        <v>0</v>
      </c>
      <c r="JEA34" s="355">
        <f t="shared" si="106"/>
        <v>0</v>
      </c>
      <c r="JEB34" s="355">
        <f t="shared" si="106"/>
        <v>0</v>
      </c>
      <c r="JEC34" s="355">
        <f t="shared" si="106"/>
        <v>0</v>
      </c>
      <c r="JED34" s="355">
        <f t="shared" si="106"/>
        <v>0</v>
      </c>
      <c r="JEE34" s="355">
        <f t="shared" si="106"/>
        <v>0</v>
      </c>
      <c r="JEF34" s="355">
        <f t="shared" si="106"/>
        <v>0</v>
      </c>
      <c r="JEG34" s="355">
        <f t="shared" si="106"/>
        <v>0</v>
      </c>
      <c r="JEH34" s="355">
        <f t="shared" si="106"/>
        <v>0</v>
      </c>
      <c r="JEI34" s="355">
        <f t="shared" si="106"/>
        <v>0</v>
      </c>
      <c r="JEJ34" s="355">
        <f t="shared" si="106"/>
        <v>0</v>
      </c>
      <c r="JEK34" s="355">
        <f t="shared" si="106"/>
        <v>0</v>
      </c>
      <c r="JEL34" s="355">
        <f t="shared" si="106"/>
        <v>0</v>
      </c>
      <c r="JEM34" s="355">
        <f t="shared" si="106"/>
        <v>0</v>
      </c>
      <c r="JEN34" s="355">
        <f t="shared" si="106"/>
        <v>0</v>
      </c>
      <c r="JEO34" s="355">
        <f t="shared" si="106"/>
        <v>0</v>
      </c>
      <c r="JEP34" s="355">
        <f t="shared" si="106"/>
        <v>0</v>
      </c>
      <c r="JEQ34" s="355">
        <f t="shared" si="106"/>
        <v>0</v>
      </c>
      <c r="JER34" s="355">
        <f t="shared" si="106"/>
        <v>0</v>
      </c>
      <c r="JES34" s="355">
        <f t="shared" si="106"/>
        <v>0</v>
      </c>
      <c r="JET34" s="355">
        <f t="shared" si="106"/>
        <v>0</v>
      </c>
      <c r="JEU34" s="355">
        <f t="shared" ref="JEU34:JHF34" si="107">SUM(JEU35:JEU39)</f>
        <v>0</v>
      </c>
      <c r="JEV34" s="355">
        <f t="shared" si="107"/>
        <v>0</v>
      </c>
      <c r="JEW34" s="355">
        <f t="shared" si="107"/>
        <v>0</v>
      </c>
      <c r="JEX34" s="355">
        <f t="shared" si="107"/>
        <v>0</v>
      </c>
      <c r="JEY34" s="355">
        <f t="shared" si="107"/>
        <v>0</v>
      </c>
      <c r="JEZ34" s="355">
        <f t="shared" si="107"/>
        <v>0</v>
      </c>
      <c r="JFA34" s="355">
        <f t="shared" si="107"/>
        <v>0</v>
      </c>
      <c r="JFB34" s="355">
        <f t="shared" si="107"/>
        <v>0</v>
      </c>
      <c r="JFC34" s="355">
        <f t="shared" si="107"/>
        <v>0</v>
      </c>
      <c r="JFD34" s="355">
        <f t="shared" si="107"/>
        <v>0</v>
      </c>
      <c r="JFE34" s="355">
        <f t="shared" si="107"/>
        <v>0</v>
      </c>
      <c r="JFF34" s="355">
        <f t="shared" si="107"/>
        <v>0</v>
      </c>
      <c r="JFG34" s="355">
        <f t="shared" si="107"/>
        <v>0</v>
      </c>
      <c r="JFH34" s="355">
        <f t="shared" si="107"/>
        <v>0</v>
      </c>
      <c r="JFI34" s="355">
        <f t="shared" si="107"/>
        <v>0</v>
      </c>
      <c r="JFJ34" s="355">
        <f t="shared" si="107"/>
        <v>0</v>
      </c>
      <c r="JFK34" s="355">
        <f t="shared" si="107"/>
        <v>0</v>
      </c>
      <c r="JFL34" s="355">
        <f t="shared" si="107"/>
        <v>0</v>
      </c>
      <c r="JFM34" s="355">
        <f t="shared" si="107"/>
        <v>0</v>
      </c>
      <c r="JFN34" s="355">
        <f t="shared" si="107"/>
        <v>0</v>
      </c>
      <c r="JFO34" s="355">
        <f t="shared" si="107"/>
        <v>0</v>
      </c>
      <c r="JFP34" s="355">
        <f t="shared" si="107"/>
        <v>0</v>
      </c>
      <c r="JFQ34" s="355">
        <f t="shared" si="107"/>
        <v>0</v>
      </c>
      <c r="JFR34" s="355">
        <f t="shared" si="107"/>
        <v>0</v>
      </c>
      <c r="JFS34" s="355">
        <f t="shared" si="107"/>
        <v>0</v>
      </c>
      <c r="JFT34" s="355">
        <f t="shared" si="107"/>
        <v>0</v>
      </c>
      <c r="JFU34" s="355">
        <f t="shared" si="107"/>
        <v>0</v>
      </c>
      <c r="JFV34" s="355">
        <f t="shared" si="107"/>
        <v>0</v>
      </c>
      <c r="JFW34" s="355">
        <f t="shared" si="107"/>
        <v>0</v>
      </c>
      <c r="JFX34" s="355">
        <f t="shared" si="107"/>
        <v>0</v>
      </c>
      <c r="JFY34" s="355">
        <f t="shared" si="107"/>
        <v>0</v>
      </c>
      <c r="JFZ34" s="355">
        <f t="shared" si="107"/>
        <v>0</v>
      </c>
      <c r="JGA34" s="355">
        <f t="shared" si="107"/>
        <v>0</v>
      </c>
      <c r="JGB34" s="355">
        <f t="shared" si="107"/>
        <v>0</v>
      </c>
      <c r="JGC34" s="355">
        <f t="shared" si="107"/>
        <v>0</v>
      </c>
      <c r="JGD34" s="355">
        <f t="shared" si="107"/>
        <v>0</v>
      </c>
      <c r="JGE34" s="355">
        <f t="shared" si="107"/>
        <v>0</v>
      </c>
      <c r="JGF34" s="355">
        <f t="shared" si="107"/>
        <v>0</v>
      </c>
      <c r="JGG34" s="355">
        <f t="shared" si="107"/>
        <v>0</v>
      </c>
      <c r="JGH34" s="355">
        <f t="shared" si="107"/>
        <v>0</v>
      </c>
      <c r="JGI34" s="355">
        <f t="shared" si="107"/>
        <v>0</v>
      </c>
      <c r="JGJ34" s="355">
        <f t="shared" si="107"/>
        <v>0</v>
      </c>
      <c r="JGK34" s="355">
        <f t="shared" si="107"/>
        <v>0</v>
      </c>
      <c r="JGL34" s="355">
        <f t="shared" si="107"/>
        <v>0</v>
      </c>
      <c r="JGM34" s="355">
        <f t="shared" si="107"/>
        <v>0</v>
      </c>
      <c r="JGN34" s="355">
        <f t="shared" si="107"/>
        <v>0</v>
      </c>
      <c r="JGO34" s="355">
        <f t="shared" si="107"/>
        <v>0</v>
      </c>
      <c r="JGP34" s="355">
        <f t="shared" si="107"/>
        <v>0</v>
      </c>
      <c r="JGQ34" s="355">
        <f t="shared" si="107"/>
        <v>0</v>
      </c>
      <c r="JGR34" s="355">
        <f t="shared" si="107"/>
        <v>0</v>
      </c>
      <c r="JGS34" s="355">
        <f t="shared" si="107"/>
        <v>0</v>
      </c>
      <c r="JGT34" s="355">
        <f t="shared" si="107"/>
        <v>0</v>
      </c>
      <c r="JGU34" s="355">
        <f t="shared" si="107"/>
        <v>0</v>
      </c>
      <c r="JGV34" s="355">
        <f t="shared" si="107"/>
        <v>0</v>
      </c>
      <c r="JGW34" s="355">
        <f t="shared" si="107"/>
        <v>0</v>
      </c>
      <c r="JGX34" s="355">
        <f t="shared" si="107"/>
        <v>0</v>
      </c>
      <c r="JGY34" s="355">
        <f t="shared" si="107"/>
        <v>0</v>
      </c>
      <c r="JGZ34" s="355">
        <f t="shared" si="107"/>
        <v>0</v>
      </c>
      <c r="JHA34" s="355">
        <f t="shared" si="107"/>
        <v>0</v>
      </c>
      <c r="JHB34" s="355">
        <f t="shared" si="107"/>
        <v>0</v>
      </c>
      <c r="JHC34" s="355">
        <f t="shared" si="107"/>
        <v>0</v>
      </c>
      <c r="JHD34" s="355">
        <f t="shared" si="107"/>
        <v>0</v>
      </c>
      <c r="JHE34" s="355">
        <f t="shared" si="107"/>
        <v>0</v>
      </c>
      <c r="JHF34" s="355">
        <f t="shared" si="107"/>
        <v>0</v>
      </c>
      <c r="JHG34" s="355">
        <f t="shared" ref="JHG34:JJR34" si="108">SUM(JHG35:JHG39)</f>
        <v>0</v>
      </c>
      <c r="JHH34" s="355">
        <f t="shared" si="108"/>
        <v>0</v>
      </c>
      <c r="JHI34" s="355">
        <f t="shared" si="108"/>
        <v>0</v>
      </c>
      <c r="JHJ34" s="355">
        <f t="shared" si="108"/>
        <v>0</v>
      </c>
      <c r="JHK34" s="355">
        <f t="shared" si="108"/>
        <v>0</v>
      </c>
      <c r="JHL34" s="355">
        <f t="shared" si="108"/>
        <v>0</v>
      </c>
      <c r="JHM34" s="355">
        <f t="shared" si="108"/>
        <v>0</v>
      </c>
      <c r="JHN34" s="355">
        <f t="shared" si="108"/>
        <v>0</v>
      </c>
      <c r="JHO34" s="355">
        <f t="shared" si="108"/>
        <v>0</v>
      </c>
      <c r="JHP34" s="355">
        <f t="shared" si="108"/>
        <v>0</v>
      </c>
      <c r="JHQ34" s="355">
        <f t="shared" si="108"/>
        <v>0</v>
      </c>
      <c r="JHR34" s="355">
        <f t="shared" si="108"/>
        <v>0</v>
      </c>
      <c r="JHS34" s="355">
        <f t="shared" si="108"/>
        <v>0</v>
      </c>
      <c r="JHT34" s="355">
        <f t="shared" si="108"/>
        <v>0</v>
      </c>
      <c r="JHU34" s="355">
        <f t="shared" si="108"/>
        <v>0</v>
      </c>
      <c r="JHV34" s="355">
        <f t="shared" si="108"/>
        <v>0</v>
      </c>
      <c r="JHW34" s="355">
        <f t="shared" si="108"/>
        <v>0</v>
      </c>
      <c r="JHX34" s="355">
        <f t="shared" si="108"/>
        <v>0</v>
      </c>
      <c r="JHY34" s="355">
        <f t="shared" si="108"/>
        <v>0</v>
      </c>
      <c r="JHZ34" s="355">
        <f t="shared" si="108"/>
        <v>0</v>
      </c>
      <c r="JIA34" s="355">
        <f t="shared" si="108"/>
        <v>0</v>
      </c>
      <c r="JIB34" s="355">
        <f t="shared" si="108"/>
        <v>0</v>
      </c>
      <c r="JIC34" s="355">
        <f t="shared" si="108"/>
        <v>0</v>
      </c>
      <c r="JID34" s="355">
        <f t="shared" si="108"/>
        <v>0</v>
      </c>
      <c r="JIE34" s="355">
        <f t="shared" si="108"/>
        <v>0</v>
      </c>
      <c r="JIF34" s="355">
        <f t="shared" si="108"/>
        <v>0</v>
      </c>
      <c r="JIG34" s="355">
        <f t="shared" si="108"/>
        <v>0</v>
      </c>
      <c r="JIH34" s="355">
        <f t="shared" si="108"/>
        <v>0</v>
      </c>
      <c r="JII34" s="355">
        <f t="shared" si="108"/>
        <v>0</v>
      </c>
      <c r="JIJ34" s="355">
        <f t="shared" si="108"/>
        <v>0</v>
      </c>
      <c r="JIK34" s="355">
        <f t="shared" si="108"/>
        <v>0</v>
      </c>
      <c r="JIL34" s="355">
        <f t="shared" si="108"/>
        <v>0</v>
      </c>
      <c r="JIM34" s="355">
        <f t="shared" si="108"/>
        <v>0</v>
      </c>
      <c r="JIN34" s="355">
        <f t="shared" si="108"/>
        <v>0</v>
      </c>
      <c r="JIO34" s="355">
        <f t="shared" si="108"/>
        <v>0</v>
      </c>
      <c r="JIP34" s="355">
        <f t="shared" si="108"/>
        <v>0</v>
      </c>
      <c r="JIQ34" s="355">
        <f t="shared" si="108"/>
        <v>0</v>
      </c>
      <c r="JIR34" s="355">
        <f t="shared" si="108"/>
        <v>0</v>
      </c>
      <c r="JIS34" s="355">
        <f t="shared" si="108"/>
        <v>0</v>
      </c>
      <c r="JIT34" s="355">
        <f t="shared" si="108"/>
        <v>0</v>
      </c>
      <c r="JIU34" s="355">
        <f t="shared" si="108"/>
        <v>0</v>
      </c>
      <c r="JIV34" s="355">
        <f t="shared" si="108"/>
        <v>0</v>
      </c>
      <c r="JIW34" s="355">
        <f t="shared" si="108"/>
        <v>0</v>
      </c>
      <c r="JIX34" s="355">
        <f t="shared" si="108"/>
        <v>0</v>
      </c>
      <c r="JIY34" s="355">
        <f t="shared" si="108"/>
        <v>0</v>
      </c>
      <c r="JIZ34" s="355">
        <f t="shared" si="108"/>
        <v>0</v>
      </c>
      <c r="JJA34" s="355">
        <f t="shared" si="108"/>
        <v>0</v>
      </c>
      <c r="JJB34" s="355">
        <f t="shared" si="108"/>
        <v>0</v>
      </c>
      <c r="JJC34" s="355">
        <f t="shared" si="108"/>
        <v>0</v>
      </c>
      <c r="JJD34" s="355">
        <f t="shared" si="108"/>
        <v>0</v>
      </c>
      <c r="JJE34" s="355">
        <f t="shared" si="108"/>
        <v>0</v>
      </c>
      <c r="JJF34" s="355">
        <f t="shared" si="108"/>
        <v>0</v>
      </c>
      <c r="JJG34" s="355">
        <f t="shared" si="108"/>
        <v>0</v>
      </c>
      <c r="JJH34" s="355">
        <f t="shared" si="108"/>
        <v>0</v>
      </c>
      <c r="JJI34" s="355">
        <f t="shared" si="108"/>
        <v>0</v>
      </c>
      <c r="JJJ34" s="355">
        <f t="shared" si="108"/>
        <v>0</v>
      </c>
      <c r="JJK34" s="355">
        <f t="shared" si="108"/>
        <v>0</v>
      </c>
      <c r="JJL34" s="355">
        <f t="shared" si="108"/>
        <v>0</v>
      </c>
      <c r="JJM34" s="355">
        <f t="shared" si="108"/>
        <v>0</v>
      </c>
      <c r="JJN34" s="355">
        <f t="shared" si="108"/>
        <v>0</v>
      </c>
      <c r="JJO34" s="355">
        <f t="shared" si="108"/>
        <v>0</v>
      </c>
      <c r="JJP34" s="355">
        <f t="shared" si="108"/>
        <v>0</v>
      </c>
      <c r="JJQ34" s="355">
        <f t="shared" si="108"/>
        <v>0</v>
      </c>
      <c r="JJR34" s="355">
        <f t="shared" si="108"/>
        <v>0</v>
      </c>
      <c r="JJS34" s="355">
        <f t="shared" ref="JJS34:JMD34" si="109">SUM(JJS35:JJS39)</f>
        <v>0</v>
      </c>
      <c r="JJT34" s="355">
        <f t="shared" si="109"/>
        <v>0</v>
      </c>
      <c r="JJU34" s="355">
        <f t="shared" si="109"/>
        <v>0</v>
      </c>
      <c r="JJV34" s="355">
        <f t="shared" si="109"/>
        <v>0</v>
      </c>
      <c r="JJW34" s="355">
        <f t="shared" si="109"/>
        <v>0</v>
      </c>
      <c r="JJX34" s="355">
        <f t="shared" si="109"/>
        <v>0</v>
      </c>
      <c r="JJY34" s="355">
        <f t="shared" si="109"/>
        <v>0</v>
      </c>
      <c r="JJZ34" s="355">
        <f t="shared" si="109"/>
        <v>0</v>
      </c>
      <c r="JKA34" s="355">
        <f t="shared" si="109"/>
        <v>0</v>
      </c>
      <c r="JKB34" s="355">
        <f t="shared" si="109"/>
        <v>0</v>
      </c>
      <c r="JKC34" s="355">
        <f t="shared" si="109"/>
        <v>0</v>
      </c>
      <c r="JKD34" s="355">
        <f t="shared" si="109"/>
        <v>0</v>
      </c>
      <c r="JKE34" s="355">
        <f t="shared" si="109"/>
        <v>0</v>
      </c>
      <c r="JKF34" s="355">
        <f t="shared" si="109"/>
        <v>0</v>
      </c>
      <c r="JKG34" s="355">
        <f t="shared" si="109"/>
        <v>0</v>
      </c>
      <c r="JKH34" s="355">
        <f t="shared" si="109"/>
        <v>0</v>
      </c>
      <c r="JKI34" s="355">
        <f t="shared" si="109"/>
        <v>0</v>
      </c>
      <c r="JKJ34" s="355">
        <f t="shared" si="109"/>
        <v>0</v>
      </c>
      <c r="JKK34" s="355">
        <f t="shared" si="109"/>
        <v>0</v>
      </c>
      <c r="JKL34" s="355">
        <f t="shared" si="109"/>
        <v>0</v>
      </c>
      <c r="JKM34" s="355">
        <f t="shared" si="109"/>
        <v>0</v>
      </c>
      <c r="JKN34" s="355">
        <f t="shared" si="109"/>
        <v>0</v>
      </c>
      <c r="JKO34" s="355">
        <f t="shared" si="109"/>
        <v>0</v>
      </c>
      <c r="JKP34" s="355">
        <f t="shared" si="109"/>
        <v>0</v>
      </c>
      <c r="JKQ34" s="355">
        <f t="shared" si="109"/>
        <v>0</v>
      </c>
      <c r="JKR34" s="355">
        <f t="shared" si="109"/>
        <v>0</v>
      </c>
      <c r="JKS34" s="355">
        <f t="shared" si="109"/>
        <v>0</v>
      </c>
      <c r="JKT34" s="355">
        <f t="shared" si="109"/>
        <v>0</v>
      </c>
      <c r="JKU34" s="355">
        <f t="shared" si="109"/>
        <v>0</v>
      </c>
      <c r="JKV34" s="355">
        <f t="shared" si="109"/>
        <v>0</v>
      </c>
      <c r="JKW34" s="355">
        <f t="shared" si="109"/>
        <v>0</v>
      </c>
      <c r="JKX34" s="355">
        <f t="shared" si="109"/>
        <v>0</v>
      </c>
      <c r="JKY34" s="355">
        <f t="shared" si="109"/>
        <v>0</v>
      </c>
      <c r="JKZ34" s="355">
        <f t="shared" si="109"/>
        <v>0</v>
      </c>
      <c r="JLA34" s="355">
        <f t="shared" si="109"/>
        <v>0</v>
      </c>
      <c r="JLB34" s="355">
        <f t="shared" si="109"/>
        <v>0</v>
      </c>
      <c r="JLC34" s="355">
        <f t="shared" si="109"/>
        <v>0</v>
      </c>
      <c r="JLD34" s="355">
        <f t="shared" si="109"/>
        <v>0</v>
      </c>
      <c r="JLE34" s="355">
        <f t="shared" si="109"/>
        <v>0</v>
      </c>
      <c r="JLF34" s="355">
        <f t="shared" si="109"/>
        <v>0</v>
      </c>
      <c r="JLG34" s="355">
        <f t="shared" si="109"/>
        <v>0</v>
      </c>
      <c r="JLH34" s="355">
        <f t="shared" si="109"/>
        <v>0</v>
      </c>
      <c r="JLI34" s="355">
        <f t="shared" si="109"/>
        <v>0</v>
      </c>
      <c r="JLJ34" s="355">
        <f t="shared" si="109"/>
        <v>0</v>
      </c>
      <c r="JLK34" s="355">
        <f t="shared" si="109"/>
        <v>0</v>
      </c>
      <c r="JLL34" s="355">
        <f t="shared" si="109"/>
        <v>0</v>
      </c>
      <c r="JLM34" s="355">
        <f t="shared" si="109"/>
        <v>0</v>
      </c>
      <c r="JLN34" s="355">
        <f t="shared" si="109"/>
        <v>0</v>
      </c>
      <c r="JLO34" s="355">
        <f t="shared" si="109"/>
        <v>0</v>
      </c>
      <c r="JLP34" s="355">
        <f t="shared" si="109"/>
        <v>0</v>
      </c>
      <c r="JLQ34" s="355">
        <f t="shared" si="109"/>
        <v>0</v>
      </c>
      <c r="JLR34" s="355">
        <f t="shared" si="109"/>
        <v>0</v>
      </c>
      <c r="JLS34" s="355">
        <f t="shared" si="109"/>
        <v>0</v>
      </c>
      <c r="JLT34" s="355">
        <f t="shared" si="109"/>
        <v>0</v>
      </c>
      <c r="JLU34" s="355">
        <f t="shared" si="109"/>
        <v>0</v>
      </c>
      <c r="JLV34" s="355">
        <f t="shared" si="109"/>
        <v>0</v>
      </c>
      <c r="JLW34" s="355">
        <f t="shared" si="109"/>
        <v>0</v>
      </c>
      <c r="JLX34" s="355">
        <f t="shared" si="109"/>
        <v>0</v>
      </c>
      <c r="JLY34" s="355">
        <f t="shared" si="109"/>
        <v>0</v>
      </c>
      <c r="JLZ34" s="355">
        <f t="shared" si="109"/>
        <v>0</v>
      </c>
      <c r="JMA34" s="355">
        <f t="shared" si="109"/>
        <v>0</v>
      </c>
      <c r="JMB34" s="355">
        <f t="shared" si="109"/>
        <v>0</v>
      </c>
      <c r="JMC34" s="355">
        <f t="shared" si="109"/>
        <v>0</v>
      </c>
      <c r="JMD34" s="355">
        <f t="shared" si="109"/>
        <v>0</v>
      </c>
      <c r="JME34" s="355">
        <f t="shared" ref="JME34:JOP34" si="110">SUM(JME35:JME39)</f>
        <v>0</v>
      </c>
      <c r="JMF34" s="355">
        <f t="shared" si="110"/>
        <v>0</v>
      </c>
      <c r="JMG34" s="355">
        <f t="shared" si="110"/>
        <v>0</v>
      </c>
      <c r="JMH34" s="355">
        <f t="shared" si="110"/>
        <v>0</v>
      </c>
      <c r="JMI34" s="355">
        <f t="shared" si="110"/>
        <v>0</v>
      </c>
      <c r="JMJ34" s="355">
        <f t="shared" si="110"/>
        <v>0</v>
      </c>
      <c r="JMK34" s="355">
        <f t="shared" si="110"/>
        <v>0</v>
      </c>
      <c r="JML34" s="355">
        <f t="shared" si="110"/>
        <v>0</v>
      </c>
      <c r="JMM34" s="355">
        <f t="shared" si="110"/>
        <v>0</v>
      </c>
      <c r="JMN34" s="355">
        <f t="shared" si="110"/>
        <v>0</v>
      </c>
      <c r="JMO34" s="355">
        <f t="shared" si="110"/>
        <v>0</v>
      </c>
      <c r="JMP34" s="355">
        <f t="shared" si="110"/>
        <v>0</v>
      </c>
      <c r="JMQ34" s="355">
        <f t="shared" si="110"/>
        <v>0</v>
      </c>
      <c r="JMR34" s="355">
        <f t="shared" si="110"/>
        <v>0</v>
      </c>
      <c r="JMS34" s="355">
        <f t="shared" si="110"/>
        <v>0</v>
      </c>
      <c r="JMT34" s="355">
        <f t="shared" si="110"/>
        <v>0</v>
      </c>
      <c r="JMU34" s="355">
        <f t="shared" si="110"/>
        <v>0</v>
      </c>
      <c r="JMV34" s="355">
        <f t="shared" si="110"/>
        <v>0</v>
      </c>
      <c r="JMW34" s="355">
        <f t="shared" si="110"/>
        <v>0</v>
      </c>
      <c r="JMX34" s="355">
        <f t="shared" si="110"/>
        <v>0</v>
      </c>
      <c r="JMY34" s="355">
        <f t="shared" si="110"/>
        <v>0</v>
      </c>
      <c r="JMZ34" s="355">
        <f t="shared" si="110"/>
        <v>0</v>
      </c>
      <c r="JNA34" s="355">
        <f t="shared" si="110"/>
        <v>0</v>
      </c>
      <c r="JNB34" s="355">
        <f t="shared" si="110"/>
        <v>0</v>
      </c>
      <c r="JNC34" s="355">
        <f t="shared" si="110"/>
        <v>0</v>
      </c>
      <c r="JND34" s="355">
        <f t="shared" si="110"/>
        <v>0</v>
      </c>
      <c r="JNE34" s="355">
        <f t="shared" si="110"/>
        <v>0</v>
      </c>
      <c r="JNF34" s="355">
        <f t="shared" si="110"/>
        <v>0</v>
      </c>
      <c r="JNG34" s="355">
        <f t="shared" si="110"/>
        <v>0</v>
      </c>
      <c r="JNH34" s="355">
        <f t="shared" si="110"/>
        <v>0</v>
      </c>
      <c r="JNI34" s="355">
        <f t="shared" si="110"/>
        <v>0</v>
      </c>
      <c r="JNJ34" s="355">
        <f t="shared" si="110"/>
        <v>0</v>
      </c>
      <c r="JNK34" s="355">
        <f t="shared" si="110"/>
        <v>0</v>
      </c>
      <c r="JNL34" s="355">
        <f t="shared" si="110"/>
        <v>0</v>
      </c>
      <c r="JNM34" s="355">
        <f t="shared" si="110"/>
        <v>0</v>
      </c>
      <c r="JNN34" s="355">
        <f t="shared" si="110"/>
        <v>0</v>
      </c>
      <c r="JNO34" s="355">
        <f t="shared" si="110"/>
        <v>0</v>
      </c>
      <c r="JNP34" s="355">
        <f t="shared" si="110"/>
        <v>0</v>
      </c>
      <c r="JNQ34" s="355">
        <f t="shared" si="110"/>
        <v>0</v>
      </c>
      <c r="JNR34" s="355">
        <f t="shared" si="110"/>
        <v>0</v>
      </c>
      <c r="JNS34" s="355">
        <f t="shared" si="110"/>
        <v>0</v>
      </c>
      <c r="JNT34" s="355">
        <f t="shared" si="110"/>
        <v>0</v>
      </c>
      <c r="JNU34" s="355">
        <f t="shared" si="110"/>
        <v>0</v>
      </c>
      <c r="JNV34" s="355">
        <f t="shared" si="110"/>
        <v>0</v>
      </c>
      <c r="JNW34" s="355">
        <f t="shared" si="110"/>
        <v>0</v>
      </c>
      <c r="JNX34" s="355">
        <f t="shared" si="110"/>
        <v>0</v>
      </c>
      <c r="JNY34" s="355">
        <f t="shared" si="110"/>
        <v>0</v>
      </c>
      <c r="JNZ34" s="355">
        <f t="shared" si="110"/>
        <v>0</v>
      </c>
      <c r="JOA34" s="355">
        <f t="shared" si="110"/>
        <v>0</v>
      </c>
      <c r="JOB34" s="355">
        <f t="shared" si="110"/>
        <v>0</v>
      </c>
      <c r="JOC34" s="355">
        <f t="shared" si="110"/>
        <v>0</v>
      </c>
      <c r="JOD34" s="355">
        <f t="shared" si="110"/>
        <v>0</v>
      </c>
      <c r="JOE34" s="355">
        <f t="shared" si="110"/>
        <v>0</v>
      </c>
      <c r="JOF34" s="355">
        <f t="shared" si="110"/>
        <v>0</v>
      </c>
      <c r="JOG34" s="355">
        <f t="shared" si="110"/>
        <v>0</v>
      </c>
      <c r="JOH34" s="355">
        <f t="shared" si="110"/>
        <v>0</v>
      </c>
      <c r="JOI34" s="355">
        <f t="shared" si="110"/>
        <v>0</v>
      </c>
      <c r="JOJ34" s="355">
        <f t="shared" si="110"/>
        <v>0</v>
      </c>
      <c r="JOK34" s="355">
        <f t="shared" si="110"/>
        <v>0</v>
      </c>
      <c r="JOL34" s="355">
        <f t="shared" si="110"/>
        <v>0</v>
      </c>
      <c r="JOM34" s="355">
        <f t="shared" si="110"/>
        <v>0</v>
      </c>
      <c r="JON34" s="355">
        <f t="shared" si="110"/>
        <v>0</v>
      </c>
      <c r="JOO34" s="355">
        <f t="shared" si="110"/>
        <v>0</v>
      </c>
      <c r="JOP34" s="355">
        <f t="shared" si="110"/>
        <v>0</v>
      </c>
      <c r="JOQ34" s="355">
        <f t="shared" ref="JOQ34:JRB34" si="111">SUM(JOQ35:JOQ39)</f>
        <v>0</v>
      </c>
      <c r="JOR34" s="355">
        <f t="shared" si="111"/>
        <v>0</v>
      </c>
      <c r="JOS34" s="355">
        <f t="shared" si="111"/>
        <v>0</v>
      </c>
      <c r="JOT34" s="355">
        <f t="shared" si="111"/>
        <v>0</v>
      </c>
      <c r="JOU34" s="355">
        <f t="shared" si="111"/>
        <v>0</v>
      </c>
      <c r="JOV34" s="355">
        <f t="shared" si="111"/>
        <v>0</v>
      </c>
      <c r="JOW34" s="355">
        <f t="shared" si="111"/>
        <v>0</v>
      </c>
      <c r="JOX34" s="355">
        <f t="shared" si="111"/>
        <v>0</v>
      </c>
      <c r="JOY34" s="355">
        <f t="shared" si="111"/>
        <v>0</v>
      </c>
      <c r="JOZ34" s="355">
        <f t="shared" si="111"/>
        <v>0</v>
      </c>
      <c r="JPA34" s="355">
        <f t="shared" si="111"/>
        <v>0</v>
      </c>
      <c r="JPB34" s="355">
        <f t="shared" si="111"/>
        <v>0</v>
      </c>
      <c r="JPC34" s="355">
        <f t="shared" si="111"/>
        <v>0</v>
      </c>
      <c r="JPD34" s="355">
        <f t="shared" si="111"/>
        <v>0</v>
      </c>
      <c r="JPE34" s="355">
        <f t="shared" si="111"/>
        <v>0</v>
      </c>
      <c r="JPF34" s="355">
        <f t="shared" si="111"/>
        <v>0</v>
      </c>
      <c r="JPG34" s="355">
        <f t="shared" si="111"/>
        <v>0</v>
      </c>
      <c r="JPH34" s="355">
        <f t="shared" si="111"/>
        <v>0</v>
      </c>
      <c r="JPI34" s="355">
        <f t="shared" si="111"/>
        <v>0</v>
      </c>
      <c r="JPJ34" s="355">
        <f t="shared" si="111"/>
        <v>0</v>
      </c>
      <c r="JPK34" s="355">
        <f t="shared" si="111"/>
        <v>0</v>
      </c>
      <c r="JPL34" s="355">
        <f t="shared" si="111"/>
        <v>0</v>
      </c>
      <c r="JPM34" s="355">
        <f t="shared" si="111"/>
        <v>0</v>
      </c>
      <c r="JPN34" s="355">
        <f t="shared" si="111"/>
        <v>0</v>
      </c>
      <c r="JPO34" s="355">
        <f t="shared" si="111"/>
        <v>0</v>
      </c>
      <c r="JPP34" s="355">
        <f t="shared" si="111"/>
        <v>0</v>
      </c>
      <c r="JPQ34" s="355">
        <f t="shared" si="111"/>
        <v>0</v>
      </c>
      <c r="JPR34" s="355">
        <f t="shared" si="111"/>
        <v>0</v>
      </c>
      <c r="JPS34" s="355">
        <f t="shared" si="111"/>
        <v>0</v>
      </c>
      <c r="JPT34" s="355">
        <f t="shared" si="111"/>
        <v>0</v>
      </c>
      <c r="JPU34" s="355">
        <f t="shared" si="111"/>
        <v>0</v>
      </c>
      <c r="JPV34" s="355">
        <f t="shared" si="111"/>
        <v>0</v>
      </c>
      <c r="JPW34" s="355">
        <f t="shared" si="111"/>
        <v>0</v>
      </c>
      <c r="JPX34" s="355">
        <f t="shared" si="111"/>
        <v>0</v>
      </c>
      <c r="JPY34" s="355">
        <f t="shared" si="111"/>
        <v>0</v>
      </c>
      <c r="JPZ34" s="355">
        <f t="shared" si="111"/>
        <v>0</v>
      </c>
      <c r="JQA34" s="355">
        <f t="shared" si="111"/>
        <v>0</v>
      </c>
      <c r="JQB34" s="355">
        <f t="shared" si="111"/>
        <v>0</v>
      </c>
      <c r="JQC34" s="355">
        <f t="shared" si="111"/>
        <v>0</v>
      </c>
      <c r="JQD34" s="355">
        <f t="shared" si="111"/>
        <v>0</v>
      </c>
      <c r="JQE34" s="355">
        <f t="shared" si="111"/>
        <v>0</v>
      </c>
      <c r="JQF34" s="355">
        <f t="shared" si="111"/>
        <v>0</v>
      </c>
      <c r="JQG34" s="355">
        <f t="shared" si="111"/>
        <v>0</v>
      </c>
      <c r="JQH34" s="355">
        <f t="shared" si="111"/>
        <v>0</v>
      </c>
      <c r="JQI34" s="355">
        <f t="shared" si="111"/>
        <v>0</v>
      </c>
      <c r="JQJ34" s="355">
        <f t="shared" si="111"/>
        <v>0</v>
      </c>
      <c r="JQK34" s="355">
        <f t="shared" si="111"/>
        <v>0</v>
      </c>
      <c r="JQL34" s="355">
        <f t="shared" si="111"/>
        <v>0</v>
      </c>
      <c r="JQM34" s="355">
        <f t="shared" si="111"/>
        <v>0</v>
      </c>
      <c r="JQN34" s="355">
        <f t="shared" si="111"/>
        <v>0</v>
      </c>
      <c r="JQO34" s="355">
        <f t="shared" si="111"/>
        <v>0</v>
      </c>
      <c r="JQP34" s="355">
        <f t="shared" si="111"/>
        <v>0</v>
      </c>
      <c r="JQQ34" s="355">
        <f t="shared" si="111"/>
        <v>0</v>
      </c>
      <c r="JQR34" s="355">
        <f t="shared" si="111"/>
        <v>0</v>
      </c>
      <c r="JQS34" s="355">
        <f t="shared" si="111"/>
        <v>0</v>
      </c>
      <c r="JQT34" s="355">
        <f t="shared" si="111"/>
        <v>0</v>
      </c>
      <c r="JQU34" s="355">
        <f t="shared" si="111"/>
        <v>0</v>
      </c>
      <c r="JQV34" s="355">
        <f t="shared" si="111"/>
        <v>0</v>
      </c>
      <c r="JQW34" s="355">
        <f t="shared" si="111"/>
        <v>0</v>
      </c>
      <c r="JQX34" s="355">
        <f t="shared" si="111"/>
        <v>0</v>
      </c>
      <c r="JQY34" s="355">
        <f t="shared" si="111"/>
        <v>0</v>
      </c>
      <c r="JQZ34" s="355">
        <f t="shared" si="111"/>
        <v>0</v>
      </c>
      <c r="JRA34" s="355">
        <f t="shared" si="111"/>
        <v>0</v>
      </c>
      <c r="JRB34" s="355">
        <f t="shared" si="111"/>
        <v>0</v>
      </c>
      <c r="JRC34" s="355">
        <f t="shared" ref="JRC34:JTN34" si="112">SUM(JRC35:JRC39)</f>
        <v>0</v>
      </c>
      <c r="JRD34" s="355">
        <f t="shared" si="112"/>
        <v>0</v>
      </c>
      <c r="JRE34" s="355">
        <f t="shared" si="112"/>
        <v>0</v>
      </c>
      <c r="JRF34" s="355">
        <f t="shared" si="112"/>
        <v>0</v>
      </c>
      <c r="JRG34" s="355">
        <f t="shared" si="112"/>
        <v>0</v>
      </c>
      <c r="JRH34" s="355">
        <f t="shared" si="112"/>
        <v>0</v>
      </c>
      <c r="JRI34" s="355">
        <f t="shared" si="112"/>
        <v>0</v>
      </c>
      <c r="JRJ34" s="355">
        <f t="shared" si="112"/>
        <v>0</v>
      </c>
      <c r="JRK34" s="355">
        <f t="shared" si="112"/>
        <v>0</v>
      </c>
      <c r="JRL34" s="355">
        <f t="shared" si="112"/>
        <v>0</v>
      </c>
      <c r="JRM34" s="355">
        <f t="shared" si="112"/>
        <v>0</v>
      </c>
      <c r="JRN34" s="355">
        <f t="shared" si="112"/>
        <v>0</v>
      </c>
      <c r="JRO34" s="355">
        <f t="shared" si="112"/>
        <v>0</v>
      </c>
      <c r="JRP34" s="355">
        <f t="shared" si="112"/>
        <v>0</v>
      </c>
      <c r="JRQ34" s="355">
        <f t="shared" si="112"/>
        <v>0</v>
      </c>
      <c r="JRR34" s="355">
        <f t="shared" si="112"/>
        <v>0</v>
      </c>
      <c r="JRS34" s="355">
        <f t="shared" si="112"/>
        <v>0</v>
      </c>
      <c r="JRT34" s="355">
        <f t="shared" si="112"/>
        <v>0</v>
      </c>
      <c r="JRU34" s="355">
        <f t="shared" si="112"/>
        <v>0</v>
      </c>
      <c r="JRV34" s="355">
        <f t="shared" si="112"/>
        <v>0</v>
      </c>
      <c r="JRW34" s="355">
        <f t="shared" si="112"/>
        <v>0</v>
      </c>
      <c r="JRX34" s="355">
        <f t="shared" si="112"/>
        <v>0</v>
      </c>
      <c r="JRY34" s="355">
        <f t="shared" si="112"/>
        <v>0</v>
      </c>
      <c r="JRZ34" s="355">
        <f t="shared" si="112"/>
        <v>0</v>
      </c>
      <c r="JSA34" s="355">
        <f t="shared" si="112"/>
        <v>0</v>
      </c>
      <c r="JSB34" s="355">
        <f t="shared" si="112"/>
        <v>0</v>
      </c>
      <c r="JSC34" s="355">
        <f t="shared" si="112"/>
        <v>0</v>
      </c>
      <c r="JSD34" s="355">
        <f t="shared" si="112"/>
        <v>0</v>
      </c>
      <c r="JSE34" s="355">
        <f t="shared" si="112"/>
        <v>0</v>
      </c>
      <c r="JSF34" s="355">
        <f t="shared" si="112"/>
        <v>0</v>
      </c>
      <c r="JSG34" s="355">
        <f t="shared" si="112"/>
        <v>0</v>
      </c>
      <c r="JSH34" s="355">
        <f t="shared" si="112"/>
        <v>0</v>
      </c>
      <c r="JSI34" s="355">
        <f t="shared" si="112"/>
        <v>0</v>
      </c>
      <c r="JSJ34" s="355">
        <f t="shared" si="112"/>
        <v>0</v>
      </c>
      <c r="JSK34" s="355">
        <f t="shared" si="112"/>
        <v>0</v>
      </c>
      <c r="JSL34" s="355">
        <f t="shared" si="112"/>
        <v>0</v>
      </c>
      <c r="JSM34" s="355">
        <f t="shared" si="112"/>
        <v>0</v>
      </c>
      <c r="JSN34" s="355">
        <f t="shared" si="112"/>
        <v>0</v>
      </c>
      <c r="JSO34" s="355">
        <f t="shared" si="112"/>
        <v>0</v>
      </c>
      <c r="JSP34" s="355">
        <f t="shared" si="112"/>
        <v>0</v>
      </c>
      <c r="JSQ34" s="355">
        <f t="shared" si="112"/>
        <v>0</v>
      </c>
      <c r="JSR34" s="355">
        <f t="shared" si="112"/>
        <v>0</v>
      </c>
      <c r="JSS34" s="355">
        <f t="shared" si="112"/>
        <v>0</v>
      </c>
      <c r="JST34" s="355">
        <f t="shared" si="112"/>
        <v>0</v>
      </c>
      <c r="JSU34" s="355">
        <f t="shared" si="112"/>
        <v>0</v>
      </c>
      <c r="JSV34" s="355">
        <f t="shared" si="112"/>
        <v>0</v>
      </c>
      <c r="JSW34" s="355">
        <f t="shared" si="112"/>
        <v>0</v>
      </c>
      <c r="JSX34" s="355">
        <f t="shared" si="112"/>
        <v>0</v>
      </c>
      <c r="JSY34" s="355">
        <f t="shared" si="112"/>
        <v>0</v>
      </c>
      <c r="JSZ34" s="355">
        <f t="shared" si="112"/>
        <v>0</v>
      </c>
      <c r="JTA34" s="355">
        <f t="shared" si="112"/>
        <v>0</v>
      </c>
      <c r="JTB34" s="355">
        <f t="shared" si="112"/>
        <v>0</v>
      </c>
      <c r="JTC34" s="355">
        <f t="shared" si="112"/>
        <v>0</v>
      </c>
      <c r="JTD34" s="355">
        <f t="shared" si="112"/>
        <v>0</v>
      </c>
      <c r="JTE34" s="355">
        <f t="shared" si="112"/>
        <v>0</v>
      </c>
      <c r="JTF34" s="355">
        <f t="shared" si="112"/>
        <v>0</v>
      </c>
      <c r="JTG34" s="355">
        <f t="shared" si="112"/>
        <v>0</v>
      </c>
      <c r="JTH34" s="355">
        <f t="shared" si="112"/>
        <v>0</v>
      </c>
      <c r="JTI34" s="355">
        <f t="shared" si="112"/>
        <v>0</v>
      </c>
      <c r="JTJ34" s="355">
        <f t="shared" si="112"/>
        <v>0</v>
      </c>
      <c r="JTK34" s="355">
        <f t="shared" si="112"/>
        <v>0</v>
      </c>
      <c r="JTL34" s="355">
        <f t="shared" si="112"/>
        <v>0</v>
      </c>
      <c r="JTM34" s="355">
        <f t="shared" si="112"/>
        <v>0</v>
      </c>
      <c r="JTN34" s="355">
        <f t="shared" si="112"/>
        <v>0</v>
      </c>
      <c r="JTO34" s="355">
        <f t="shared" ref="JTO34:JVZ34" si="113">SUM(JTO35:JTO39)</f>
        <v>0</v>
      </c>
      <c r="JTP34" s="355">
        <f t="shared" si="113"/>
        <v>0</v>
      </c>
      <c r="JTQ34" s="355">
        <f t="shared" si="113"/>
        <v>0</v>
      </c>
      <c r="JTR34" s="355">
        <f t="shared" si="113"/>
        <v>0</v>
      </c>
      <c r="JTS34" s="355">
        <f t="shared" si="113"/>
        <v>0</v>
      </c>
      <c r="JTT34" s="355">
        <f t="shared" si="113"/>
        <v>0</v>
      </c>
      <c r="JTU34" s="355">
        <f t="shared" si="113"/>
        <v>0</v>
      </c>
      <c r="JTV34" s="355">
        <f t="shared" si="113"/>
        <v>0</v>
      </c>
      <c r="JTW34" s="355">
        <f t="shared" si="113"/>
        <v>0</v>
      </c>
      <c r="JTX34" s="355">
        <f t="shared" si="113"/>
        <v>0</v>
      </c>
      <c r="JTY34" s="355">
        <f t="shared" si="113"/>
        <v>0</v>
      </c>
      <c r="JTZ34" s="355">
        <f t="shared" si="113"/>
        <v>0</v>
      </c>
      <c r="JUA34" s="355">
        <f t="shared" si="113"/>
        <v>0</v>
      </c>
      <c r="JUB34" s="355">
        <f t="shared" si="113"/>
        <v>0</v>
      </c>
      <c r="JUC34" s="355">
        <f t="shared" si="113"/>
        <v>0</v>
      </c>
      <c r="JUD34" s="355">
        <f t="shared" si="113"/>
        <v>0</v>
      </c>
      <c r="JUE34" s="355">
        <f t="shared" si="113"/>
        <v>0</v>
      </c>
      <c r="JUF34" s="355">
        <f t="shared" si="113"/>
        <v>0</v>
      </c>
      <c r="JUG34" s="355">
        <f t="shared" si="113"/>
        <v>0</v>
      </c>
      <c r="JUH34" s="355">
        <f t="shared" si="113"/>
        <v>0</v>
      </c>
      <c r="JUI34" s="355">
        <f t="shared" si="113"/>
        <v>0</v>
      </c>
      <c r="JUJ34" s="355">
        <f t="shared" si="113"/>
        <v>0</v>
      </c>
      <c r="JUK34" s="355">
        <f t="shared" si="113"/>
        <v>0</v>
      </c>
      <c r="JUL34" s="355">
        <f t="shared" si="113"/>
        <v>0</v>
      </c>
      <c r="JUM34" s="355">
        <f t="shared" si="113"/>
        <v>0</v>
      </c>
      <c r="JUN34" s="355">
        <f t="shared" si="113"/>
        <v>0</v>
      </c>
      <c r="JUO34" s="355">
        <f t="shared" si="113"/>
        <v>0</v>
      </c>
      <c r="JUP34" s="355">
        <f t="shared" si="113"/>
        <v>0</v>
      </c>
      <c r="JUQ34" s="355">
        <f t="shared" si="113"/>
        <v>0</v>
      </c>
      <c r="JUR34" s="355">
        <f t="shared" si="113"/>
        <v>0</v>
      </c>
      <c r="JUS34" s="355">
        <f t="shared" si="113"/>
        <v>0</v>
      </c>
      <c r="JUT34" s="355">
        <f t="shared" si="113"/>
        <v>0</v>
      </c>
      <c r="JUU34" s="355">
        <f t="shared" si="113"/>
        <v>0</v>
      </c>
      <c r="JUV34" s="355">
        <f t="shared" si="113"/>
        <v>0</v>
      </c>
      <c r="JUW34" s="355">
        <f t="shared" si="113"/>
        <v>0</v>
      </c>
      <c r="JUX34" s="355">
        <f t="shared" si="113"/>
        <v>0</v>
      </c>
      <c r="JUY34" s="355">
        <f t="shared" si="113"/>
        <v>0</v>
      </c>
      <c r="JUZ34" s="355">
        <f t="shared" si="113"/>
        <v>0</v>
      </c>
      <c r="JVA34" s="355">
        <f t="shared" si="113"/>
        <v>0</v>
      </c>
      <c r="JVB34" s="355">
        <f t="shared" si="113"/>
        <v>0</v>
      </c>
      <c r="JVC34" s="355">
        <f t="shared" si="113"/>
        <v>0</v>
      </c>
      <c r="JVD34" s="355">
        <f t="shared" si="113"/>
        <v>0</v>
      </c>
      <c r="JVE34" s="355">
        <f t="shared" si="113"/>
        <v>0</v>
      </c>
      <c r="JVF34" s="355">
        <f t="shared" si="113"/>
        <v>0</v>
      </c>
      <c r="JVG34" s="355">
        <f t="shared" si="113"/>
        <v>0</v>
      </c>
      <c r="JVH34" s="355">
        <f t="shared" si="113"/>
        <v>0</v>
      </c>
      <c r="JVI34" s="355">
        <f t="shared" si="113"/>
        <v>0</v>
      </c>
      <c r="JVJ34" s="355">
        <f t="shared" si="113"/>
        <v>0</v>
      </c>
      <c r="JVK34" s="355">
        <f t="shared" si="113"/>
        <v>0</v>
      </c>
      <c r="JVL34" s="355">
        <f t="shared" si="113"/>
        <v>0</v>
      </c>
      <c r="JVM34" s="355">
        <f t="shared" si="113"/>
        <v>0</v>
      </c>
      <c r="JVN34" s="355">
        <f t="shared" si="113"/>
        <v>0</v>
      </c>
      <c r="JVO34" s="355">
        <f t="shared" si="113"/>
        <v>0</v>
      </c>
      <c r="JVP34" s="355">
        <f t="shared" si="113"/>
        <v>0</v>
      </c>
      <c r="JVQ34" s="355">
        <f t="shared" si="113"/>
        <v>0</v>
      </c>
      <c r="JVR34" s="355">
        <f t="shared" si="113"/>
        <v>0</v>
      </c>
      <c r="JVS34" s="355">
        <f t="shared" si="113"/>
        <v>0</v>
      </c>
      <c r="JVT34" s="355">
        <f t="shared" si="113"/>
        <v>0</v>
      </c>
      <c r="JVU34" s="355">
        <f t="shared" si="113"/>
        <v>0</v>
      </c>
      <c r="JVV34" s="355">
        <f t="shared" si="113"/>
        <v>0</v>
      </c>
      <c r="JVW34" s="355">
        <f t="shared" si="113"/>
        <v>0</v>
      </c>
      <c r="JVX34" s="355">
        <f t="shared" si="113"/>
        <v>0</v>
      </c>
      <c r="JVY34" s="355">
        <f t="shared" si="113"/>
        <v>0</v>
      </c>
      <c r="JVZ34" s="355">
        <f t="shared" si="113"/>
        <v>0</v>
      </c>
      <c r="JWA34" s="355">
        <f t="shared" ref="JWA34:JYL34" si="114">SUM(JWA35:JWA39)</f>
        <v>0</v>
      </c>
      <c r="JWB34" s="355">
        <f t="shared" si="114"/>
        <v>0</v>
      </c>
      <c r="JWC34" s="355">
        <f t="shared" si="114"/>
        <v>0</v>
      </c>
      <c r="JWD34" s="355">
        <f t="shared" si="114"/>
        <v>0</v>
      </c>
      <c r="JWE34" s="355">
        <f t="shared" si="114"/>
        <v>0</v>
      </c>
      <c r="JWF34" s="355">
        <f t="shared" si="114"/>
        <v>0</v>
      </c>
      <c r="JWG34" s="355">
        <f t="shared" si="114"/>
        <v>0</v>
      </c>
      <c r="JWH34" s="355">
        <f t="shared" si="114"/>
        <v>0</v>
      </c>
      <c r="JWI34" s="355">
        <f t="shared" si="114"/>
        <v>0</v>
      </c>
      <c r="JWJ34" s="355">
        <f t="shared" si="114"/>
        <v>0</v>
      </c>
      <c r="JWK34" s="355">
        <f t="shared" si="114"/>
        <v>0</v>
      </c>
      <c r="JWL34" s="355">
        <f t="shared" si="114"/>
        <v>0</v>
      </c>
      <c r="JWM34" s="355">
        <f t="shared" si="114"/>
        <v>0</v>
      </c>
      <c r="JWN34" s="355">
        <f t="shared" si="114"/>
        <v>0</v>
      </c>
      <c r="JWO34" s="355">
        <f t="shared" si="114"/>
        <v>0</v>
      </c>
      <c r="JWP34" s="355">
        <f t="shared" si="114"/>
        <v>0</v>
      </c>
      <c r="JWQ34" s="355">
        <f t="shared" si="114"/>
        <v>0</v>
      </c>
      <c r="JWR34" s="355">
        <f t="shared" si="114"/>
        <v>0</v>
      </c>
      <c r="JWS34" s="355">
        <f t="shared" si="114"/>
        <v>0</v>
      </c>
      <c r="JWT34" s="355">
        <f t="shared" si="114"/>
        <v>0</v>
      </c>
      <c r="JWU34" s="355">
        <f t="shared" si="114"/>
        <v>0</v>
      </c>
      <c r="JWV34" s="355">
        <f t="shared" si="114"/>
        <v>0</v>
      </c>
      <c r="JWW34" s="355">
        <f t="shared" si="114"/>
        <v>0</v>
      </c>
      <c r="JWX34" s="355">
        <f t="shared" si="114"/>
        <v>0</v>
      </c>
      <c r="JWY34" s="355">
        <f t="shared" si="114"/>
        <v>0</v>
      </c>
      <c r="JWZ34" s="355">
        <f t="shared" si="114"/>
        <v>0</v>
      </c>
      <c r="JXA34" s="355">
        <f t="shared" si="114"/>
        <v>0</v>
      </c>
      <c r="JXB34" s="355">
        <f t="shared" si="114"/>
        <v>0</v>
      </c>
      <c r="JXC34" s="355">
        <f t="shared" si="114"/>
        <v>0</v>
      </c>
      <c r="JXD34" s="355">
        <f t="shared" si="114"/>
        <v>0</v>
      </c>
      <c r="JXE34" s="355">
        <f t="shared" si="114"/>
        <v>0</v>
      </c>
      <c r="JXF34" s="355">
        <f t="shared" si="114"/>
        <v>0</v>
      </c>
      <c r="JXG34" s="355">
        <f t="shared" si="114"/>
        <v>0</v>
      </c>
      <c r="JXH34" s="355">
        <f t="shared" si="114"/>
        <v>0</v>
      </c>
      <c r="JXI34" s="355">
        <f t="shared" si="114"/>
        <v>0</v>
      </c>
      <c r="JXJ34" s="355">
        <f t="shared" si="114"/>
        <v>0</v>
      </c>
      <c r="JXK34" s="355">
        <f t="shared" si="114"/>
        <v>0</v>
      </c>
      <c r="JXL34" s="355">
        <f t="shared" si="114"/>
        <v>0</v>
      </c>
      <c r="JXM34" s="355">
        <f t="shared" si="114"/>
        <v>0</v>
      </c>
      <c r="JXN34" s="355">
        <f t="shared" si="114"/>
        <v>0</v>
      </c>
      <c r="JXO34" s="355">
        <f t="shared" si="114"/>
        <v>0</v>
      </c>
      <c r="JXP34" s="355">
        <f t="shared" si="114"/>
        <v>0</v>
      </c>
      <c r="JXQ34" s="355">
        <f t="shared" si="114"/>
        <v>0</v>
      </c>
      <c r="JXR34" s="355">
        <f t="shared" si="114"/>
        <v>0</v>
      </c>
      <c r="JXS34" s="355">
        <f t="shared" si="114"/>
        <v>0</v>
      </c>
      <c r="JXT34" s="355">
        <f t="shared" si="114"/>
        <v>0</v>
      </c>
      <c r="JXU34" s="355">
        <f t="shared" si="114"/>
        <v>0</v>
      </c>
      <c r="JXV34" s="355">
        <f t="shared" si="114"/>
        <v>0</v>
      </c>
      <c r="JXW34" s="355">
        <f t="shared" si="114"/>
        <v>0</v>
      </c>
      <c r="JXX34" s="355">
        <f t="shared" si="114"/>
        <v>0</v>
      </c>
      <c r="JXY34" s="355">
        <f t="shared" si="114"/>
        <v>0</v>
      </c>
      <c r="JXZ34" s="355">
        <f t="shared" si="114"/>
        <v>0</v>
      </c>
      <c r="JYA34" s="355">
        <f t="shared" si="114"/>
        <v>0</v>
      </c>
      <c r="JYB34" s="355">
        <f t="shared" si="114"/>
        <v>0</v>
      </c>
      <c r="JYC34" s="355">
        <f t="shared" si="114"/>
        <v>0</v>
      </c>
      <c r="JYD34" s="355">
        <f t="shared" si="114"/>
        <v>0</v>
      </c>
      <c r="JYE34" s="355">
        <f t="shared" si="114"/>
        <v>0</v>
      </c>
      <c r="JYF34" s="355">
        <f t="shared" si="114"/>
        <v>0</v>
      </c>
      <c r="JYG34" s="355">
        <f t="shared" si="114"/>
        <v>0</v>
      </c>
      <c r="JYH34" s="355">
        <f t="shared" si="114"/>
        <v>0</v>
      </c>
      <c r="JYI34" s="355">
        <f t="shared" si="114"/>
        <v>0</v>
      </c>
      <c r="JYJ34" s="355">
        <f t="shared" si="114"/>
        <v>0</v>
      </c>
      <c r="JYK34" s="355">
        <f t="shared" si="114"/>
        <v>0</v>
      </c>
      <c r="JYL34" s="355">
        <f t="shared" si="114"/>
        <v>0</v>
      </c>
      <c r="JYM34" s="355">
        <f t="shared" ref="JYM34:KAX34" si="115">SUM(JYM35:JYM39)</f>
        <v>0</v>
      </c>
      <c r="JYN34" s="355">
        <f t="shared" si="115"/>
        <v>0</v>
      </c>
      <c r="JYO34" s="355">
        <f t="shared" si="115"/>
        <v>0</v>
      </c>
      <c r="JYP34" s="355">
        <f t="shared" si="115"/>
        <v>0</v>
      </c>
      <c r="JYQ34" s="355">
        <f t="shared" si="115"/>
        <v>0</v>
      </c>
      <c r="JYR34" s="355">
        <f t="shared" si="115"/>
        <v>0</v>
      </c>
      <c r="JYS34" s="355">
        <f t="shared" si="115"/>
        <v>0</v>
      </c>
      <c r="JYT34" s="355">
        <f t="shared" si="115"/>
        <v>0</v>
      </c>
      <c r="JYU34" s="355">
        <f t="shared" si="115"/>
        <v>0</v>
      </c>
      <c r="JYV34" s="355">
        <f t="shared" si="115"/>
        <v>0</v>
      </c>
      <c r="JYW34" s="355">
        <f t="shared" si="115"/>
        <v>0</v>
      </c>
      <c r="JYX34" s="355">
        <f t="shared" si="115"/>
        <v>0</v>
      </c>
      <c r="JYY34" s="355">
        <f t="shared" si="115"/>
        <v>0</v>
      </c>
      <c r="JYZ34" s="355">
        <f t="shared" si="115"/>
        <v>0</v>
      </c>
      <c r="JZA34" s="355">
        <f t="shared" si="115"/>
        <v>0</v>
      </c>
      <c r="JZB34" s="355">
        <f t="shared" si="115"/>
        <v>0</v>
      </c>
      <c r="JZC34" s="355">
        <f t="shared" si="115"/>
        <v>0</v>
      </c>
      <c r="JZD34" s="355">
        <f t="shared" si="115"/>
        <v>0</v>
      </c>
      <c r="JZE34" s="355">
        <f t="shared" si="115"/>
        <v>0</v>
      </c>
      <c r="JZF34" s="355">
        <f t="shared" si="115"/>
        <v>0</v>
      </c>
      <c r="JZG34" s="355">
        <f t="shared" si="115"/>
        <v>0</v>
      </c>
      <c r="JZH34" s="355">
        <f t="shared" si="115"/>
        <v>0</v>
      </c>
      <c r="JZI34" s="355">
        <f t="shared" si="115"/>
        <v>0</v>
      </c>
      <c r="JZJ34" s="355">
        <f t="shared" si="115"/>
        <v>0</v>
      </c>
      <c r="JZK34" s="355">
        <f t="shared" si="115"/>
        <v>0</v>
      </c>
      <c r="JZL34" s="355">
        <f t="shared" si="115"/>
        <v>0</v>
      </c>
      <c r="JZM34" s="355">
        <f t="shared" si="115"/>
        <v>0</v>
      </c>
      <c r="JZN34" s="355">
        <f t="shared" si="115"/>
        <v>0</v>
      </c>
      <c r="JZO34" s="355">
        <f t="shared" si="115"/>
        <v>0</v>
      </c>
      <c r="JZP34" s="355">
        <f t="shared" si="115"/>
        <v>0</v>
      </c>
      <c r="JZQ34" s="355">
        <f t="shared" si="115"/>
        <v>0</v>
      </c>
      <c r="JZR34" s="355">
        <f t="shared" si="115"/>
        <v>0</v>
      </c>
      <c r="JZS34" s="355">
        <f t="shared" si="115"/>
        <v>0</v>
      </c>
      <c r="JZT34" s="355">
        <f t="shared" si="115"/>
        <v>0</v>
      </c>
      <c r="JZU34" s="355">
        <f t="shared" si="115"/>
        <v>0</v>
      </c>
      <c r="JZV34" s="355">
        <f t="shared" si="115"/>
        <v>0</v>
      </c>
      <c r="JZW34" s="355">
        <f t="shared" si="115"/>
        <v>0</v>
      </c>
      <c r="JZX34" s="355">
        <f t="shared" si="115"/>
        <v>0</v>
      </c>
      <c r="JZY34" s="355">
        <f t="shared" si="115"/>
        <v>0</v>
      </c>
      <c r="JZZ34" s="355">
        <f t="shared" si="115"/>
        <v>0</v>
      </c>
      <c r="KAA34" s="355">
        <f t="shared" si="115"/>
        <v>0</v>
      </c>
      <c r="KAB34" s="355">
        <f t="shared" si="115"/>
        <v>0</v>
      </c>
      <c r="KAC34" s="355">
        <f t="shared" si="115"/>
        <v>0</v>
      </c>
      <c r="KAD34" s="355">
        <f t="shared" si="115"/>
        <v>0</v>
      </c>
      <c r="KAE34" s="355">
        <f t="shared" si="115"/>
        <v>0</v>
      </c>
      <c r="KAF34" s="355">
        <f t="shared" si="115"/>
        <v>0</v>
      </c>
      <c r="KAG34" s="355">
        <f t="shared" si="115"/>
        <v>0</v>
      </c>
      <c r="KAH34" s="355">
        <f t="shared" si="115"/>
        <v>0</v>
      </c>
      <c r="KAI34" s="355">
        <f t="shared" si="115"/>
        <v>0</v>
      </c>
      <c r="KAJ34" s="355">
        <f t="shared" si="115"/>
        <v>0</v>
      </c>
      <c r="KAK34" s="355">
        <f t="shared" si="115"/>
        <v>0</v>
      </c>
      <c r="KAL34" s="355">
        <f t="shared" si="115"/>
        <v>0</v>
      </c>
      <c r="KAM34" s="355">
        <f t="shared" si="115"/>
        <v>0</v>
      </c>
      <c r="KAN34" s="355">
        <f t="shared" si="115"/>
        <v>0</v>
      </c>
      <c r="KAO34" s="355">
        <f t="shared" si="115"/>
        <v>0</v>
      </c>
      <c r="KAP34" s="355">
        <f t="shared" si="115"/>
        <v>0</v>
      </c>
      <c r="KAQ34" s="355">
        <f t="shared" si="115"/>
        <v>0</v>
      </c>
      <c r="KAR34" s="355">
        <f t="shared" si="115"/>
        <v>0</v>
      </c>
      <c r="KAS34" s="355">
        <f t="shared" si="115"/>
        <v>0</v>
      </c>
      <c r="KAT34" s="355">
        <f t="shared" si="115"/>
        <v>0</v>
      </c>
      <c r="KAU34" s="355">
        <f t="shared" si="115"/>
        <v>0</v>
      </c>
      <c r="KAV34" s="355">
        <f t="shared" si="115"/>
        <v>0</v>
      </c>
      <c r="KAW34" s="355">
        <f t="shared" si="115"/>
        <v>0</v>
      </c>
      <c r="KAX34" s="355">
        <f t="shared" si="115"/>
        <v>0</v>
      </c>
      <c r="KAY34" s="355">
        <f t="shared" ref="KAY34:KDJ34" si="116">SUM(KAY35:KAY39)</f>
        <v>0</v>
      </c>
      <c r="KAZ34" s="355">
        <f t="shared" si="116"/>
        <v>0</v>
      </c>
      <c r="KBA34" s="355">
        <f t="shared" si="116"/>
        <v>0</v>
      </c>
      <c r="KBB34" s="355">
        <f t="shared" si="116"/>
        <v>0</v>
      </c>
      <c r="KBC34" s="355">
        <f t="shared" si="116"/>
        <v>0</v>
      </c>
      <c r="KBD34" s="355">
        <f t="shared" si="116"/>
        <v>0</v>
      </c>
      <c r="KBE34" s="355">
        <f t="shared" si="116"/>
        <v>0</v>
      </c>
      <c r="KBF34" s="355">
        <f t="shared" si="116"/>
        <v>0</v>
      </c>
      <c r="KBG34" s="355">
        <f t="shared" si="116"/>
        <v>0</v>
      </c>
      <c r="KBH34" s="355">
        <f t="shared" si="116"/>
        <v>0</v>
      </c>
      <c r="KBI34" s="355">
        <f t="shared" si="116"/>
        <v>0</v>
      </c>
      <c r="KBJ34" s="355">
        <f t="shared" si="116"/>
        <v>0</v>
      </c>
      <c r="KBK34" s="355">
        <f t="shared" si="116"/>
        <v>0</v>
      </c>
      <c r="KBL34" s="355">
        <f t="shared" si="116"/>
        <v>0</v>
      </c>
      <c r="KBM34" s="355">
        <f t="shared" si="116"/>
        <v>0</v>
      </c>
      <c r="KBN34" s="355">
        <f t="shared" si="116"/>
        <v>0</v>
      </c>
      <c r="KBO34" s="355">
        <f t="shared" si="116"/>
        <v>0</v>
      </c>
      <c r="KBP34" s="355">
        <f t="shared" si="116"/>
        <v>0</v>
      </c>
      <c r="KBQ34" s="355">
        <f t="shared" si="116"/>
        <v>0</v>
      </c>
      <c r="KBR34" s="355">
        <f t="shared" si="116"/>
        <v>0</v>
      </c>
      <c r="KBS34" s="355">
        <f t="shared" si="116"/>
        <v>0</v>
      </c>
      <c r="KBT34" s="355">
        <f t="shared" si="116"/>
        <v>0</v>
      </c>
      <c r="KBU34" s="355">
        <f t="shared" si="116"/>
        <v>0</v>
      </c>
      <c r="KBV34" s="355">
        <f t="shared" si="116"/>
        <v>0</v>
      </c>
      <c r="KBW34" s="355">
        <f t="shared" si="116"/>
        <v>0</v>
      </c>
      <c r="KBX34" s="355">
        <f t="shared" si="116"/>
        <v>0</v>
      </c>
      <c r="KBY34" s="355">
        <f t="shared" si="116"/>
        <v>0</v>
      </c>
      <c r="KBZ34" s="355">
        <f t="shared" si="116"/>
        <v>0</v>
      </c>
      <c r="KCA34" s="355">
        <f t="shared" si="116"/>
        <v>0</v>
      </c>
      <c r="KCB34" s="355">
        <f t="shared" si="116"/>
        <v>0</v>
      </c>
      <c r="KCC34" s="355">
        <f t="shared" si="116"/>
        <v>0</v>
      </c>
      <c r="KCD34" s="355">
        <f t="shared" si="116"/>
        <v>0</v>
      </c>
      <c r="KCE34" s="355">
        <f t="shared" si="116"/>
        <v>0</v>
      </c>
      <c r="KCF34" s="355">
        <f t="shared" si="116"/>
        <v>0</v>
      </c>
      <c r="KCG34" s="355">
        <f t="shared" si="116"/>
        <v>0</v>
      </c>
      <c r="KCH34" s="355">
        <f t="shared" si="116"/>
        <v>0</v>
      </c>
      <c r="KCI34" s="355">
        <f t="shared" si="116"/>
        <v>0</v>
      </c>
      <c r="KCJ34" s="355">
        <f t="shared" si="116"/>
        <v>0</v>
      </c>
      <c r="KCK34" s="355">
        <f t="shared" si="116"/>
        <v>0</v>
      </c>
      <c r="KCL34" s="355">
        <f t="shared" si="116"/>
        <v>0</v>
      </c>
      <c r="KCM34" s="355">
        <f t="shared" si="116"/>
        <v>0</v>
      </c>
      <c r="KCN34" s="355">
        <f t="shared" si="116"/>
        <v>0</v>
      </c>
      <c r="KCO34" s="355">
        <f t="shared" si="116"/>
        <v>0</v>
      </c>
      <c r="KCP34" s="355">
        <f t="shared" si="116"/>
        <v>0</v>
      </c>
      <c r="KCQ34" s="355">
        <f t="shared" si="116"/>
        <v>0</v>
      </c>
      <c r="KCR34" s="355">
        <f t="shared" si="116"/>
        <v>0</v>
      </c>
      <c r="KCS34" s="355">
        <f t="shared" si="116"/>
        <v>0</v>
      </c>
      <c r="KCT34" s="355">
        <f t="shared" si="116"/>
        <v>0</v>
      </c>
      <c r="KCU34" s="355">
        <f t="shared" si="116"/>
        <v>0</v>
      </c>
      <c r="KCV34" s="355">
        <f t="shared" si="116"/>
        <v>0</v>
      </c>
      <c r="KCW34" s="355">
        <f t="shared" si="116"/>
        <v>0</v>
      </c>
      <c r="KCX34" s="355">
        <f t="shared" si="116"/>
        <v>0</v>
      </c>
      <c r="KCY34" s="355">
        <f t="shared" si="116"/>
        <v>0</v>
      </c>
      <c r="KCZ34" s="355">
        <f t="shared" si="116"/>
        <v>0</v>
      </c>
      <c r="KDA34" s="355">
        <f t="shared" si="116"/>
        <v>0</v>
      </c>
      <c r="KDB34" s="355">
        <f t="shared" si="116"/>
        <v>0</v>
      </c>
      <c r="KDC34" s="355">
        <f t="shared" si="116"/>
        <v>0</v>
      </c>
      <c r="KDD34" s="355">
        <f t="shared" si="116"/>
        <v>0</v>
      </c>
      <c r="KDE34" s="355">
        <f t="shared" si="116"/>
        <v>0</v>
      </c>
      <c r="KDF34" s="355">
        <f t="shared" si="116"/>
        <v>0</v>
      </c>
      <c r="KDG34" s="355">
        <f t="shared" si="116"/>
        <v>0</v>
      </c>
      <c r="KDH34" s="355">
        <f t="shared" si="116"/>
        <v>0</v>
      </c>
      <c r="KDI34" s="355">
        <f t="shared" si="116"/>
        <v>0</v>
      </c>
      <c r="KDJ34" s="355">
        <f t="shared" si="116"/>
        <v>0</v>
      </c>
      <c r="KDK34" s="355">
        <f t="shared" ref="KDK34:KFV34" si="117">SUM(KDK35:KDK39)</f>
        <v>0</v>
      </c>
      <c r="KDL34" s="355">
        <f t="shared" si="117"/>
        <v>0</v>
      </c>
      <c r="KDM34" s="355">
        <f t="shared" si="117"/>
        <v>0</v>
      </c>
      <c r="KDN34" s="355">
        <f t="shared" si="117"/>
        <v>0</v>
      </c>
      <c r="KDO34" s="355">
        <f t="shared" si="117"/>
        <v>0</v>
      </c>
      <c r="KDP34" s="355">
        <f t="shared" si="117"/>
        <v>0</v>
      </c>
      <c r="KDQ34" s="355">
        <f t="shared" si="117"/>
        <v>0</v>
      </c>
      <c r="KDR34" s="355">
        <f t="shared" si="117"/>
        <v>0</v>
      </c>
      <c r="KDS34" s="355">
        <f t="shared" si="117"/>
        <v>0</v>
      </c>
      <c r="KDT34" s="355">
        <f t="shared" si="117"/>
        <v>0</v>
      </c>
      <c r="KDU34" s="355">
        <f t="shared" si="117"/>
        <v>0</v>
      </c>
      <c r="KDV34" s="355">
        <f t="shared" si="117"/>
        <v>0</v>
      </c>
      <c r="KDW34" s="355">
        <f t="shared" si="117"/>
        <v>0</v>
      </c>
      <c r="KDX34" s="355">
        <f t="shared" si="117"/>
        <v>0</v>
      </c>
      <c r="KDY34" s="355">
        <f t="shared" si="117"/>
        <v>0</v>
      </c>
      <c r="KDZ34" s="355">
        <f t="shared" si="117"/>
        <v>0</v>
      </c>
      <c r="KEA34" s="355">
        <f t="shared" si="117"/>
        <v>0</v>
      </c>
      <c r="KEB34" s="355">
        <f t="shared" si="117"/>
        <v>0</v>
      </c>
      <c r="KEC34" s="355">
        <f t="shared" si="117"/>
        <v>0</v>
      </c>
      <c r="KED34" s="355">
        <f t="shared" si="117"/>
        <v>0</v>
      </c>
      <c r="KEE34" s="355">
        <f t="shared" si="117"/>
        <v>0</v>
      </c>
      <c r="KEF34" s="355">
        <f t="shared" si="117"/>
        <v>0</v>
      </c>
      <c r="KEG34" s="355">
        <f t="shared" si="117"/>
        <v>0</v>
      </c>
      <c r="KEH34" s="355">
        <f t="shared" si="117"/>
        <v>0</v>
      </c>
      <c r="KEI34" s="355">
        <f t="shared" si="117"/>
        <v>0</v>
      </c>
      <c r="KEJ34" s="355">
        <f t="shared" si="117"/>
        <v>0</v>
      </c>
      <c r="KEK34" s="355">
        <f t="shared" si="117"/>
        <v>0</v>
      </c>
      <c r="KEL34" s="355">
        <f t="shared" si="117"/>
        <v>0</v>
      </c>
      <c r="KEM34" s="355">
        <f t="shared" si="117"/>
        <v>0</v>
      </c>
      <c r="KEN34" s="355">
        <f t="shared" si="117"/>
        <v>0</v>
      </c>
      <c r="KEO34" s="355">
        <f t="shared" si="117"/>
        <v>0</v>
      </c>
      <c r="KEP34" s="355">
        <f t="shared" si="117"/>
        <v>0</v>
      </c>
      <c r="KEQ34" s="355">
        <f t="shared" si="117"/>
        <v>0</v>
      </c>
      <c r="KER34" s="355">
        <f t="shared" si="117"/>
        <v>0</v>
      </c>
      <c r="KES34" s="355">
        <f t="shared" si="117"/>
        <v>0</v>
      </c>
      <c r="KET34" s="355">
        <f t="shared" si="117"/>
        <v>0</v>
      </c>
      <c r="KEU34" s="355">
        <f t="shared" si="117"/>
        <v>0</v>
      </c>
      <c r="KEV34" s="355">
        <f t="shared" si="117"/>
        <v>0</v>
      </c>
      <c r="KEW34" s="355">
        <f t="shared" si="117"/>
        <v>0</v>
      </c>
      <c r="KEX34" s="355">
        <f t="shared" si="117"/>
        <v>0</v>
      </c>
      <c r="KEY34" s="355">
        <f t="shared" si="117"/>
        <v>0</v>
      </c>
      <c r="KEZ34" s="355">
        <f t="shared" si="117"/>
        <v>0</v>
      </c>
      <c r="KFA34" s="355">
        <f t="shared" si="117"/>
        <v>0</v>
      </c>
      <c r="KFB34" s="355">
        <f t="shared" si="117"/>
        <v>0</v>
      </c>
      <c r="KFC34" s="355">
        <f t="shared" si="117"/>
        <v>0</v>
      </c>
      <c r="KFD34" s="355">
        <f t="shared" si="117"/>
        <v>0</v>
      </c>
      <c r="KFE34" s="355">
        <f t="shared" si="117"/>
        <v>0</v>
      </c>
      <c r="KFF34" s="355">
        <f t="shared" si="117"/>
        <v>0</v>
      </c>
      <c r="KFG34" s="355">
        <f t="shared" si="117"/>
        <v>0</v>
      </c>
      <c r="KFH34" s="355">
        <f t="shared" si="117"/>
        <v>0</v>
      </c>
      <c r="KFI34" s="355">
        <f t="shared" si="117"/>
        <v>0</v>
      </c>
      <c r="KFJ34" s="355">
        <f t="shared" si="117"/>
        <v>0</v>
      </c>
      <c r="KFK34" s="355">
        <f t="shared" si="117"/>
        <v>0</v>
      </c>
      <c r="KFL34" s="355">
        <f t="shared" si="117"/>
        <v>0</v>
      </c>
      <c r="KFM34" s="355">
        <f t="shared" si="117"/>
        <v>0</v>
      </c>
      <c r="KFN34" s="355">
        <f t="shared" si="117"/>
        <v>0</v>
      </c>
      <c r="KFO34" s="355">
        <f t="shared" si="117"/>
        <v>0</v>
      </c>
      <c r="KFP34" s="355">
        <f t="shared" si="117"/>
        <v>0</v>
      </c>
      <c r="KFQ34" s="355">
        <f t="shared" si="117"/>
        <v>0</v>
      </c>
      <c r="KFR34" s="355">
        <f t="shared" si="117"/>
        <v>0</v>
      </c>
      <c r="KFS34" s="355">
        <f t="shared" si="117"/>
        <v>0</v>
      </c>
      <c r="KFT34" s="355">
        <f t="shared" si="117"/>
        <v>0</v>
      </c>
      <c r="KFU34" s="355">
        <f t="shared" si="117"/>
        <v>0</v>
      </c>
      <c r="KFV34" s="355">
        <f t="shared" si="117"/>
        <v>0</v>
      </c>
      <c r="KFW34" s="355">
        <f t="shared" ref="KFW34:KIH34" si="118">SUM(KFW35:KFW39)</f>
        <v>0</v>
      </c>
      <c r="KFX34" s="355">
        <f t="shared" si="118"/>
        <v>0</v>
      </c>
      <c r="KFY34" s="355">
        <f t="shared" si="118"/>
        <v>0</v>
      </c>
      <c r="KFZ34" s="355">
        <f t="shared" si="118"/>
        <v>0</v>
      </c>
      <c r="KGA34" s="355">
        <f t="shared" si="118"/>
        <v>0</v>
      </c>
      <c r="KGB34" s="355">
        <f t="shared" si="118"/>
        <v>0</v>
      </c>
      <c r="KGC34" s="355">
        <f t="shared" si="118"/>
        <v>0</v>
      </c>
      <c r="KGD34" s="355">
        <f t="shared" si="118"/>
        <v>0</v>
      </c>
      <c r="KGE34" s="355">
        <f t="shared" si="118"/>
        <v>0</v>
      </c>
      <c r="KGF34" s="355">
        <f t="shared" si="118"/>
        <v>0</v>
      </c>
      <c r="KGG34" s="355">
        <f t="shared" si="118"/>
        <v>0</v>
      </c>
      <c r="KGH34" s="355">
        <f t="shared" si="118"/>
        <v>0</v>
      </c>
      <c r="KGI34" s="355">
        <f t="shared" si="118"/>
        <v>0</v>
      </c>
      <c r="KGJ34" s="355">
        <f t="shared" si="118"/>
        <v>0</v>
      </c>
      <c r="KGK34" s="355">
        <f t="shared" si="118"/>
        <v>0</v>
      </c>
      <c r="KGL34" s="355">
        <f t="shared" si="118"/>
        <v>0</v>
      </c>
      <c r="KGM34" s="355">
        <f t="shared" si="118"/>
        <v>0</v>
      </c>
      <c r="KGN34" s="355">
        <f t="shared" si="118"/>
        <v>0</v>
      </c>
      <c r="KGO34" s="355">
        <f t="shared" si="118"/>
        <v>0</v>
      </c>
      <c r="KGP34" s="355">
        <f t="shared" si="118"/>
        <v>0</v>
      </c>
      <c r="KGQ34" s="355">
        <f t="shared" si="118"/>
        <v>0</v>
      </c>
      <c r="KGR34" s="355">
        <f t="shared" si="118"/>
        <v>0</v>
      </c>
      <c r="KGS34" s="355">
        <f t="shared" si="118"/>
        <v>0</v>
      </c>
      <c r="KGT34" s="355">
        <f t="shared" si="118"/>
        <v>0</v>
      </c>
      <c r="KGU34" s="355">
        <f t="shared" si="118"/>
        <v>0</v>
      </c>
      <c r="KGV34" s="355">
        <f t="shared" si="118"/>
        <v>0</v>
      </c>
      <c r="KGW34" s="355">
        <f t="shared" si="118"/>
        <v>0</v>
      </c>
      <c r="KGX34" s="355">
        <f t="shared" si="118"/>
        <v>0</v>
      </c>
      <c r="KGY34" s="355">
        <f t="shared" si="118"/>
        <v>0</v>
      </c>
      <c r="KGZ34" s="355">
        <f t="shared" si="118"/>
        <v>0</v>
      </c>
      <c r="KHA34" s="355">
        <f t="shared" si="118"/>
        <v>0</v>
      </c>
      <c r="KHB34" s="355">
        <f t="shared" si="118"/>
        <v>0</v>
      </c>
      <c r="KHC34" s="355">
        <f t="shared" si="118"/>
        <v>0</v>
      </c>
      <c r="KHD34" s="355">
        <f t="shared" si="118"/>
        <v>0</v>
      </c>
      <c r="KHE34" s="355">
        <f t="shared" si="118"/>
        <v>0</v>
      </c>
      <c r="KHF34" s="355">
        <f t="shared" si="118"/>
        <v>0</v>
      </c>
      <c r="KHG34" s="355">
        <f t="shared" si="118"/>
        <v>0</v>
      </c>
      <c r="KHH34" s="355">
        <f t="shared" si="118"/>
        <v>0</v>
      </c>
      <c r="KHI34" s="355">
        <f t="shared" si="118"/>
        <v>0</v>
      </c>
      <c r="KHJ34" s="355">
        <f t="shared" si="118"/>
        <v>0</v>
      </c>
      <c r="KHK34" s="355">
        <f t="shared" si="118"/>
        <v>0</v>
      </c>
      <c r="KHL34" s="355">
        <f t="shared" si="118"/>
        <v>0</v>
      </c>
      <c r="KHM34" s="355">
        <f t="shared" si="118"/>
        <v>0</v>
      </c>
      <c r="KHN34" s="355">
        <f t="shared" si="118"/>
        <v>0</v>
      </c>
      <c r="KHO34" s="355">
        <f t="shared" si="118"/>
        <v>0</v>
      </c>
      <c r="KHP34" s="355">
        <f t="shared" si="118"/>
        <v>0</v>
      </c>
      <c r="KHQ34" s="355">
        <f t="shared" si="118"/>
        <v>0</v>
      </c>
      <c r="KHR34" s="355">
        <f t="shared" si="118"/>
        <v>0</v>
      </c>
      <c r="KHS34" s="355">
        <f t="shared" si="118"/>
        <v>0</v>
      </c>
      <c r="KHT34" s="355">
        <f t="shared" si="118"/>
        <v>0</v>
      </c>
      <c r="KHU34" s="355">
        <f t="shared" si="118"/>
        <v>0</v>
      </c>
      <c r="KHV34" s="355">
        <f t="shared" si="118"/>
        <v>0</v>
      </c>
      <c r="KHW34" s="355">
        <f t="shared" si="118"/>
        <v>0</v>
      </c>
      <c r="KHX34" s="355">
        <f t="shared" si="118"/>
        <v>0</v>
      </c>
      <c r="KHY34" s="355">
        <f t="shared" si="118"/>
        <v>0</v>
      </c>
      <c r="KHZ34" s="355">
        <f t="shared" si="118"/>
        <v>0</v>
      </c>
      <c r="KIA34" s="355">
        <f t="shared" si="118"/>
        <v>0</v>
      </c>
      <c r="KIB34" s="355">
        <f t="shared" si="118"/>
        <v>0</v>
      </c>
      <c r="KIC34" s="355">
        <f t="shared" si="118"/>
        <v>0</v>
      </c>
      <c r="KID34" s="355">
        <f t="shared" si="118"/>
        <v>0</v>
      </c>
      <c r="KIE34" s="355">
        <f t="shared" si="118"/>
        <v>0</v>
      </c>
      <c r="KIF34" s="355">
        <f t="shared" si="118"/>
        <v>0</v>
      </c>
      <c r="KIG34" s="355">
        <f t="shared" si="118"/>
        <v>0</v>
      </c>
      <c r="KIH34" s="355">
        <f t="shared" si="118"/>
        <v>0</v>
      </c>
      <c r="KII34" s="355">
        <f t="shared" ref="KII34:KKT34" si="119">SUM(KII35:KII39)</f>
        <v>0</v>
      </c>
      <c r="KIJ34" s="355">
        <f t="shared" si="119"/>
        <v>0</v>
      </c>
      <c r="KIK34" s="355">
        <f t="shared" si="119"/>
        <v>0</v>
      </c>
      <c r="KIL34" s="355">
        <f t="shared" si="119"/>
        <v>0</v>
      </c>
      <c r="KIM34" s="355">
        <f t="shared" si="119"/>
        <v>0</v>
      </c>
      <c r="KIN34" s="355">
        <f t="shared" si="119"/>
        <v>0</v>
      </c>
      <c r="KIO34" s="355">
        <f t="shared" si="119"/>
        <v>0</v>
      </c>
      <c r="KIP34" s="355">
        <f t="shared" si="119"/>
        <v>0</v>
      </c>
      <c r="KIQ34" s="355">
        <f t="shared" si="119"/>
        <v>0</v>
      </c>
      <c r="KIR34" s="355">
        <f t="shared" si="119"/>
        <v>0</v>
      </c>
      <c r="KIS34" s="355">
        <f t="shared" si="119"/>
        <v>0</v>
      </c>
      <c r="KIT34" s="355">
        <f t="shared" si="119"/>
        <v>0</v>
      </c>
      <c r="KIU34" s="355">
        <f t="shared" si="119"/>
        <v>0</v>
      </c>
      <c r="KIV34" s="355">
        <f t="shared" si="119"/>
        <v>0</v>
      </c>
      <c r="KIW34" s="355">
        <f t="shared" si="119"/>
        <v>0</v>
      </c>
      <c r="KIX34" s="355">
        <f t="shared" si="119"/>
        <v>0</v>
      </c>
      <c r="KIY34" s="355">
        <f t="shared" si="119"/>
        <v>0</v>
      </c>
      <c r="KIZ34" s="355">
        <f t="shared" si="119"/>
        <v>0</v>
      </c>
      <c r="KJA34" s="355">
        <f t="shared" si="119"/>
        <v>0</v>
      </c>
      <c r="KJB34" s="355">
        <f t="shared" si="119"/>
        <v>0</v>
      </c>
      <c r="KJC34" s="355">
        <f t="shared" si="119"/>
        <v>0</v>
      </c>
      <c r="KJD34" s="355">
        <f t="shared" si="119"/>
        <v>0</v>
      </c>
      <c r="KJE34" s="355">
        <f t="shared" si="119"/>
        <v>0</v>
      </c>
      <c r="KJF34" s="355">
        <f t="shared" si="119"/>
        <v>0</v>
      </c>
      <c r="KJG34" s="355">
        <f t="shared" si="119"/>
        <v>0</v>
      </c>
      <c r="KJH34" s="355">
        <f t="shared" si="119"/>
        <v>0</v>
      </c>
      <c r="KJI34" s="355">
        <f t="shared" si="119"/>
        <v>0</v>
      </c>
      <c r="KJJ34" s="355">
        <f t="shared" si="119"/>
        <v>0</v>
      </c>
      <c r="KJK34" s="355">
        <f t="shared" si="119"/>
        <v>0</v>
      </c>
      <c r="KJL34" s="355">
        <f t="shared" si="119"/>
        <v>0</v>
      </c>
      <c r="KJM34" s="355">
        <f t="shared" si="119"/>
        <v>0</v>
      </c>
      <c r="KJN34" s="355">
        <f t="shared" si="119"/>
        <v>0</v>
      </c>
      <c r="KJO34" s="355">
        <f t="shared" si="119"/>
        <v>0</v>
      </c>
      <c r="KJP34" s="355">
        <f t="shared" si="119"/>
        <v>0</v>
      </c>
      <c r="KJQ34" s="355">
        <f t="shared" si="119"/>
        <v>0</v>
      </c>
      <c r="KJR34" s="355">
        <f t="shared" si="119"/>
        <v>0</v>
      </c>
      <c r="KJS34" s="355">
        <f t="shared" si="119"/>
        <v>0</v>
      </c>
      <c r="KJT34" s="355">
        <f t="shared" si="119"/>
        <v>0</v>
      </c>
      <c r="KJU34" s="355">
        <f t="shared" si="119"/>
        <v>0</v>
      </c>
      <c r="KJV34" s="355">
        <f t="shared" si="119"/>
        <v>0</v>
      </c>
      <c r="KJW34" s="355">
        <f t="shared" si="119"/>
        <v>0</v>
      </c>
      <c r="KJX34" s="355">
        <f t="shared" si="119"/>
        <v>0</v>
      </c>
      <c r="KJY34" s="355">
        <f t="shared" si="119"/>
        <v>0</v>
      </c>
      <c r="KJZ34" s="355">
        <f t="shared" si="119"/>
        <v>0</v>
      </c>
      <c r="KKA34" s="355">
        <f t="shared" si="119"/>
        <v>0</v>
      </c>
      <c r="KKB34" s="355">
        <f t="shared" si="119"/>
        <v>0</v>
      </c>
      <c r="KKC34" s="355">
        <f t="shared" si="119"/>
        <v>0</v>
      </c>
      <c r="KKD34" s="355">
        <f t="shared" si="119"/>
        <v>0</v>
      </c>
      <c r="KKE34" s="355">
        <f t="shared" si="119"/>
        <v>0</v>
      </c>
      <c r="KKF34" s="355">
        <f t="shared" si="119"/>
        <v>0</v>
      </c>
      <c r="KKG34" s="355">
        <f t="shared" si="119"/>
        <v>0</v>
      </c>
      <c r="KKH34" s="355">
        <f t="shared" si="119"/>
        <v>0</v>
      </c>
      <c r="KKI34" s="355">
        <f t="shared" si="119"/>
        <v>0</v>
      </c>
      <c r="KKJ34" s="355">
        <f t="shared" si="119"/>
        <v>0</v>
      </c>
      <c r="KKK34" s="355">
        <f t="shared" si="119"/>
        <v>0</v>
      </c>
      <c r="KKL34" s="355">
        <f t="shared" si="119"/>
        <v>0</v>
      </c>
      <c r="KKM34" s="355">
        <f t="shared" si="119"/>
        <v>0</v>
      </c>
      <c r="KKN34" s="355">
        <f t="shared" si="119"/>
        <v>0</v>
      </c>
      <c r="KKO34" s="355">
        <f t="shared" si="119"/>
        <v>0</v>
      </c>
      <c r="KKP34" s="355">
        <f t="shared" si="119"/>
        <v>0</v>
      </c>
      <c r="KKQ34" s="355">
        <f t="shared" si="119"/>
        <v>0</v>
      </c>
      <c r="KKR34" s="355">
        <f t="shared" si="119"/>
        <v>0</v>
      </c>
      <c r="KKS34" s="355">
        <f t="shared" si="119"/>
        <v>0</v>
      </c>
      <c r="KKT34" s="355">
        <f t="shared" si="119"/>
        <v>0</v>
      </c>
      <c r="KKU34" s="355">
        <f t="shared" ref="KKU34:KNF34" si="120">SUM(KKU35:KKU39)</f>
        <v>0</v>
      </c>
      <c r="KKV34" s="355">
        <f t="shared" si="120"/>
        <v>0</v>
      </c>
      <c r="KKW34" s="355">
        <f t="shared" si="120"/>
        <v>0</v>
      </c>
      <c r="KKX34" s="355">
        <f t="shared" si="120"/>
        <v>0</v>
      </c>
      <c r="KKY34" s="355">
        <f t="shared" si="120"/>
        <v>0</v>
      </c>
      <c r="KKZ34" s="355">
        <f t="shared" si="120"/>
        <v>0</v>
      </c>
      <c r="KLA34" s="355">
        <f t="shared" si="120"/>
        <v>0</v>
      </c>
      <c r="KLB34" s="355">
        <f t="shared" si="120"/>
        <v>0</v>
      </c>
      <c r="KLC34" s="355">
        <f t="shared" si="120"/>
        <v>0</v>
      </c>
      <c r="KLD34" s="355">
        <f t="shared" si="120"/>
        <v>0</v>
      </c>
      <c r="KLE34" s="355">
        <f t="shared" si="120"/>
        <v>0</v>
      </c>
      <c r="KLF34" s="355">
        <f t="shared" si="120"/>
        <v>0</v>
      </c>
      <c r="KLG34" s="355">
        <f t="shared" si="120"/>
        <v>0</v>
      </c>
      <c r="KLH34" s="355">
        <f t="shared" si="120"/>
        <v>0</v>
      </c>
      <c r="KLI34" s="355">
        <f t="shared" si="120"/>
        <v>0</v>
      </c>
      <c r="KLJ34" s="355">
        <f t="shared" si="120"/>
        <v>0</v>
      </c>
      <c r="KLK34" s="355">
        <f t="shared" si="120"/>
        <v>0</v>
      </c>
      <c r="KLL34" s="355">
        <f t="shared" si="120"/>
        <v>0</v>
      </c>
      <c r="KLM34" s="355">
        <f t="shared" si="120"/>
        <v>0</v>
      </c>
      <c r="KLN34" s="355">
        <f t="shared" si="120"/>
        <v>0</v>
      </c>
      <c r="KLO34" s="355">
        <f t="shared" si="120"/>
        <v>0</v>
      </c>
      <c r="KLP34" s="355">
        <f t="shared" si="120"/>
        <v>0</v>
      </c>
      <c r="KLQ34" s="355">
        <f t="shared" si="120"/>
        <v>0</v>
      </c>
      <c r="KLR34" s="355">
        <f t="shared" si="120"/>
        <v>0</v>
      </c>
      <c r="KLS34" s="355">
        <f t="shared" si="120"/>
        <v>0</v>
      </c>
      <c r="KLT34" s="355">
        <f t="shared" si="120"/>
        <v>0</v>
      </c>
      <c r="KLU34" s="355">
        <f t="shared" si="120"/>
        <v>0</v>
      </c>
      <c r="KLV34" s="355">
        <f t="shared" si="120"/>
        <v>0</v>
      </c>
      <c r="KLW34" s="355">
        <f t="shared" si="120"/>
        <v>0</v>
      </c>
      <c r="KLX34" s="355">
        <f t="shared" si="120"/>
        <v>0</v>
      </c>
      <c r="KLY34" s="355">
        <f t="shared" si="120"/>
        <v>0</v>
      </c>
      <c r="KLZ34" s="355">
        <f t="shared" si="120"/>
        <v>0</v>
      </c>
      <c r="KMA34" s="355">
        <f t="shared" si="120"/>
        <v>0</v>
      </c>
      <c r="KMB34" s="355">
        <f t="shared" si="120"/>
        <v>0</v>
      </c>
      <c r="KMC34" s="355">
        <f t="shared" si="120"/>
        <v>0</v>
      </c>
      <c r="KMD34" s="355">
        <f t="shared" si="120"/>
        <v>0</v>
      </c>
      <c r="KME34" s="355">
        <f t="shared" si="120"/>
        <v>0</v>
      </c>
      <c r="KMF34" s="355">
        <f t="shared" si="120"/>
        <v>0</v>
      </c>
      <c r="KMG34" s="355">
        <f t="shared" si="120"/>
        <v>0</v>
      </c>
      <c r="KMH34" s="355">
        <f t="shared" si="120"/>
        <v>0</v>
      </c>
      <c r="KMI34" s="355">
        <f t="shared" si="120"/>
        <v>0</v>
      </c>
      <c r="KMJ34" s="355">
        <f t="shared" si="120"/>
        <v>0</v>
      </c>
      <c r="KMK34" s="355">
        <f t="shared" si="120"/>
        <v>0</v>
      </c>
      <c r="KML34" s="355">
        <f t="shared" si="120"/>
        <v>0</v>
      </c>
      <c r="KMM34" s="355">
        <f t="shared" si="120"/>
        <v>0</v>
      </c>
      <c r="KMN34" s="355">
        <f t="shared" si="120"/>
        <v>0</v>
      </c>
      <c r="KMO34" s="355">
        <f t="shared" si="120"/>
        <v>0</v>
      </c>
      <c r="KMP34" s="355">
        <f t="shared" si="120"/>
        <v>0</v>
      </c>
      <c r="KMQ34" s="355">
        <f t="shared" si="120"/>
        <v>0</v>
      </c>
      <c r="KMR34" s="355">
        <f t="shared" si="120"/>
        <v>0</v>
      </c>
      <c r="KMS34" s="355">
        <f t="shared" si="120"/>
        <v>0</v>
      </c>
      <c r="KMT34" s="355">
        <f t="shared" si="120"/>
        <v>0</v>
      </c>
      <c r="KMU34" s="355">
        <f t="shared" si="120"/>
        <v>0</v>
      </c>
      <c r="KMV34" s="355">
        <f t="shared" si="120"/>
        <v>0</v>
      </c>
      <c r="KMW34" s="355">
        <f t="shared" si="120"/>
        <v>0</v>
      </c>
      <c r="KMX34" s="355">
        <f t="shared" si="120"/>
        <v>0</v>
      </c>
      <c r="KMY34" s="355">
        <f t="shared" si="120"/>
        <v>0</v>
      </c>
      <c r="KMZ34" s="355">
        <f t="shared" si="120"/>
        <v>0</v>
      </c>
      <c r="KNA34" s="355">
        <f t="shared" si="120"/>
        <v>0</v>
      </c>
      <c r="KNB34" s="355">
        <f t="shared" si="120"/>
        <v>0</v>
      </c>
      <c r="KNC34" s="355">
        <f t="shared" si="120"/>
        <v>0</v>
      </c>
      <c r="KND34" s="355">
        <f t="shared" si="120"/>
        <v>0</v>
      </c>
      <c r="KNE34" s="355">
        <f t="shared" si="120"/>
        <v>0</v>
      </c>
      <c r="KNF34" s="355">
        <f t="shared" si="120"/>
        <v>0</v>
      </c>
      <c r="KNG34" s="355">
        <f t="shared" ref="KNG34:KPR34" si="121">SUM(KNG35:KNG39)</f>
        <v>0</v>
      </c>
      <c r="KNH34" s="355">
        <f t="shared" si="121"/>
        <v>0</v>
      </c>
      <c r="KNI34" s="355">
        <f t="shared" si="121"/>
        <v>0</v>
      </c>
      <c r="KNJ34" s="355">
        <f t="shared" si="121"/>
        <v>0</v>
      </c>
      <c r="KNK34" s="355">
        <f t="shared" si="121"/>
        <v>0</v>
      </c>
      <c r="KNL34" s="355">
        <f t="shared" si="121"/>
        <v>0</v>
      </c>
      <c r="KNM34" s="355">
        <f t="shared" si="121"/>
        <v>0</v>
      </c>
      <c r="KNN34" s="355">
        <f t="shared" si="121"/>
        <v>0</v>
      </c>
      <c r="KNO34" s="355">
        <f t="shared" si="121"/>
        <v>0</v>
      </c>
      <c r="KNP34" s="355">
        <f t="shared" si="121"/>
        <v>0</v>
      </c>
      <c r="KNQ34" s="355">
        <f t="shared" si="121"/>
        <v>0</v>
      </c>
      <c r="KNR34" s="355">
        <f t="shared" si="121"/>
        <v>0</v>
      </c>
      <c r="KNS34" s="355">
        <f t="shared" si="121"/>
        <v>0</v>
      </c>
      <c r="KNT34" s="355">
        <f t="shared" si="121"/>
        <v>0</v>
      </c>
      <c r="KNU34" s="355">
        <f t="shared" si="121"/>
        <v>0</v>
      </c>
      <c r="KNV34" s="355">
        <f t="shared" si="121"/>
        <v>0</v>
      </c>
      <c r="KNW34" s="355">
        <f t="shared" si="121"/>
        <v>0</v>
      </c>
      <c r="KNX34" s="355">
        <f t="shared" si="121"/>
        <v>0</v>
      </c>
      <c r="KNY34" s="355">
        <f t="shared" si="121"/>
        <v>0</v>
      </c>
      <c r="KNZ34" s="355">
        <f t="shared" si="121"/>
        <v>0</v>
      </c>
      <c r="KOA34" s="355">
        <f t="shared" si="121"/>
        <v>0</v>
      </c>
      <c r="KOB34" s="355">
        <f t="shared" si="121"/>
        <v>0</v>
      </c>
      <c r="KOC34" s="355">
        <f t="shared" si="121"/>
        <v>0</v>
      </c>
      <c r="KOD34" s="355">
        <f t="shared" si="121"/>
        <v>0</v>
      </c>
      <c r="KOE34" s="355">
        <f t="shared" si="121"/>
        <v>0</v>
      </c>
      <c r="KOF34" s="355">
        <f t="shared" si="121"/>
        <v>0</v>
      </c>
      <c r="KOG34" s="355">
        <f t="shared" si="121"/>
        <v>0</v>
      </c>
      <c r="KOH34" s="355">
        <f t="shared" si="121"/>
        <v>0</v>
      </c>
      <c r="KOI34" s="355">
        <f t="shared" si="121"/>
        <v>0</v>
      </c>
      <c r="KOJ34" s="355">
        <f t="shared" si="121"/>
        <v>0</v>
      </c>
      <c r="KOK34" s="355">
        <f t="shared" si="121"/>
        <v>0</v>
      </c>
      <c r="KOL34" s="355">
        <f t="shared" si="121"/>
        <v>0</v>
      </c>
      <c r="KOM34" s="355">
        <f t="shared" si="121"/>
        <v>0</v>
      </c>
      <c r="KON34" s="355">
        <f t="shared" si="121"/>
        <v>0</v>
      </c>
      <c r="KOO34" s="355">
        <f t="shared" si="121"/>
        <v>0</v>
      </c>
      <c r="KOP34" s="355">
        <f t="shared" si="121"/>
        <v>0</v>
      </c>
      <c r="KOQ34" s="355">
        <f t="shared" si="121"/>
        <v>0</v>
      </c>
      <c r="KOR34" s="355">
        <f t="shared" si="121"/>
        <v>0</v>
      </c>
      <c r="KOS34" s="355">
        <f t="shared" si="121"/>
        <v>0</v>
      </c>
      <c r="KOT34" s="355">
        <f t="shared" si="121"/>
        <v>0</v>
      </c>
      <c r="KOU34" s="355">
        <f t="shared" si="121"/>
        <v>0</v>
      </c>
      <c r="KOV34" s="355">
        <f t="shared" si="121"/>
        <v>0</v>
      </c>
      <c r="KOW34" s="355">
        <f t="shared" si="121"/>
        <v>0</v>
      </c>
      <c r="KOX34" s="355">
        <f t="shared" si="121"/>
        <v>0</v>
      </c>
      <c r="KOY34" s="355">
        <f t="shared" si="121"/>
        <v>0</v>
      </c>
      <c r="KOZ34" s="355">
        <f t="shared" si="121"/>
        <v>0</v>
      </c>
      <c r="KPA34" s="355">
        <f t="shared" si="121"/>
        <v>0</v>
      </c>
      <c r="KPB34" s="355">
        <f t="shared" si="121"/>
        <v>0</v>
      </c>
      <c r="KPC34" s="355">
        <f t="shared" si="121"/>
        <v>0</v>
      </c>
      <c r="KPD34" s="355">
        <f t="shared" si="121"/>
        <v>0</v>
      </c>
      <c r="KPE34" s="355">
        <f t="shared" si="121"/>
        <v>0</v>
      </c>
      <c r="KPF34" s="355">
        <f t="shared" si="121"/>
        <v>0</v>
      </c>
      <c r="KPG34" s="355">
        <f t="shared" si="121"/>
        <v>0</v>
      </c>
      <c r="KPH34" s="355">
        <f t="shared" si="121"/>
        <v>0</v>
      </c>
      <c r="KPI34" s="355">
        <f t="shared" si="121"/>
        <v>0</v>
      </c>
      <c r="KPJ34" s="355">
        <f t="shared" si="121"/>
        <v>0</v>
      </c>
      <c r="KPK34" s="355">
        <f t="shared" si="121"/>
        <v>0</v>
      </c>
      <c r="KPL34" s="355">
        <f t="shared" si="121"/>
        <v>0</v>
      </c>
      <c r="KPM34" s="355">
        <f t="shared" si="121"/>
        <v>0</v>
      </c>
      <c r="KPN34" s="355">
        <f t="shared" si="121"/>
        <v>0</v>
      </c>
      <c r="KPO34" s="355">
        <f t="shared" si="121"/>
        <v>0</v>
      </c>
      <c r="KPP34" s="355">
        <f t="shared" si="121"/>
        <v>0</v>
      </c>
      <c r="KPQ34" s="355">
        <f t="shared" si="121"/>
        <v>0</v>
      </c>
      <c r="KPR34" s="355">
        <f t="shared" si="121"/>
        <v>0</v>
      </c>
      <c r="KPS34" s="355">
        <f t="shared" ref="KPS34:KSD34" si="122">SUM(KPS35:KPS39)</f>
        <v>0</v>
      </c>
      <c r="KPT34" s="355">
        <f t="shared" si="122"/>
        <v>0</v>
      </c>
      <c r="KPU34" s="355">
        <f t="shared" si="122"/>
        <v>0</v>
      </c>
      <c r="KPV34" s="355">
        <f t="shared" si="122"/>
        <v>0</v>
      </c>
      <c r="KPW34" s="355">
        <f t="shared" si="122"/>
        <v>0</v>
      </c>
      <c r="KPX34" s="355">
        <f t="shared" si="122"/>
        <v>0</v>
      </c>
      <c r="KPY34" s="355">
        <f t="shared" si="122"/>
        <v>0</v>
      </c>
      <c r="KPZ34" s="355">
        <f t="shared" si="122"/>
        <v>0</v>
      </c>
      <c r="KQA34" s="355">
        <f t="shared" si="122"/>
        <v>0</v>
      </c>
      <c r="KQB34" s="355">
        <f t="shared" si="122"/>
        <v>0</v>
      </c>
      <c r="KQC34" s="355">
        <f t="shared" si="122"/>
        <v>0</v>
      </c>
      <c r="KQD34" s="355">
        <f t="shared" si="122"/>
        <v>0</v>
      </c>
      <c r="KQE34" s="355">
        <f t="shared" si="122"/>
        <v>0</v>
      </c>
      <c r="KQF34" s="355">
        <f t="shared" si="122"/>
        <v>0</v>
      </c>
      <c r="KQG34" s="355">
        <f t="shared" si="122"/>
        <v>0</v>
      </c>
      <c r="KQH34" s="355">
        <f t="shared" si="122"/>
        <v>0</v>
      </c>
      <c r="KQI34" s="355">
        <f t="shared" si="122"/>
        <v>0</v>
      </c>
      <c r="KQJ34" s="355">
        <f t="shared" si="122"/>
        <v>0</v>
      </c>
      <c r="KQK34" s="355">
        <f t="shared" si="122"/>
        <v>0</v>
      </c>
      <c r="KQL34" s="355">
        <f t="shared" si="122"/>
        <v>0</v>
      </c>
      <c r="KQM34" s="355">
        <f t="shared" si="122"/>
        <v>0</v>
      </c>
      <c r="KQN34" s="355">
        <f t="shared" si="122"/>
        <v>0</v>
      </c>
      <c r="KQO34" s="355">
        <f t="shared" si="122"/>
        <v>0</v>
      </c>
      <c r="KQP34" s="355">
        <f t="shared" si="122"/>
        <v>0</v>
      </c>
      <c r="KQQ34" s="355">
        <f t="shared" si="122"/>
        <v>0</v>
      </c>
      <c r="KQR34" s="355">
        <f t="shared" si="122"/>
        <v>0</v>
      </c>
      <c r="KQS34" s="355">
        <f t="shared" si="122"/>
        <v>0</v>
      </c>
      <c r="KQT34" s="355">
        <f t="shared" si="122"/>
        <v>0</v>
      </c>
      <c r="KQU34" s="355">
        <f t="shared" si="122"/>
        <v>0</v>
      </c>
      <c r="KQV34" s="355">
        <f t="shared" si="122"/>
        <v>0</v>
      </c>
      <c r="KQW34" s="355">
        <f t="shared" si="122"/>
        <v>0</v>
      </c>
      <c r="KQX34" s="355">
        <f t="shared" si="122"/>
        <v>0</v>
      </c>
      <c r="KQY34" s="355">
        <f t="shared" si="122"/>
        <v>0</v>
      </c>
      <c r="KQZ34" s="355">
        <f t="shared" si="122"/>
        <v>0</v>
      </c>
      <c r="KRA34" s="355">
        <f t="shared" si="122"/>
        <v>0</v>
      </c>
      <c r="KRB34" s="355">
        <f t="shared" si="122"/>
        <v>0</v>
      </c>
      <c r="KRC34" s="355">
        <f t="shared" si="122"/>
        <v>0</v>
      </c>
      <c r="KRD34" s="355">
        <f t="shared" si="122"/>
        <v>0</v>
      </c>
      <c r="KRE34" s="355">
        <f t="shared" si="122"/>
        <v>0</v>
      </c>
      <c r="KRF34" s="355">
        <f t="shared" si="122"/>
        <v>0</v>
      </c>
      <c r="KRG34" s="355">
        <f t="shared" si="122"/>
        <v>0</v>
      </c>
      <c r="KRH34" s="355">
        <f t="shared" si="122"/>
        <v>0</v>
      </c>
      <c r="KRI34" s="355">
        <f t="shared" si="122"/>
        <v>0</v>
      </c>
      <c r="KRJ34" s="355">
        <f t="shared" si="122"/>
        <v>0</v>
      </c>
      <c r="KRK34" s="355">
        <f t="shared" si="122"/>
        <v>0</v>
      </c>
      <c r="KRL34" s="355">
        <f t="shared" si="122"/>
        <v>0</v>
      </c>
      <c r="KRM34" s="355">
        <f t="shared" si="122"/>
        <v>0</v>
      </c>
      <c r="KRN34" s="355">
        <f t="shared" si="122"/>
        <v>0</v>
      </c>
      <c r="KRO34" s="355">
        <f t="shared" si="122"/>
        <v>0</v>
      </c>
      <c r="KRP34" s="355">
        <f t="shared" si="122"/>
        <v>0</v>
      </c>
      <c r="KRQ34" s="355">
        <f t="shared" si="122"/>
        <v>0</v>
      </c>
      <c r="KRR34" s="355">
        <f t="shared" si="122"/>
        <v>0</v>
      </c>
      <c r="KRS34" s="355">
        <f t="shared" si="122"/>
        <v>0</v>
      </c>
      <c r="KRT34" s="355">
        <f t="shared" si="122"/>
        <v>0</v>
      </c>
      <c r="KRU34" s="355">
        <f t="shared" si="122"/>
        <v>0</v>
      </c>
      <c r="KRV34" s="355">
        <f t="shared" si="122"/>
        <v>0</v>
      </c>
      <c r="KRW34" s="355">
        <f t="shared" si="122"/>
        <v>0</v>
      </c>
      <c r="KRX34" s="355">
        <f t="shared" si="122"/>
        <v>0</v>
      </c>
      <c r="KRY34" s="355">
        <f t="shared" si="122"/>
        <v>0</v>
      </c>
      <c r="KRZ34" s="355">
        <f t="shared" si="122"/>
        <v>0</v>
      </c>
      <c r="KSA34" s="355">
        <f t="shared" si="122"/>
        <v>0</v>
      </c>
      <c r="KSB34" s="355">
        <f t="shared" si="122"/>
        <v>0</v>
      </c>
      <c r="KSC34" s="355">
        <f t="shared" si="122"/>
        <v>0</v>
      </c>
      <c r="KSD34" s="355">
        <f t="shared" si="122"/>
        <v>0</v>
      </c>
      <c r="KSE34" s="355">
        <f t="shared" ref="KSE34:KUP34" si="123">SUM(KSE35:KSE39)</f>
        <v>0</v>
      </c>
      <c r="KSF34" s="355">
        <f t="shared" si="123"/>
        <v>0</v>
      </c>
      <c r="KSG34" s="355">
        <f t="shared" si="123"/>
        <v>0</v>
      </c>
      <c r="KSH34" s="355">
        <f t="shared" si="123"/>
        <v>0</v>
      </c>
      <c r="KSI34" s="355">
        <f t="shared" si="123"/>
        <v>0</v>
      </c>
      <c r="KSJ34" s="355">
        <f t="shared" si="123"/>
        <v>0</v>
      </c>
      <c r="KSK34" s="355">
        <f t="shared" si="123"/>
        <v>0</v>
      </c>
      <c r="KSL34" s="355">
        <f t="shared" si="123"/>
        <v>0</v>
      </c>
      <c r="KSM34" s="355">
        <f t="shared" si="123"/>
        <v>0</v>
      </c>
      <c r="KSN34" s="355">
        <f t="shared" si="123"/>
        <v>0</v>
      </c>
      <c r="KSO34" s="355">
        <f t="shared" si="123"/>
        <v>0</v>
      </c>
      <c r="KSP34" s="355">
        <f t="shared" si="123"/>
        <v>0</v>
      </c>
      <c r="KSQ34" s="355">
        <f t="shared" si="123"/>
        <v>0</v>
      </c>
      <c r="KSR34" s="355">
        <f t="shared" si="123"/>
        <v>0</v>
      </c>
      <c r="KSS34" s="355">
        <f t="shared" si="123"/>
        <v>0</v>
      </c>
      <c r="KST34" s="355">
        <f t="shared" si="123"/>
        <v>0</v>
      </c>
      <c r="KSU34" s="355">
        <f t="shared" si="123"/>
        <v>0</v>
      </c>
      <c r="KSV34" s="355">
        <f t="shared" si="123"/>
        <v>0</v>
      </c>
      <c r="KSW34" s="355">
        <f t="shared" si="123"/>
        <v>0</v>
      </c>
      <c r="KSX34" s="355">
        <f t="shared" si="123"/>
        <v>0</v>
      </c>
      <c r="KSY34" s="355">
        <f t="shared" si="123"/>
        <v>0</v>
      </c>
      <c r="KSZ34" s="355">
        <f t="shared" si="123"/>
        <v>0</v>
      </c>
      <c r="KTA34" s="355">
        <f t="shared" si="123"/>
        <v>0</v>
      </c>
      <c r="KTB34" s="355">
        <f t="shared" si="123"/>
        <v>0</v>
      </c>
      <c r="KTC34" s="355">
        <f t="shared" si="123"/>
        <v>0</v>
      </c>
      <c r="KTD34" s="355">
        <f t="shared" si="123"/>
        <v>0</v>
      </c>
      <c r="KTE34" s="355">
        <f t="shared" si="123"/>
        <v>0</v>
      </c>
      <c r="KTF34" s="355">
        <f t="shared" si="123"/>
        <v>0</v>
      </c>
      <c r="KTG34" s="355">
        <f t="shared" si="123"/>
        <v>0</v>
      </c>
      <c r="KTH34" s="355">
        <f t="shared" si="123"/>
        <v>0</v>
      </c>
      <c r="KTI34" s="355">
        <f t="shared" si="123"/>
        <v>0</v>
      </c>
      <c r="KTJ34" s="355">
        <f t="shared" si="123"/>
        <v>0</v>
      </c>
      <c r="KTK34" s="355">
        <f t="shared" si="123"/>
        <v>0</v>
      </c>
      <c r="KTL34" s="355">
        <f t="shared" si="123"/>
        <v>0</v>
      </c>
      <c r="KTM34" s="355">
        <f t="shared" si="123"/>
        <v>0</v>
      </c>
      <c r="KTN34" s="355">
        <f t="shared" si="123"/>
        <v>0</v>
      </c>
      <c r="KTO34" s="355">
        <f t="shared" si="123"/>
        <v>0</v>
      </c>
      <c r="KTP34" s="355">
        <f t="shared" si="123"/>
        <v>0</v>
      </c>
      <c r="KTQ34" s="355">
        <f t="shared" si="123"/>
        <v>0</v>
      </c>
      <c r="KTR34" s="355">
        <f t="shared" si="123"/>
        <v>0</v>
      </c>
      <c r="KTS34" s="355">
        <f t="shared" si="123"/>
        <v>0</v>
      </c>
      <c r="KTT34" s="355">
        <f t="shared" si="123"/>
        <v>0</v>
      </c>
      <c r="KTU34" s="355">
        <f t="shared" si="123"/>
        <v>0</v>
      </c>
      <c r="KTV34" s="355">
        <f t="shared" si="123"/>
        <v>0</v>
      </c>
      <c r="KTW34" s="355">
        <f t="shared" si="123"/>
        <v>0</v>
      </c>
      <c r="KTX34" s="355">
        <f t="shared" si="123"/>
        <v>0</v>
      </c>
      <c r="KTY34" s="355">
        <f t="shared" si="123"/>
        <v>0</v>
      </c>
      <c r="KTZ34" s="355">
        <f t="shared" si="123"/>
        <v>0</v>
      </c>
      <c r="KUA34" s="355">
        <f t="shared" si="123"/>
        <v>0</v>
      </c>
      <c r="KUB34" s="355">
        <f t="shared" si="123"/>
        <v>0</v>
      </c>
      <c r="KUC34" s="355">
        <f t="shared" si="123"/>
        <v>0</v>
      </c>
      <c r="KUD34" s="355">
        <f t="shared" si="123"/>
        <v>0</v>
      </c>
      <c r="KUE34" s="355">
        <f t="shared" si="123"/>
        <v>0</v>
      </c>
      <c r="KUF34" s="355">
        <f t="shared" si="123"/>
        <v>0</v>
      </c>
      <c r="KUG34" s="355">
        <f t="shared" si="123"/>
        <v>0</v>
      </c>
      <c r="KUH34" s="355">
        <f t="shared" si="123"/>
        <v>0</v>
      </c>
      <c r="KUI34" s="355">
        <f t="shared" si="123"/>
        <v>0</v>
      </c>
      <c r="KUJ34" s="355">
        <f t="shared" si="123"/>
        <v>0</v>
      </c>
      <c r="KUK34" s="355">
        <f t="shared" si="123"/>
        <v>0</v>
      </c>
      <c r="KUL34" s="355">
        <f t="shared" si="123"/>
        <v>0</v>
      </c>
      <c r="KUM34" s="355">
        <f t="shared" si="123"/>
        <v>0</v>
      </c>
      <c r="KUN34" s="355">
        <f t="shared" si="123"/>
        <v>0</v>
      </c>
      <c r="KUO34" s="355">
        <f t="shared" si="123"/>
        <v>0</v>
      </c>
      <c r="KUP34" s="355">
        <f t="shared" si="123"/>
        <v>0</v>
      </c>
      <c r="KUQ34" s="355">
        <f t="shared" ref="KUQ34:KXB34" si="124">SUM(KUQ35:KUQ39)</f>
        <v>0</v>
      </c>
      <c r="KUR34" s="355">
        <f t="shared" si="124"/>
        <v>0</v>
      </c>
      <c r="KUS34" s="355">
        <f t="shared" si="124"/>
        <v>0</v>
      </c>
      <c r="KUT34" s="355">
        <f t="shared" si="124"/>
        <v>0</v>
      </c>
      <c r="KUU34" s="355">
        <f t="shared" si="124"/>
        <v>0</v>
      </c>
      <c r="KUV34" s="355">
        <f t="shared" si="124"/>
        <v>0</v>
      </c>
      <c r="KUW34" s="355">
        <f t="shared" si="124"/>
        <v>0</v>
      </c>
      <c r="KUX34" s="355">
        <f t="shared" si="124"/>
        <v>0</v>
      </c>
      <c r="KUY34" s="355">
        <f t="shared" si="124"/>
        <v>0</v>
      </c>
      <c r="KUZ34" s="355">
        <f t="shared" si="124"/>
        <v>0</v>
      </c>
      <c r="KVA34" s="355">
        <f t="shared" si="124"/>
        <v>0</v>
      </c>
      <c r="KVB34" s="355">
        <f t="shared" si="124"/>
        <v>0</v>
      </c>
      <c r="KVC34" s="355">
        <f t="shared" si="124"/>
        <v>0</v>
      </c>
      <c r="KVD34" s="355">
        <f t="shared" si="124"/>
        <v>0</v>
      </c>
      <c r="KVE34" s="355">
        <f t="shared" si="124"/>
        <v>0</v>
      </c>
      <c r="KVF34" s="355">
        <f t="shared" si="124"/>
        <v>0</v>
      </c>
      <c r="KVG34" s="355">
        <f t="shared" si="124"/>
        <v>0</v>
      </c>
      <c r="KVH34" s="355">
        <f t="shared" si="124"/>
        <v>0</v>
      </c>
      <c r="KVI34" s="355">
        <f t="shared" si="124"/>
        <v>0</v>
      </c>
      <c r="KVJ34" s="355">
        <f t="shared" si="124"/>
        <v>0</v>
      </c>
      <c r="KVK34" s="355">
        <f t="shared" si="124"/>
        <v>0</v>
      </c>
      <c r="KVL34" s="355">
        <f t="shared" si="124"/>
        <v>0</v>
      </c>
      <c r="KVM34" s="355">
        <f t="shared" si="124"/>
        <v>0</v>
      </c>
      <c r="KVN34" s="355">
        <f t="shared" si="124"/>
        <v>0</v>
      </c>
      <c r="KVO34" s="355">
        <f t="shared" si="124"/>
        <v>0</v>
      </c>
      <c r="KVP34" s="355">
        <f t="shared" si="124"/>
        <v>0</v>
      </c>
      <c r="KVQ34" s="355">
        <f t="shared" si="124"/>
        <v>0</v>
      </c>
      <c r="KVR34" s="355">
        <f t="shared" si="124"/>
        <v>0</v>
      </c>
      <c r="KVS34" s="355">
        <f t="shared" si="124"/>
        <v>0</v>
      </c>
      <c r="KVT34" s="355">
        <f t="shared" si="124"/>
        <v>0</v>
      </c>
      <c r="KVU34" s="355">
        <f t="shared" si="124"/>
        <v>0</v>
      </c>
      <c r="KVV34" s="355">
        <f t="shared" si="124"/>
        <v>0</v>
      </c>
      <c r="KVW34" s="355">
        <f t="shared" si="124"/>
        <v>0</v>
      </c>
      <c r="KVX34" s="355">
        <f t="shared" si="124"/>
        <v>0</v>
      </c>
      <c r="KVY34" s="355">
        <f t="shared" si="124"/>
        <v>0</v>
      </c>
      <c r="KVZ34" s="355">
        <f t="shared" si="124"/>
        <v>0</v>
      </c>
      <c r="KWA34" s="355">
        <f t="shared" si="124"/>
        <v>0</v>
      </c>
      <c r="KWB34" s="355">
        <f t="shared" si="124"/>
        <v>0</v>
      </c>
      <c r="KWC34" s="355">
        <f t="shared" si="124"/>
        <v>0</v>
      </c>
      <c r="KWD34" s="355">
        <f t="shared" si="124"/>
        <v>0</v>
      </c>
      <c r="KWE34" s="355">
        <f t="shared" si="124"/>
        <v>0</v>
      </c>
      <c r="KWF34" s="355">
        <f t="shared" si="124"/>
        <v>0</v>
      </c>
      <c r="KWG34" s="355">
        <f t="shared" si="124"/>
        <v>0</v>
      </c>
      <c r="KWH34" s="355">
        <f t="shared" si="124"/>
        <v>0</v>
      </c>
      <c r="KWI34" s="355">
        <f t="shared" si="124"/>
        <v>0</v>
      </c>
      <c r="KWJ34" s="355">
        <f t="shared" si="124"/>
        <v>0</v>
      </c>
      <c r="KWK34" s="355">
        <f t="shared" si="124"/>
        <v>0</v>
      </c>
      <c r="KWL34" s="355">
        <f t="shared" si="124"/>
        <v>0</v>
      </c>
      <c r="KWM34" s="355">
        <f t="shared" si="124"/>
        <v>0</v>
      </c>
      <c r="KWN34" s="355">
        <f t="shared" si="124"/>
        <v>0</v>
      </c>
      <c r="KWO34" s="355">
        <f t="shared" si="124"/>
        <v>0</v>
      </c>
      <c r="KWP34" s="355">
        <f t="shared" si="124"/>
        <v>0</v>
      </c>
      <c r="KWQ34" s="355">
        <f t="shared" si="124"/>
        <v>0</v>
      </c>
      <c r="KWR34" s="355">
        <f t="shared" si="124"/>
        <v>0</v>
      </c>
      <c r="KWS34" s="355">
        <f t="shared" si="124"/>
        <v>0</v>
      </c>
      <c r="KWT34" s="355">
        <f t="shared" si="124"/>
        <v>0</v>
      </c>
      <c r="KWU34" s="355">
        <f t="shared" si="124"/>
        <v>0</v>
      </c>
      <c r="KWV34" s="355">
        <f t="shared" si="124"/>
        <v>0</v>
      </c>
      <c r="KWW34" s="355">
        <f t="shared" si="124"/>
        <v>0</v>
      </c>
      <c r="KWX34" s="355">
        <f t="shared" si="124"/>
        <v>0</v>
      </c>
      <c r="KWY34" s="355">
        <f t="shared" si="124"/>
        <v>0</v>
      </c>
      <c r="KWZ34" s="355">
        <f t="shared" si="124"/>
        <v>0</v>
      </c>
      <c r="KXA34" s="355">
        <f t="shared" si="124"/>
        <v>0</v>
      </c>
      <c r="KXB34" s="355">
        <f t="shared" si="124"/>
        <v>0</v>
      </c>
      <c r="KXC34" s="355">
        <f t="shared" ref="KXC34:KZN34" si="125">SUM(KXC35:KXC39)</f>
        <v>0</v>
      </c>
      <c r="KXD34" s="355">
        <f t="shared" si="125"/>
        <v>0</v>
      </c>
      <c r="KXE34" s="355">
        <f t="shared" si="125"/>
        <v>0</v>
      </c>
      <c r="KXF34" s="355">
        <f t="shared" si="125"/>
        <v>0</v>
      </c>
      <c r="KXG34" s="355">
        <f t="shared" si="125"/>
        <v>0</v>
      </c>
      <c r="KXH34" s="355">
        <f t="shared" si="125"/>
        <v>0</v>
      </c>
      <c r="KXI34" s="355">
        <f t="shared" si="125"/>
        <v>0</v>
      </c>
      <c r="KXJ34" s="355">
        <f t="shared" si="125"/>
        <v>0</v>
      </c>
      <c r="KXK34" s="355">
        <f t="shared" si="125"/>
        <v>0</v>
      </c>
      <c r="KXL34" s="355">
        <f t="shared" si="125"/>
        <v>0</v>
      </c>
      <c r="KXM34" s="355">
        <f t="shared" si="125"/>
        <v>0</v>
      </c>
      <c r="KXN34" s="355">
        <f t="shared" si="125"/>
        <v>0</v>
      </c>
      <c r="KXO34" s="355">
        <f t="shared" si="125"/>
        <v>0</v>
      </c>
      <c r="KXP34" s="355">
        <f t="shared" si="125"/>
        <v>0</v>
      </c>
      <c r="KXQ34" s="355">
        <f t="shared" si="125"/>
        <v>0</v>
      </c>
      <c r="KXR34" s="355">
        <f t="shared" si="125"/>
        <v>0</v>
      </c>
      <c r="KXS34" s="355">
        <f t="shared" si="125"/>
        <v>0</v>
      </c>
      <c r="KXT34" s="355">
        <f t="shared" si="125"/>
        <v>0</v>
      </c>
      <c r="KXU34" s="355">
        <f t="shared" si="125"/>
        <v>0</v>
      </c>
      <c r="KXV34" s="355">
        <f t="shared" si="125"/>
        <v>0</v>
      </c>
      <c r="KXW34" s="355">
        <f t="shared" si="125"/>
        <v>0</v>
      </c>
      <c r="KXX34" s="355">
        <f t="shared" si="125"/>
        <v>0</v>
      </c>
      <c r="KXY34" s="355">
        <f t="shared" si="125"/>
        <v>0</v>
      </c>
      <c r="KXZ34" s="355">
        <f t="shared" si="125"/>
        <v>0</v>
      </c>
      <c r="KYA34" s="355">
        <f t="shared" si="125"/>
        <v>0</v>
      </c>
      <c r="KYB34" s="355">
        <f t="shared" si="125"/>
        <v>0</v>
      </c>
      <c r="KYC34" s="355">
        <f t="shared" si="125"/>
        <v>0</v>
      </c>
      <c r="KYD34" s="355">
        <f t="shared" si="125"/>
        <v>0</v>
      </c>
      <c r="KYE34" s="355">
        <f t="shared" si="125"/>
        <v>0</v>
      </c>
      <c r="KYF34" s="355">
        <f t="shared" si="125"/>
        <v>0</v>
      </c>
      <c r="KYG34" s="355">
        <f t="shared" si="125"/>
        <v>0</v>
      </c>
      <c r="KYH34" s="355">
        <f t="shared" si="125"/>
        <v>0</v>
      </c>
      <c r="KYI34" s="355">
        <f t="shared" si="125"/>
        <v>0</v>
      </c>
      <c r="KYJ34" s="355">
        <f t="shared" si="125"/>
        <v>0</v>
      </c>
      <c r="KYK34" s="355">
        <f t="shared" si="125"/>
        <v>0</v>
      </c>
      <c r="KYL34" s="355">
        <f t="shared" si="125"/>
        <v>0</v>
      </c>
      <c r="KYM34" s="355">
        <f t="shared" si="125"/>
        <v>0</v>
      </c>
      <c r="KYN34" s="355">
        <f t="shared" si="125"/>
        <v>0</v>
      </c>
      <c r="KYO34" s="355">
        <f t="shared" si="125"/>
        <v>0</v>
      </c>
      <c r="KYP34" s="355">
        <f t="shared" si="125"/>
        <v>0</v>
      </c>
      <c r="KYQ34" s="355">
        <f t="shared" si="125"/>
        <v>0</v>
      </c>
      <c r="KYR34" s="355">
        <f t="shared" si="125"/>
        <v>0</v>
      </c>
      <c r="KYS34" s="355">
        <f t="shared" si="125"/>
        <v>0</v>
      </c>
      <c r="KYT34" s="355">
        <f t="shared" si="125"/>
        <v>0</v>
      </c>
      <c r="KYU34" s="355">
        <f t="shared" si="125"/>
        <v>0</v>
      </c>
      <c r="KYV34" s="355">
        <f t="shared" si="125"/>
        <v>0</v>
      </c>
      <c r="KYW34" s="355">
        <f t="shared" si="125"/>
        <v>0</v>
      </c>
      <c r="KYX34" s="355">
        <f t="shared" si="125"/>
        <v>0</v>
      </c>
      <c r="KYY34" s="355">
        <f t="shared" si="125"/>
        <v>0</v>
      </c>
      <c r="KYZ34" s="355">
        <f t="shared" si="125"/>
        <v>0</v>
      </c>
      <c r="KZA34" s="355">
        <f t="shared" si="125"/>
        <v>0</v>
      </c>
      <c r="KZB34" s="355">
        <f t="shared" si="125"/>
        <v>0</v>
      </c>
      <c r="KZC34" s="355">
        <f t="shared" si="125"/>
        <v>0</v>
      </c>
      <c r="KZD34" s="355">
        <f t="shared" si="125"/>
        <v>0</v>
      </c>
      <c r="KZE34" s="355">
        <f t="shared" si="125"/>
        <v>0</v>
      </c>
      <c r="KZF34" s="355">
        <f t="shared" si="125"/>
        <v>0</v>
      </c>
      <c r="KZG34" s="355">
        <f t="shared" si="125"/>
        <v>0</v>
      </c>
      <c r="KZH34" s="355">
        <f t="shared" si="125"/>
        <v>0</v>
      </c>
      <c r="KZI34" s="355">
        <f t="shared" si="125"/>
        <v>0</v>
      </c>
      <c r="KZJ34" s="355">
        <f t="shared" si="125"/>
        <v>0</v>
      </c>
      <c r="KZK34" s="355">
        <f t="shared" si="125"/>
        <v>0</v>
      </c>
      <c r="KZL34" s="355">
        <f t="shared" si="125"/>
        <v>0</v>
      </c>
      <c r="KZM34" s="355">
        <f t="shared" si="125"/>
        <v>0</v>
      </c>
      <c r="KZN34" s="355">
        <f t="shared" si="125"/>
        <v>0</v>
      </c>
      <c r="KZO34" s="355">
        <f t="shared" ref="KZO34:LBZ34" si="126">SUM(KZO35:KZO39)</f>
        <v>0</v>
      </c>
      <c r="KZP34" s="355">
        <f t="shared" si="126"/>
        <v>0</v>
      </c>
      <c r="KZQ34" s="355">
        <f t="shared" si="126"/>
        <v>0</v>
      </c>
      <c r="KZR34" s="355">
        <f t="shared" si="126"/>
        <v>0</v>
      </c>
      <c r="KZS34" s="355">
        <f t="shared" si="126"/>
        <v>0</v>
      </c>
      <c r="KZT34" s="355">
        <f t="shared" si="126"/>
        <v>0</v>
      </c>
      <c r="KZU34" s="355">
        <f t="shared" si="126"/>
        <v>0</v>
      </c>
      <c r="KZV34" s="355">
        <f t="shared" si="126"/>
        <v>0</v>
      </c>
      <c r="KZW34" s="355">
        <f t="shared" si="126"/>
        <v>0</v>
      </c>
      <c r="KZX34" s="355">
        <f t="shared" si="126"/>
        <v>0</v>
      </c>
      <c r="KZY34" s="355">
        <f t="shared" si="126"/>
        <v>0</v>
      </c>
      <c r="KZZ34" s="355">
        <f t="shared" si="126"/>
        <v>0</v>
      </c>
      <c r="LAA34" s="355">
        <f t="shared" si="126"/>
        <v>0</v>
      </c>
      <c r="LAB34" s="355">
        <f t="shared" si="126"/>
        <v>0</v>
      </c>
      <c r="LAC34" s="355">
        <f t="shared" si="126"/>
        <v>0</v>
      </c>
      <c r="LAD34" s="355">
        <f t="shared" si="126"/>
        <v>0</v>
      </c>
      <c r="LAE34" s="355">
        <f t="shared" si="126"/>
        <v>0</v>
      </c>
      <c r="LAF34" s="355">
        <f t="shared" si="126"/>
        <v>0</v>
      </c>
      <c r="LAG34" s="355">
        <f t="shared" si="126"/>
        <v>0</v>
      </c>
      <c r="LAH34" s="355">
        <f t="shared" si="126"/>
        <v>0</v>
      </c>
      <c r="LAI34" s="355">
        <f t="shared" si="126"/>
        <v>0</v>
      </c>
      <c r="LAJ34" s="355">
        <f t="shared" si="126"/>
        <v>0</v>
      </c>
      <c r="LAK34" s="355">
        <f t="shared" si="126"/>
        <v>0</v>
      </c>
      <c r="LAL34" s="355">
        <f t="shared" si="126"/>
        <v>0</v>
      </c>
      <c r="LAM34" s="355">
        <f t="shared" si="126"/>
        <v>0</v>
      </c>
      <c r="LAN34" s="355">
        <f t="shared" si="126"/>
        <v>0</v>
      </c>
      <c r="LAO34" s="355">
        <f t="shared" si="126"/>
        <v>0</v>
      </c>
      <c r="LAP34" s="355">
        <f t="shared" si="126"/>
        <v>0</v>
      </c>
      <c r="LAQ34" s="355">
        <f t="shared" si="126"/>
        <v>0</v>
      </c>
      <c r="LAR34" s="355">
        <f t="shared" si="126"/>
        <v>0</v>
      </c>
      <c r="LAS34" s="355">
        <f t="shared" si="126"/>
        <v>0</v>
      </c>
      <c r="LAT34" s="355">
        <f t="shared" si="126"/>
        <v>0</v>
      </c>
      <c r="LAU34" s="355">
        <f t="shared" si="126"/>
        <v>0</v>
      </c>
      <c r="LAV34" s="355">
        <f t="shared" si="126"/>
        <v>0</v>
      </c>
      <c r="LAW34" s="355">
        <f t="shared" si="126"/>
        <v>0</v>
      </c>
      <c r="LAX34" s="355">
        <f t="shared" si="126"/>
        <v>0</v>
      </c>
      <c r="LAY34" s="355">
        <f t="shared" si="126"/>
        <v>0</v>
      </c>
      <c r="LAZ34" s="355">
        <f t="shared" si="126"/>
        <v>0</v>
      </c>
      <c r="LBA34" s="355">
        <f t="shared" si="126"/>
        <v>0</v>
      </c>
      <c r="LBB34" s="355">
        <f t="shared" si="126"/>
        <v>0</v>
      </c>
      <c r="LBC34" s="355">
        <f t="shared" si="126"/>
        <v>0</v>
      </c>
      <c r="LBD34" s="355">
        <f t="shared" si="126"/>
        <v>0</v>
      </c>
      <c r="LBE34" s="355">
        <f t="shared" si="126"/>
        <v>0</v>
      </c>
      <c r="LBF34" s="355">
        <f t="shared" si="126"/>
        <v>0</v>
      </c>
      <c r="LBG34" s="355">
        <f t="shared" si="126"/>
        <v>0</v>
      </c>
      <c r="LBH34" s="355">
        <f t="shared" si="126"/>
        <v>0</v>
      </c>
      <c r="LBI34" s="355">
        <f t="shared" si="126"/>
        <v>0</v>
      </c>
      <c r="LBJ34" s="355">
        <f t="shared" si="126"/>
        <v>0</v>
      </c>
      <c r="LBK34" s="355">
        <f t="shared" si="126"/>
        <v>0</v>
      </c>
      <c r="LBL34" s="355">
        <f t="shared" si="126"/>
        <v>0</v>
      </c>
      <c r="LBM34" s="355">
        <f t="shared" si="126"/>
        <v>0</v>
      </c>
      <c r="LBN34" s="355">
        <f t="shared" si="126"/>
        <v>0</v>
      </c>
      <c r="LBO34" s="355">
        <f t="shared" si="126"/>
        <v>0</v>
      </c>
      <c r="LBP34" s="355">
        <f t="shared" si="126"/>
        <v>0</v>
      </c>
      <c r="LBQ34" s="355">
        <f t="shared" si="126"/>
        <v>0</v>
      </c>
      <c r="LBR34" s="355">
        <f t="shared" si="126"/>
        <v>0</v>
      </c>
      <c r="LBS34" s="355">
        <f t="shared" si="126"/>
        <v>0</v>
      </c>
      <c r="LBT34" s="355">
        <f t="shared" si="126"/>
        <v>0</v>
      </c>
      <c r="LBU34" s="355">
        <f t="shared" si="126"/>
        <v>0</v>
      </c>
      <c r="LBV34" s="355">
        <f t="shared" si="126"/>
        <v>0</v>
      </c>
      <c r="LBW34" s="355">
        <f t="shared" si="126"/>
        <v>0</v>
      </c>
      <c r="LBX34" s="355">
        <f t="shared" si="126"/>
        <v>0</v>
      </c>
      <c r="LBY34" s="355">
        <f t="shared" si="126"/>
        <v>0</v>
      </c>
      <c r="LBZ34" s="355">
        <f t="shared" si="126"/>
        <v>0</v>
      </c>
      <c r="LCA34" s="355">
        <f t="shared" ref="LCA34:LEL34" si="127">SUM(LCA35:LCA39)</f>
        <v>0</v>
      </c>
      <c r="LCB34" s="355">
        <f t="shared" si="127"/>
        <v>0</v>
      </c>
      <c r="LCC34" s="355">
        <f t="shared" si="127"/>
        <v>0</v>
      </c>
      <c r="LCD34" s="355">
        <f t="shared" si="127"/>
        <v>0</v>
      </c>
      <c r="LCE34" s="355">
        <f t="shared" si="127"/>
        <v>0</v>
      </c>
      <c r="LCF34" s="355">
        <f t="shared" si="127"/>
        <v>0</v>
      </c>
      <c r="LCG34" s="355">
        <f t="shared" si="127"/>
        <v>0</v>
      </c>
      <c r="LCH34" s="355">
        <f t="shared" si="127"/>
        <v>0</v>
      </c>
      <c r="LCI34" s="355">
        <f t="shared" si="127"/>
        <v>0</v>
      </c>
      <c r="LCJ34" s="355">
        <f t="shared" si="127"/>
        <v>0</v>
      </c>
      <c r="LCK34" s="355">
        <f t="shared" si="127"/>
        <v>0</v>
      </c>
      <c r="LCL34" s="355">
        <f t="shared" si="127"/>
        <v>0</v>
      </c>
      <c r="LCM34" s="355">
        <f t="shared" si="127"/>
        <v>0</v>
      </c>
      <c r="LCN34" s="355">
        <f t="shared" si="127"/>
        <v>0</v>
      </c>
      <c r="LCO34" s="355">
        <f t="shared" si="127"/>
        <v>0</v>
      </c>
      <c r="LCP34" s="355">
        <f t="shared" si="127"/>
        <v>0</v>
      </c>
      <c r="LCQ34" s="355">
        <f t="shared" si="127"/>
        <v>0</v>
      </c>
      <c r="LCR34" s="355">
        <f t="shared" si="127"/>
        <v>0</v>
      </c>
      <c r="LCS34" s="355">
        <f t="shared" si="127"/>
        <v>0</v>
      </c>
      <c r="LCT34" s="355">
        <f t="shared" si="127"/>
        <v>0</v>
      </c>
      <c r="LCU34" s="355">
        <f t="shared" si="127"/>
        <v>0</v>
      </c>
      <c r="LCV34" s="355">
        <f t="shared" si="127"/>
        <v>0</v>
      </c>
      <c r="LCW34" s="355">
        <f t="shared" si="127"/>
        <v>0</v>
      </c>
      <c r="LCX34" s="355">
        <f t="shared" si="127"/>
        <v>0</v>
      </c>
      <c r="LCY34" s="355">
        <f t="shared" si="127"/>
        <v>0</v>
      </c>
      <c r="LCZ34" s="355">
        <f t="shared" si="127"/>
        <v>0</v>
      </c>
      <c r="LDA34" s="355">
        <f t="shared" si="127"/>
        <v>0</v>
      </c>
      <c r="LDB34" s="355">
        <f t="shared" si="127"/>
        <v>0</v>
      </c>
      <c r="LDC34" s="355">
        <f t="shared" si="127"/>
        <v>0</v>
      </c>
      <c r="LDD34" s="355">
        <f t="shared" si="127"/>
        <v>0</v>
      </c>
      <c r="LDE34" s="355">
        <f t="shared" si="127"/>
        <v>0</v>
      </c>
      <c r="LDF34" s="355">
        <f t="shared" si="127"/>
        <v>0</v>
      </c>
      <c r="LDG34" s="355">
        <f t="shared" si="127"/>
        <v>0</v>
      </c>
      <c r="LDH34" s="355">
        <f t="shared" si="127"/>
        <v>0</v>
      </c>
      <c r="LDI34" s="355">
        <f t="shared" si="127"/>
        <v>0</v>
      </c>
      <c r="LDJ34" s="355">
        <f t="shared" si="127"/>
        <v>0</v>
      </c>
      <c r="LDK34" s="355">
        <f t="shared" si="127"/>
        <v>0</v>
      </c>
      <c r="LDL34" s="355">
        <f t="shared" si="127"/>
        <v>0</v>
      </c>
      <c r="LDM34" s="355">
        <f t="shared" si="127"/>
        <v>0</v>
      </c>
      <c r="LDN34" s="355">
        <f t="shared" si="127"/>
        <v>0</v>
      </c>
      <c r="LDO34" s="355">
        <f t="shared" si="127"/>
        <v>0</v>
      </c>
      <c r="LDP34" s="355">
        <f t="shared" si="127"/>
        <v>0</v>
      </c>
      <c r="LDQ34" s="355">
        <f t="shared" si="127"/>
        <v>0</v>
      </c>
      <c r="LDR34" s="355">
        <f t="shared" si="127"/>
        <v>0</v>
      </c>
      <c r="LDS34" s="355">
        <f t="shared" si="127"/>
        <v>0</v>
      </c>
      <c r="LDT34" s="355">
        <f t="shared" si="127"/>
        <v>0</v>
      </c>
      <c r="LDU34" s="355">
        <f t="shared" si="127"/>
        <v>0</v>
      </c>
      <c r="LDV34" s="355">
        <f t="shared" si="127"/>
        <v>0</v>
      </c>
      <c r="LDW34" s="355">
        <f t="shared" si="127"/>
        <v>0</v>
      </c>
      <c r="LDX34" s="355">
        <f t="shared" si="127"/>
        <v>0</v>
      </c>
      <c r="LDY34" s="355">
        <f t="shared" si="127"/>
        <v>0</v>
      </c>
      <c r="LDZ34" s="355">
        <f t="shared" si="127"/>
        <v>0</v>
      </c>
      <c r="LEA34" s="355">
        <f t="shared" si="127"/>
        <v>0</v>
      </c>
      <c r="LEB34" s="355">
        <f t="shared" si="127"/>
        <v>0</v>
      </c>
      <c r="LEC34" s="355">
        <f t="shared" si="127"/>
        <v>0</v>
      </c>
      <c r="LED34" s="355">
        <f t="shared" si="127"/>
        <v>0</v>
      </c>
      <c r="LEE34" s="355">
        <f t="shared" si="127"/>
        <v>0</v>
      </c>
      <c r="LEF34" s="355">
        <f t="shared" si="127"/>
        <v>0</v>
      </c>
      <c r="LEG34" s="355">
        <f t="shared" si="127"/>
        <v>0</v>
      </c>
      <c r="LEH34" s="355">
        <f t="shared" si="127"/>
        <v>0</v>
      </c>
      <c r="LEI34" s="355">
        <f t="shared" si="127"/>
        <v>0</v>
      </c>
      <c r="LEJ34" s="355">
        <f t="shared" si="127"/>
        <v>0</v>
      </c>
      <c r="LEK34" s="355">
        <f t="shared" si="127"/>
        <v>0</v>
      </c>
      <c r="LEL34" s="355">
        <f t="shared" si="127"/>
        <v>0</v>
      </c>
      <c r="LEM34" s="355">
        <f t="shared" ref="LEM34:LGX34" si="128">SUM(LEM35:LEM39)</f>
        <v>0</v>
      </c>
      <c r="LEN34" s="355">
        <f t="shared" si="128"/>
        <v>0</v>
      </c>
      <c r="LEO34" s="355">
        <f t="shared" si="128"/>
        <v>0</v>
      </c>
      <c r="LEP34" s="355">
        <f t="shared" si="128"/>
        <v>0</v>
      </c>
      <c r="LEQ34" s="355">
        <f t="shared" si="128"/>
        <v>0</v>
      </c>
      <c r="LER34" s="355">
        <f t="shared" si="128"/>
        <v>0</v>
      </c>
      <c r="LES34" s="355">
        <f t="shared" si="128"/>
        <v>0</v>
      </c>
      <c r="LET34" s="355">
        <f t="shared" si="128"/>
        <v>0</v>
      </c>
      <c r="LEU34" s="355">
        <f t="shared" si="128"/>
        <v>0</v>
      </c>
      <c r="LEV34" s="355">
        <f t="shared" si="128"/>
        <v>0</v>
      </c>
      <c r="LEW34" s="355">
        <f t="shared" si="128"/>
        <v>0</v>
      </c>
      <c r="LEX34" s="355">
        <f t="shared" si="128"/>
        <v>0</v>
      </c>
      <c r="LEY34" s="355">
        <f t="shared" si="128"/>
        <v>0</v>
      </c>
      <c r="LEZ34" s="355">
        <f t="shared" si="128"/>
        <v>0</v>
      </c>
      <c r="LFA34" s="355">
        <f t="shared" si="128"/>
        <v>0</v>
      </c>
      <c r="LFB34" s="355">
        <f t="shared" si="128"/>
        <v>0</v>
      </c>
      <c r="LFC34" s="355">
        <f t="shared" si="128"/>
        <v>0</v>
      </c>
      <c r="LFD34" s="355">
        <f t="shared" si="128"/>
        <v>0</v>
      </c>
      <c r="LFE34" s="355">
        <f t="shared" si="128"/>
        <v>0</v>
      </c>
      <c r="LFF34" s="355">
        <f t="shared" si="128"/>
        <v>0</v>
      </c>
      <c r="LFG34" s="355">
        <f t="shared" si="128"/>
        <v>0</v>
      </c>
      <c r="LFH34" s="355">
        <f t="shared" si="128"/>
        <v>0</v>
      </c>
      <c r="LFI34" s="355">
        <f t="shared" si="128"/>
        <v>0</v>
      </c>
      <c r="LFJ34" s="355">
        <f t="shared" si="128"/>
        <v>0</v>
      </c>
      <c r="LFK34" s="355">
        <f t="shared" si="128"/>
        <v>0</v>
      </c>
      <c r="LFL34" s="355">
        <f t="shared" si="128"/>
        <v>0</v>
      </c>
      <c r="LFM34" s="355">
        <f t="shared" si="128"/>
        <v>0</v>
      </c>
      <c r="LFN34" s="355">
        <f t="shared" si="128"/>
        <v>0</v>
      </c>
      <c r="LFO34" s="355">
        <f t="shared" si="128"/>
        <v>0</v>
      </c>
      <c r="LFP34" s="355">
        <f t="shared" si="128"/>
        <v>0</v>
      </c>
      <c r="LFQ34" s="355">
        <f t="shared" si="128"/>
        <v>0</v>
      </c>
      <c r="LFR34" s="355">
        <f t="shared" si="128"/>
        <v>0</v>
      </c>
      <c r="LFS34" s="355">
        <f t="shared" si="128"/>
        <v>0</v>
      </c>
      <c r="LFT34" s="355">
        <f t="shared" si="128"/>
        <v>0</v>
      </c>
      <c r="LFU34" s="355">
        <f t="shared" si="128"/>
        <v>0</v>
      </c>
      <c r="LFV34" s="355">
        <f t="shared" si="128"/>
        <v>0</v>
      </c>
      <c r="LFW34" s="355">
        <f t="shared" si="128"/>
        <v>0</v>
      </c>
      <c r="LFX34" s="355">
        <f t="shared" si="128"/>
        <v>0</v>
      </c>
      <c r="LFY34" s="355">
        <f t="shared" si="128"/>
        <v>0</v>
      </c>
      <c r="LFZ34" s="355">
        <f t="shared" si="128"/>
        <v>0</v>
      </c>
      <c r="LGA34" s="355">
        <f t="shared" si="128"/>
        <v>0</v>
      </c>
      <c r="LGB34" s="355">
        <f t="shared" si="128"/>
        <v>0</v>
      </c>
      <c r="LGC34" s="355">
        <f t="shared" si="128"/>
        <v>0</v>
      </c>
      <c r="LGD34" s="355">
        <f t="shared" si="128"/>
        <v>0</v>
      </c>
      <c r="LGE34" s="355">
        <f t="shared" si="128"/>
        <v>0</v>
      </c>
      <c r="LGF34" s="355">
        <f t="shared" si="128"/>
        <v>0</v>
      </c>
      <c r="LGG34" s="355">
        <f t="shared" si="128"/>
        <v>0</v>
      </c>
      <c r="LGH34" s="355">
        <f t="shared" si="128"/>
        <v>0</v>
      </c>
      <c r="LGI34" s="355">
        <f t="shared" si="128"/>
        <v>0</v>
      </c>
      <c r="LGJ34" s="355">
        <f t="shared" si="128"/>
        <v>0</v>
      </c>
      <c r="LGK34" s="355">
        <f t="shared" si="128"/>
        <v>0</v>
      </c>
      <c r="LGL34" s="355">
        <f t="shared" si="128"/>
        <v>0</v>
      </c>
      <c r="LGM34" s="355">
        <f t="shared" si="128"/>
        <v>0</v>
      </c>
      <c r="LGN34" s="355">
        <f t="shared" si="128"/>
        <v>0</v>
      </c>
      <c r="LGO34" s="355">
        <f t="shared" si="128"/>
        <v>0</v>
      </c>
      <c r="LGP34" s="355">
        <f t="shared" si="128"/>
        <v>0</v>
      </c>
      <c r="LGQ34" s="355">
        <f t="shared" si="128"/>
        <v>0</v>
      </c>
      <c r="LGR34" s="355">
        <f t="shared" si="128"/>
        <v>0</v>
      </c>
      <c r="LGS34" s="355">
        <f t="shared" si="128"/>
        <v>0</v>
      </c>
      <c r="LGT34" s="355">
        <f t="shared" si="128"/>
        <v>0</v>
      </c>
      <c r="LGU34" s="355">
        <f t="shared" si="128"/>
        <v>0</v>
      </c>
      <c r="LGV34" s="355">
        <f t="shared" si="128"/>
        <v>0</v>
      </c>
      <c r="LGW34" s="355">
        <f t="shared" si="128"/>
        <v>0</v>
      </c>
      <c r="LGX34" s="355">
        <f t="shared" si="128"/>
        <v>0</v>
      </c>
      <c r="LGY34" s="355">
        <f t="shared" ref="LGY34:LJJ34" si="129">SUM(LGY35:LGY39)</f>
        <v>0</v>
      </c>
      <c r="LGZ34" s="355">
        <f t="shared" si="129"/>
        <v>0</v>
      </c>
      <c r="LHA34" s="355">
        <f t="shared" si="129"/>
        <v>0</v>
      </c>
      <c r="LHB34" s="355">
        <f t="shared" si="129"/>
        <v>0</v>
      </c>
      <c r="LHC34" s="355">
        <f t="shared" si="129"/>
        <v>0</v>
      </c>
      <c r="LHD34" s="355">
        <f t="shared" si="129"/>
        <v>0</v>
      </c>
      <c r="LHE34" s="355">
        <f t="shared" si="129"/>
        <v>0</v>
      </c>
      <c r="LHF34" s="355">
        <f t="shared" si="129"/>
        <v>0</v>
      </c>
      <c r="LHG34" s="355">
        <f t="shared" si="129"/>
        <v>0</v>
      </c>
      <c r="LHH34" s="355">
        <f t="shared" si="129"/>
        <v>0</v>
      </c>
      <c r="LHI34" s="355">
        <f t="shared" si="129"/>
        <v>0</v>
      </c>
      <c r="LHJ34" s="355">
        <f t="shared" si="129"/>
        <v>0</v>
      </c>
      <c r="LHK34" s="355">
        <f t="shared" si="129"/>
        <v>0</v>
      </c>
      <c r="LHL34" s="355">
        <f t="shared" si="129"/>
        <v>0</v>
      </c>
      <c r="LHM34" s="355">
        <f t="shared" si="129"/>
        <v>0</v>
      </c>
      <c r="LHN34" s="355">
        <f t="shared" si="129"/>
        <v>0</v>
      </c>
      <c r="LHO34" s="355">
        <f t="shared" si="129"/>
        <v>0</v>
      </c>
      <c r="LHP34" s="355">
        <f t="shared" si="129"/>
        <v>0</v>
      </c>
      <c r="LHQ34" s="355">
        <f t="shared" si="129"/>
        <v>0</v>
      </c>
      <c r="LHR34" s="355">
        <f t="shared" si="129"/>
        <v>0</v>
      </c>
      <c r="LHS34" s="355">
        <f t="shared" si="129"/>
        <v>0</v>
      </c>
      <c r="LHT34" s="355">
        <f t="shared" si="129"/>
        <v>0</v>
      </c>
      <c r="LHU34" s="355">
        <f t="shared" si="129"/>
        <v>0</v>
      </c>
      <c r="LHV34" s="355">
        <f t="shared" si="129"/>
        <v>0</v>
      </c>
      <c r="LHW34" s="355">
        <f t="shared" si="129"/>
        <v>0</v>
      </c>
      <c r="LHX34" s="355">
        <f t="shared" si="129"/>
        <v>0</v>
      </c>
      <c r="LHY34" s="355">
        <f t="shared" si="129"/>
        <v>0</v>
      </c>
      <c r="LHZ34" s="355">
        <f t="shared" si="129"/>
        <v>0</v>
      </c>
      <c r="LIA34" s="355">
        <f t="shared" si="129"/>
        <v>0</v>
      </c>
      <c r="LIB34" s="355">
        <f t="shared" si="129"/>
        <v>0</v>
      </c>
      <c r="LIC34" s="355">
        <f t="shared" si="129"/>
        <v>0</v>
      </c>
      <c r="LID34" s="355">
        <f t="shared" si="129"/>
        <v>0</v>
      </c>
      <c r="LIE34" s="355">
        <f t="shared" si="129"/>
        <v>0</v>
      </c>
      <c r="LIF34" s="355">
        <f t="shared" si="129"/>
        <v>0</v>
      </c>
      <c r="LIG34" s="355">
        <f t="shared" si="129"/>
        <v>0</v>
      </c>
      <c r="LIH34" s="355">
        <f t="shared" si="129"/>
        <v>0</v>
      </c>
      <c r="LII34" s="355">
        <f t="shared" si="129"/>
        <v>0</v>
      </c>
      <c r="LIJ34" s="355">
        <f t="shared" si="129"/>
        <v>0</v>
      </c>
      <c r="LIK34" s="355">
        <f t="shared" si="129"/>
        <v>0</v>
      </c>
      <c r="LIL34" s="355">
        <f t="shared" si="129"/>
        <v>0</v>
      </c>
      <c r="LIM34" s="355">
        <f t="shared" si="129"/>
        <v>0</v>
      </c>
      <c r="LIN34" s="355">
        <f t="shared" si="129"/>
        <v>0</v>
      </c>
      <c r="LIO34" s="355">
        <f t="shared" si="129"/>
        <v>0</v>
      </c>
      <c r="LIP34" s="355">
        <f t="shared" si="129"/>
        <v>0</v>
      </c>
      <c r="LIQ34" s="355">
        <f t="shared" si="129"/>
        <v>0</v>
      </c>
      <c r="LIR34" s="355">
        <f t="shared" si="129"/>
        <v>0</v>
      </c>
      <c r="LIS34" s="355">
        <f t="shared" si="129"/>
        <v>0</v>
      </c>
      <c r="LIT34" s="355">
        <f t="shared" si="129"/>
        <v>0</v>
      </c>
      <c r="LIU34" s="355">
        <f t="shared" si="129"/>
        <v>0</v>
      </c>
      <c r="LIV34" s="355">
        <f t="shared" si="129"/>
        <v>0</v>
      </c>
      <c r="LIW34" s="355">
        <f t="shared" si="129"/>
        <v>0</v>
      </c>
      <c r="LIX34" s="355">
        <f t="shared" si="129"/>
        <v>0</v>
      </c>
      <c r="LIY34" s="355">
        <f t="shared" si="129"/>
        <v>0</v>
      </c>
      <c r="LIZ34" s="355">
        <f t="shared" si="129"/>
        <v>0</v>
      </c>
      <c r="LJA34" s="355">
        <f t="shared" si="129"/>
        <v>0</v>
      </c>
      <c r="LJB34" s="355">
        <f t="shared" si="129"/>
        <v>0</v>
      </c>
      <c r="LJC34" s="355">
        <f t="shared" si="129"/>
        <v>0</v>
      </c>
      <c r="LJD34" s="355">
        <f t="shared" si="129"/>
        <v>0</v>
      </c>
      <c r="LJE34" s="355">
        <f t="shared" si="129"/>
        <v>0</v>
      </c>
      <c r="LJF34" s="355">
        <f t="shared" si="129"/>
        <v>0</v>
      </c>
      <c r="LJG34" s="355">
        <f t="shared" si="129"/>
        <v>0</v>
      </c>
      <c r="LJH34" s="355">
        <f t="shared" si="129"/>
        <v>0</v>
      </c>
      <c r="LJI34" s="355">
        <f t="shared" si="129"/>
        <v>0</v>
      </c>
      <c r="LJJ34" s="355">
        <f t="shared" si="129"/>
        <v>0</v>
      </c>
      <c r="LJK34" s="355">
        <f t="shared" ref="LJK34:LLV34" si="130">SUM(LJK35:LJK39)</f>
        <v>0</v>
      </c>
      <c r="LJL34" s="355">
        <f t="shared" si="130"/>
        <v>0</v>
      </c>
      <c r="LJM34" s="355">
        <f t="shared" si="130"/>
        <v>0</v>
      </c>
      <c r="LJN34" s="355">
        <f t="shared" si="130"/>
        <v>0</v>
      </c>
      <c r="LJO34" s="355">
        <f t="shared" si="130"/>
        <v>0</v>
      </c>
      <c r="LJP34" s="355">
        <f t="shared" si="130"/>
        <v>0</v>
      </c>
      <c r="LJQ34" s="355">
        <f t="shared" si="130"/>
        <v>0</v>
      </c>
      <c r="LJR34" s="355">
        <f t="shared" si="130"/>
        <v>0</v>
      </c>
      <c r="LJS34" s="355">
        <f t="shared" si="130"/>
        <v>0</v>
      </c>
      <c r="LJT34" s="355">
        <f t="shared" si="130"/>
        <v>0</v>
      </c>
      <c r="LJU34" s="355">
        <f t="shared" si="130"/>
        <v>0</v>
      </c>
      <c r="LJV34" s="355">
        <f t="shared" si="130"/>
        <v>0</v>
      </c>
      <c r="LJW34" s="355">
        <f t="shared" si="130"/>
        <v>0</v>
      </c>
      <c r="LJX34" s="355">
        <f t="shared" si="130"/>
        <v>0</v>
      </c>
      <c r="LJY34" s="355">
        <f t="shared" si="130"/>
        <v>0</v>
      </c>
      <c r="LJZ34" s="355">
        <f t="shared" si="130"/>
        <v>0</v>
      </c>
      <c r="LKA34" s="355">
        <f t="shared" si="130"/>
        <v>0</v>
      </c>
      <c r="LKB34" s="355">
        <f t="shared" si="130"/>
        <v>0</v>
      </c>
      <c r="LKC34" s="355">
        <f t="shared" si="130"/>
        <v>0</v>
      </c>
      <c r="LKD34" s="355">
        <f t="shared" si="130"/>
        <v>0</v>
      </c>
      <c r="LKE34" s="355">
        <f t="shared" si="130"/>
        <v>0</v>
      </c>
      <c r="LKF34" s="355">
        <f t="shared" si="130"/>
        <v>0</v>
      </c>
      <c r="LKG34" s="355">
        <f t="shared" si="130"/>
        <v>0</v>
      </c>
      <c r="LKH34" s="355">
        <f t="shared" si="130"/>
        <v>0</v>
      </c>
      <c r="LKI34" s="355">
        <f t="shared" si="130"/>
        <v>0</v>
      </c>
      <c r="LKJ34" s="355">
        <f t="shared" si="130"/>
        <v>0</v>
      </c>
      <c r="LKK34" s="355">
        <f t="shared" si="130"/>
        <v>0</v>
      </c>
      <c r="LKL34" s="355">
        <f t="shared" si="130"/>
        <v>0</v>
      </c>
      <c r="LKM34" s="355">
        <f t="shared" si="130"/>
        <v>0</v>
      </c>
      <c r="LKN34" s="355">
        <f t="shared" si="130"/>
        <v>0</v>
      </c>
      <c r="LKO34" s="355">
        <f t="shared" si="130"/>
        <v>0</v>
      </c>
      <c r="LKP34" s="355">
        <f t="shared" si="130"/>
        <v>0</v>
      </c>
      <c r="LKQ34" s="355">
        <f t="shared" si="130"/>
        <v>0</v>
      </c>
      <c r="LKR34" s="355">
        <f t="shared" si="130"/>
        <v>0</v>
      </c>
      <c r="LKS34" s="355">
        <f t="shared" si="130"/>
        <v>0</v>
      </c>
      <c r="LKT34" s="355">
        <f t="shared" si="130"/>
        <v>0</v>
      </c>
      <c r="LKU34" s="355">
        <f t="shared" si="130"/>
        <v>0</v>
      </c>
      <c r="LKV34" s="355">
        <f t="shared" si="130"/>
        <v>0</v>
      </c>
      <c r="LKW34" s="355">
        <f t="shared" si="130"/>
        <v>0</v>
      </c>
      <c r="LKX34" s="355">
        <f t="shared" si="130"/>
        <v>0</v>
      </c>
      <c r="LKY34" s="355">
        <f t="shared" si="130"/>
        <v>0</v>
      </c>
      <c r="LKZ34" s="355">
        <f t="shared" si="130"/>
        <v>0</v>
      </c>
      <c r="LLA34" s="355">
        <f t="shared" si="130"/>
        <v>0</v>
      </c>
      <c r="LLB34" s="355">
        <f t="shared" si="130"/>
        <v>0</v>
      </c>
      <c r="LLC34" s="355">
        <f t="shared" si="130"/>
        <v>0</v>
      </c>
      <c r="LLD34" s="355">
        <f t="shared" si="130"/>
        <v>0</v>
      </c>
      <c r="LLE34" s="355">
        <f t="shared" si="130"/>
        <v>0</v>
      </c>
      <c r="LLF34" s="355">
        <f t="shared" si="130"/>
        <v>0</v>
      </c>
      <c r="LLG34" s="355">
        <f t="shared" si="130"/>
        <v>0</v>
      </c>
      <c r="LLH34" s="355">
        <f t="shared" si="130"/>
        <v>0</v>
      </c>
      <c r="LLI34" s="355">
        <f t="shared" si="130"/>
        <v>0</v>
      </c>
      <c r="LLJ34" s="355">
        <f t="shared" si="130"/>
        <v>0</v>
      </c>
      <c r="LLK34" s="355">
        <f t="shared" si="130"/>
        <v>0</v>
      </c>
      <c r="LLL34" s="355">
        <f t="shared" si="130"/>
        <v>0</v>
      </c>
      <c r="LLM34" s="355">
        <f t="shared" si="130"/>
        <v>0</v>
      </c>
      <c r="LLN34" s="355">
        <f t="shared" si="130"/>
        <v>0</v>
      </c>
      <c r="LLO34" s="355">
        <f t="shared" si="130"/>
        <v>0</v>
      </c>
      <c r="LLP34" s="355">
        <f t="shared" si="130"/>
        <v>0</v>
      </c>
      <c r="LLQ34" s="355">
        <f t="shared" si="130"/>
        <v>0</v>
      </c>
      <c r="LLR34" s="355">
        <f t="shared" si="130"/>
        <v>0</v>
      </c>
      <c r="LLS34" s="355">
        <f t="shared" si="130"/>
        <v>0</v>
      </c>
      <c r="LLT34" s="355">
        <f t="shared" si="130"/>
        <v>0</v>
      </c>
      <c r="LLU34" s="355">
        <f t="shared" si="130"/>
        <v>0</v>
      </c>
      <c r="LLV34" s="355">
        <f t="shared" si="130"/>
        <v>0</v>
      </c>
      <c r="LLW34" s="355">
        <f t="shared" ref="LLW34:LOH34" si="131">SUM(LLW35:LLW39)</f>
        <v>0</v>
      </c>
      <c r="LLX34" s="355">
        <f t="shared" si="131"/>
        <v>0</v>
      </c>
      <c r="LLY34" s="355">
        <f t="shared" si="131"/>
        <v>0</v>
      </c>
      <c r="LLZ34" s="355">
        <f t="shared" si="131"/>
        <v>0</v>
      </c>
      <c r="LMA34" s="355">
        <f t="shared" si="131"/>
        <v>0</v>
      </c>
      <c r="LMB34" s="355">
        <f t="shared" si="131"/>
        <v>0</v>
      </c>
      <c r="LMC34" s="355">
        <f t="shared" si="131"/>
        <v>0</v>
      </c>
      <c r="LMD34" s="355">
        <f t="shared" si="131"/>
        <v>0</v>
      </c>
      <c r="LME34" s="355">
        <f t="shared" si="131"/>
        <v>0</v>
      </c>
      <c r="LMF34" s="355">
        <f t="shared" si="131"/>
        <v>0</v>
      </c>
      <c r="LMG34" s="355">
        <f t="shared" si="131"/>
        <v>0</v>
      </c>
      <c r="LMH34" s="355">
        <f t="shared" si="131"/>
        <v>0</v>
      </c>
      <c r="LMI34" s="355">
        <f t="shared" si="131"/>
        <v>0</v>
      </c>
      <c r="LMJ34" s="355">
        <f t="shared" si="131"/>
        <v>0</v>
      </c>
      <c r="LMK34" s="355">
        <f t="shared" si="131"/>
        <v>0</v>
      </c>
      <c r="LML34" s="355">
        <f t="shared" si="131"/>
        <v>0</v>
      </c>
      <c r="LMM34" s="355">
        <f t="shared" si="131"/>
        <v>0</v>
      </c>
      <c r="LMN34" s="355">
        <f t="shared" si="131"/>
        <v>0</v>
      </c>
      <c r="LMO34" s="355">
        <f t="shared" si="131"/>
        <v>0</v>
      </c>
      <c r="LMP34" s="355">
        <f t="shared" si="131"/>
        <v>0</v>
      </c>
      <c r="LMQ34" s="355">
        <f t="shared" si="131"/>
        <v>0</v>
      </c>
      <c r="LMR34" s="355">
        <f t="shared" si="131"/>
        <v>0</v>
      </c>
      <c r="LMS34" s="355">
        <f t="shared" si="131"/>
        <v>0</v>
      </c>
      <c r="LMT34" s="355">
        <f t="shared" si="131"/>
        <v>0</v>
      </c>
      <c r="LMU34" s="355">
        <f t="shared" si="131"/>
        <v>0</v>
      </c>
      <c r="LMV34" s="355">
        <f t="shared" si="131"/>
        <v>0</v>
      </c>
      <c r="LMW34" s="355">
        <f t="shared" si="131"/>
        <v>0</v>
      </c>
      <c r="LMX34" s="355">
        <f t="shared" si="131"/>
        <v>0</v>
      </c>
      <c r="LMY34" s="355">
        <f t="shared" si="131"/>
        <v>0</v>
      </c>
      <c r="LMZ34" s="355">
        <f t="shared" si="131"/>
        <v>0</v>
      </c>
      <c r="LNA34" s="355">
        <f t="shared" si="131"/>
        <v>0</v>
      </c>
      <c r="LNB34" s="355">
        <f t="shared" si="131"/>
        <v>0</v>
      </c>
      <c r="LNC34" s="355">
        <f t="shared" si="131"/>
        <v>0</v>
      </c>
      <c r="LND34" s="355">
        <f t="shared" si="131"/>
        <v>0</v>
      </c>
      <c r="LNE34" s="355">
        <f t="shared" si="131"/>
        <v>0</v>
      </c>
      <c r="LNF34" s="355">
        <f t="shared" si="131"/>
        <v>0</v>
      </c>
      <c r="LNG34" s="355">
        <f t="shared" si="131"/>
        <v>0</v>
      </c>
      <c r="LNH34" s="355">
        <f t="shared" si="131"/>
        <v>0</v>
      </c>
      <c r="LNI34" s="355">
        <f t="shared" si="131"/>
        <v>0</v>
      </c>
      <c r="LNJ34" s="355">
        <f t="shared" si="131"/>
        <v>0</v>
      </c>
      <c r="LNK34" s="355">
        <f t="shared" si="131"/>
        <v>0</v>
      </c>
      <c r="LNL34" s="355">
        <f t="shared" si="131"/>
        <v>0</v>
      </c>
      <c r="LNM34" s="355">
        <f t="shared" si="131"/>
        <v>0</v>
      </c>
      <c r="LNN34" s="355">
        <f t="shared" si="131"/>
        <v>0</v>
      </c>
      <c r="LNO34" s="355">
        <f t="shared" si="131"/>
        <v>0</v>
      </c>
      <c r="LNP34" s="355">
        <f t="shared" si="131"/>
        <v>0</v>
      </c>
      <c r="LNQ34" s="355">
        <f t="shared" si="131"/>
        <v>0</v>
      </c>
      <c r="LNR34" s="355">
        <f t="shared" si="131"/>
        <v>0</v>
      </c>
      <c r="LNS34" s="355">
        <f t="shared" si="131"/>
        <v>0</v>
      </c>
      <c r="LNT34" s="355">
        <f t="shared" si="131"/>
        <v>0</v>
      </c>
      <c r="LNU34" s="355">
        <f t="shared" si="131"/>
        <v>0</v>
      </c>
      <c r="LNV34" s="355">
        <f t="shared" si="131"/>
        <v>0</v>
      </c>
      <c r="LNW34" s="355">
        <f t="shared" si="131"/>
        <v>0</v>
      </c>
      <c r="LNX34" s="355">
        <f t="shared" si="131"/>
        <v>0</v>
      </c>
      <c r="LNY34" s="355">
        <f t="shared" si="131"/>
        <v>0</v>
      </c>
      <c r="LNZ34" s="355">
        <f t="shared" si="131"/>
        <v>0</v>
      </c>
      <c r="LOA34" s="355">
        <f t="shared" si="131"/>
        <v>0</v>
      </c>
      <c r="LOB34" s="355">
        <f t="shared" si="131"/>
        <v>0</v>
      </c>
      <c r="LOC34" s="355">
        <f t="shared" si="131"/>
        <v>0</v>
      </c>
      <c r="LOD34" s="355">
        <f t="shared" si="131"/>
        <v>0</v>
      </c>
      <c r="LOE34" s="355">
        <f t="shared" si="131"/>
        <v>0</v>
      </c>
      <c r="LOF34" s="355">
        <f t="shared" si="131"/>
        <v>0</v>
      </c>
      <c r="LOG34" s="355">
        <f t="shared" si="131"/>
        <v>0</v>
      </c>
      <c r="LOH34" s="355">
        <f t="shared" si="131"/>
        <v>0</v>
      </c>
      <c r="LOI34" s="355">
        <f t="shared" ref="LOI34:LQT34" si="132">SUM(LOI35:LOI39)</f>
        <v>0</v>
      </c>
      <c r="LOJ34" s="355">
        <f t="shared" si="132"/>
        <v>0</v>
      </c>
      <c r="LOK34" s="355">
        <f t="shared" si="132"/>
        <v>0</v>
      </c>
      <c r="LOL34" s="355">
        <f t="shared" si="132"/>
        <v>0</v>
      </c>
      <c r="LOM34" s="355">
        <f t="shared" si="132"/>
        <v>0</v>
      </c>
      <c r="LON34" s="355">
        <f t="shared" si="132"/>
        <v>0</v>
      </c>
      <c r="LOO34" s="355">
        <f t="shared" si="132"/>
        <v>0</v>
      </c>
      <c r="LOP34" s="355">
        <f t="shared" si="132"/>
        <v>0</v>
      </c>
      <c r="LOQ34" s="355">
        <f t="shared" si="132"/>
        <v>0</v>
      </c>
      <c r="LOR34" s="355">
        <f t="shared" si="132"/>
        <v>0</v>
      </c>
      <c r="LOS34" s="355">
        <f t="shared" si="132"/>
        <v>0</v>
      </c>
      <c r="LOT34" s="355">
        <f t="shared" si="132"/>
        <v>0</v>
      </c>
      <c r="LOU34" s="355">
        <f t="shared" si="132"/>
        <v>0</v>
      </c>
      <c r="LOV34" s="355">
        <f t="shared" si="132"/>
        <v>0</v>
      </c>
      <c r="LOW34" s="355">
        <f t="shared" si="132"/>
        <v>0</v>
      </c>
      <c r="LOX34" s="355">
        <f t="shared" si="132"/>
        <v>0</v>
      </c>
      <c r="LOY34" s="355">
        <f t="shared" si="132"/>
        <v>0</v>
      </c>
      <c r="LOZ34" s="355">
        <f t="shared" si="132"/>
        <v>0</v>
      </c>
      <c r="LPA34" s="355">
        <f t="shared" si="132"/>
        <v>0</v>
      </c>
      <c r="LPB34" s="355">
        <f t="shared" si="132"/>
        <v>0</v>
      </c>
      <c r="LPC34" s="355">
        <f t="shared" si="132"/>
        <v>0</v>
      </c>
      <c r="LPD34" s="355">
        <f t="shared" si="132"/>
        <v>0</v>
      </c>
      <c r="LPE34" s="355">
        <f t="shared" si="132"/>
        <v>0</v>
      </c>
      <c r="LPF34" s="355">
        <f t="shared" si="132"/>
        <v>0</v>
      </c>
      <c r="LPG34" s="355">
        <f t="shared" si="132"/>
        <v>0</v>
      </c>
      <c r="LPH34" s="355">
        <f t="shared" si="132"/>
        <v>0</v>
      </c>
      <c r="LPI34" s="355">
        <f t="shared" si="132"/>
        <v>0</v>
      </c>
      <c r="LPJ34" s="355">
        <f t="shared" si="132"/>
        <v>0</v>
      </c>
      <c r="LPK34" s="355">
        <f t="shared" si="132"/>
        <v>0</v>
      </c>
      <c r="LPL34" s="355">
        <f t="shared" si="132"/>
        <v>0</v>
      </c>
      <c r="LPM34" s="355">
        <f t="shared" si="132"/>
        <v>0</v>
      </c>
      <c r="LPN34" s="355">
        <f t="shared" si="132"/>
        <v>0</v>
      </c>
      <c r="LPO34" s="355">
        <f t="shared" si="132"/>
        <v>0</v>
      </c>
      <c r="LPP34" s="355">
        <f t="shared" si="132"/>
        <v>0</v>
      </c>
      <c r="LPQ34" s="355">
        <f t="shared" si="132"/>
        <v>0</v>
      </c>
      <c r="LPR34" s="355">
        <f t="shared" si="132"/>
        <v>0</v>
      </c>
      <c r="LPS34" s="355">
        <f t="shared" si="132"/>
        <v>0</v>
      </c>
      <c r="LPT34" s="355">
        <f t="shared" si="132"/>
        <v>0</v>
      </c>
      <c r="LPU34" s="355">
        <f t="shared" si="132"/>
        <v>0</v>
      </c>
      <c r="LPV34" s="355">
        <f t="shared" si="132"/>
        <v>0</v>
      </c>
      <c r="LPW34" s="355">
        <f t="shared" si="132"/>
        <v>0</v>
      </c>
      <c r="LPX34" s="355">
        <f t="shared" si="132"/>
        <v>0</v>
      </c>
      <c r="LPY34" s="355">
        <f t="shared" si="132"/>
        <v>0</v>
      </c>
      <c r="LPZ34" s="355">
        <f t="shared" si="132"/>
        <v>0</v>
      </c>
      <c r="LQA34" s="355">
        <f t="shared" si="132"/>
        <v>0</v>
      </c>
      <c r="LQB34" s="355">
        <f t="shared" si="132"/>
        <v>0</v>
      </c>
      <c r="LQC34" s="355">
        <f t="shared" si="132"/>
        <v>0</v>
      </c>
      <c r="LQD34" s="355">
        <f t="shared" si="132"/>
        <v>0</v>
      </c>
      <c r="LQE34" s="355">
        <f t="shared" si="132"/>
        <v>0</v>
      </c>
      <c r="LQF34" s="355">
        <f t="shared" si="132"/>
        <v>0</v>
      </c>
      <c r="LQG34" s="355">
        <f t="shared" si="132"/>
        <v>0</v>
      </c>
      <c r="LQH34" s="355">
        <f t="shared" si="132"/>
        <v>0</v>
      </c>
      <c r="LQI34" s="355">
        <f t="shared" si="132"/>
        <v>0</v>
      </c>
      <c r="LQJ34" s="355">
        <f t="shared" si="132"/>
        <v>0</v>
      </c>
      <c r="LQK34" s="355">
        <f t="shared" si="132"/>
        <v>0</v>
      </c>
      <c r="LQL34" s="355">
        <f t="shared" si="132"/>
        <v>0</v>
      </c>
      <c r="LQM34" s="355">
        <f t="shared" si="132"/>
        <v>0</v>
      </c>
      <c r="LQN34" s="355">
        <f t="shared" si="132"/>
        <v>0</v>
      </c>
      <c r="LQO34" s="355">
        <f t="shared" si="132"/>
        <v>0</v>
      </c>
      <c r="LQP34" s="355">
        <f t="shared" si="132"/>
        <v>0</v>
      </c>
      <c r="LQQ34" s="355">
        <f t="shared" si="132"/>
        <v>0</v>
      </c>
      <c r="LQR34" s="355">
        <f t="shared" si="132"/>
        <v>0</v>
      </c>
      <c r="LQS34" s="355">
        <f t="shared" si="132"/>
        <v>0</v>
      </c>
      <c r="LQT34" s="355">
        <f t="shared" si="132"/>
        <v>0</v>
      </c>
      <c r="LQU34" s="355">
        <f t="shared" ref="LQU34:LTF34" si="133">SUM(LQU35:LQU39)</f>
        <v>0</v>
      </c>
      <c r="LQV34" s="355">
        <f t="shared" si="133"/>
        <v>0</v>
      </c>
      <c r="LQW34" s="355">
        <f t="shared" si="133"/>
        <v>0</v>
      </c>
      <c r="LQX34" s="355">
        <f t="shared" si="133"/>
        <v>0</v>
      </c>
      <c r="LQY34" s="355">
        <f t="shared" si="133"/>
        <v>0</v>
      </c>
      <c r="LQZ34" s="355">
        <f t="shared" si="133"/>
        <v>0</v>
      </c>
      <c r="LRA34" s="355">
        <f t="shared" si="133"/>
        <v>0</v>
      </c>
      <c r="LRB34" s="355">
        <f t="shared" si="133"/>
        <v>0</v>
      </c>
      <c r="LRC34" s="355">
        <f t="shared" si="133"/>
        <v>0</v>
      </c>
      <c r="LRD34" s="355">
        <f t="shared" si="133"/>
        <v>0</v>
      </c>
      <c r="LRE34" s="355">
        <f t="shared" si="133"/>
        <v>0</v>
      </c>
      <c r="LRF34" s="355">
        <f t="shared" si="133"/>
        <v>0</v>
      </c>
      <c r="LRG34" s="355">
        <f t="shared" si="133"/>
        <v>0</v>
      </c>
      <c r="LRH34" s="355">
        <f t="shared" si="133"/>
        <v>0</v>
      </c>
      <c r="LRI34" s="355">
        <f t="shared" si="133"/>
        <v>0</v>
      </c>
      <c r="LRJ34" s="355">
        <f t="shared" si="133"/>
        <v>0</v>
      </c>
      <c r="LRK34" s="355">
        <f t="shared" si="133"/>
        <v>0</v>
      </c>
      <c r="LRL34" s="355">
        <f t="shared" si="133"/>
        <v>0</v>
      </c>
      <c r="LRM34" s="355">
        <f t="shared" si="133"/>
        <v>0</v>
      </c>
      <c r="LRN34" s="355">
        <f t="shared" si="133"/>
        <v>0</v>
      </c>
      <c r="LRO34" s="355">
        <f t="shared" si="133"/>
        <v>0</v>
      </c>
      <c r="LRP34" s="355">
        <f t="shared" si="133"/>
        <v>0</v>
      </c>
      <c r="LRQ34" s="355">
        <f t="shared" si="133"/>
        <v>0</v>
      </c>
      <c r="LRR34" s="355">
        <f t="shared" si="133"/>
        <v>0</v>
      </c>
      <c r="LRS34" s="355">
        <f t="shared" si="133"/>
        <v>0</v>
      </c>
      <c r="LRT34" s="355">
        <f t="shared" si="133"/>
        <v>0</v>
      </c>
      <c r="LRU34" s="355">
        <f t="shared" si="133"/>
        <v>0</v>
      </c>
      <c r="LRV34" s="355">
        <f t="shared" si="133"/>
        <v>0</v>
      </c>
      <c r="LRW34" s="355">
        <f t="shared" si="133"/>
        <v>0</v>
      </c>
      <c r="LRX34" s="355">
        <f t="shared" si="133"/>
        <v>0</v>
      </c>
      <c r="LRY34" s="355">
        <f t="shared" si="133"/>
        <v>0</v>
      </c>
      <c r="LRZ34" s="355">
        <f t="shared" si="133"/>
        <v>0</v>
      </c>
      <c r="LSA34" s="355">
        <f t="shared" si="133"/>
        <v>0</v>
      </c>
      <c r="LSB34" s="355">
        <f t="shared" si="133"/>
        <v>0</v>
      </c>
      <c r="LSC34" s="355">
        <f t="shared" si="133"/>
        <v>0</v>
      </c>
      <c r="LSD34" s="355">
        <f t="shared" si="133"/>
        <v>0</v>
      </c>
      <c r="LSE34" s="355">
        <f t="shared" si="133"/>
        <v>0</v>
      </c>
      <c r="LSF34" s="355">
        <f t="shared" si="133"/>
        <v>0</v>
      </c>
      <c r="LSG34" s="355">
        <f t="shared" si="133"/>
        <v>0</v>
      </c>
      <c r="LSH34" s="355">
        <f t="shared" si="133"/>
        <v>0</v>
      </c>
      <c r="LSI34" s="355">
        <f t="shared" si="133"/>
        <v>0</v>
      </c>
      <c r="LSJ34" s="355">
        <f t="shared" si="133"/>
        <v>0</v>
      </c>
      <c r="LSK34" s="355">
        <f t="shared" si="133"/>
        <v>0</v>
      </c>
      <c r="LSL34" s="355">
        <f t="shared" si="133"/>
        <v>0</v>
      </c>
      <c r="LSM34" s="355">
        <f t="shared" si="133"/>
        <v>0</v>
      </c>
      <c r="LSN34" s="355">
        <f t="shared" si="133"/>
        <v>0</v>
      </c>
      <c r="LSO34" s="355">
        <f t="shared" si="133"/>
        <v>0</v>
      </c>
      <c r="LSP34" s="355">
        <f t="shared" si="133"/>
        <v>0</v>
      </c>
      <c r="LSQ34" s="355">
        <f t="shared" si="133"/>
        <v>0</v>
      </c>
      <c r="LSR34" s="355">
        <f t="shared" si="133"/>
        <v>0</v>
      </c>
      <c r="LSS34" s="355">
        <f t="shared" si="133"/>
        <v>0</v>
      </c>
      <c r="LST34" s="355">
        <f t="shared" si="133"/>
        <v>0</v>
      </c>
      <c r="LSU34" s="355">
        <f t="shared" si="133"/>
        <v>0</v>
      </c>
      <c r="LSV34" s="355">
        <f t="shared" si="133"/>
        <v>0</v>
      </c>
      <c r="LSW34" s="355">
        <f t="shared" si="133"/>
        <v>0</v>
      </c>
      <c r="LSX34" s="355">
        <f t="shared" si="133"/>
        <v>0</v>
      </c>
      <c r="LSY34" s="355">
        <f t="shared" si="133"/>
        <v>0</v>
      </c>
      <c r="LSZ34" s="355">
        <f t="shared" si="133"/>
        <v>0</v>
      </c>
      <c r="LTA34" s="355">
        <f t="shared" si="133"/>
        <v>0</v>
      </c>
      <c r="LTB34" s="355">
        <f t="shared" si="133"/>
        <v>0</v>
      </c>
      <c r="LTC34" s="355">
        <f t="shared" si="133"/>
        <v>0</v>
      </c>
      <c r="LTD34" s="355">
        <f t="shared" si="133"/>
        <v>0</v>
      </c>
      <c r="LTE34" s="355">
        <f t="shared" si="133"/>
        <v>0</v>
      </c>
      <c r="LTF34" s="355">
        <f t="shared" si="133"/>
        <v>0</v>
      </c>
      <c r="LTG34" s="355">
        <f t="shared" ref="LTG34:LVR34" si="134">SUM(LTG35:LTG39)</f>
        <v>0</v>
      </c>
      <c r="LTH34" s="355">
        <f t="shared" si="134"/>
        <v>0</v>
      </c>
      <c r="LTI34" s="355">
        <f t="shared" si="134"/>
        <v>0</v>
      </c>
      <c r="LTJ34" s="355">
        <f t="shared" si="134"/>
        <v>0</v>
      </c>
      <c r="LTK34" s="355">
        <f t="shared" si="134"/>
        <v>0</v>
      </c>
      <c r="LTL34" s="355">
        <f t="shared" si="134"/>
        <v>0</v>
      </c>
      <c r="LTM34" s="355">
        <f t="shared" si="134"/>
        <v>0</v>
      </c>
      <c r="LTN34" s="355">
        <f t="shared" si="134"/>
        <v>0</v>
      </c>
      <c r="LTO34" s="355">
        <f t="shared" si="134"/>
        <v>0</v>
      </c>
      <c r="LTP34" s="355">
        <f t="shared" si="134"/>
        <v>0</v>
      </c>
      <c r="LTQ34" s="355">
        <f t="shared" si="134"/>
        <v>0</v>
      </c>
      <c r="LTR34" s="355">
        <f t="shared" si="134"/>
        <v>0</v>
      </c>
      <c r="LTS34" s="355">
        <f t="shared" si="134"/>
        <v>0</v>
      </c>
      <c r="LTT34" s="355">
        <f t="shared" si="134"/>
        <v>0</v>
      </c>
      <c r="LTU34" s="355">
        <f t="shared" si="134"/>
        <v>0</v>
      </c>
      <c r="LTV34" s="355">
        <f t="shared" si="134"/>
        <v>0</v>
      </c>
      <c r="LTW34" s="355">
        <f t="shared" si="134"/>
        <v>0</v>
      </c>
      <c r="LTX34" s="355">
        <f t="shared" si="134"/>
        <v>0</v>
      </c>
      <c r="LTY34" s="355">
        <f t="shared" si="134"/>
        <v>0</v>
      </c>
      <c r="LTZ34" s="355">
        <f t="shared" si="134"/>
        <v>0</v>
      </c>
      <c r="LUA34" s="355">
        <f t="shared" si="134"/>
        <v>0</v>
      </c>
      <c r="LUB34" s="355">
        <f t="shared" si="134"/>
        <v>0</v>
      </c>
      <c r="LUC34" s="355">
        <f t="shared" si="134"/>
        <v>0</v>
      </c>
      <c r="LUD34" s="355">
        <f t="shared" si="134"/>
        <v>0</v>
      </c>
      <c r="LUE34" s="355">
        <f t="shared" si="134"/>
        <v>0</v>
      </c>
      <c r="LUF34" s="355">
        <f t="shared" si="134"/>
        <v>0</v>
      </c>
      <c r="LUG34" s="355">
        <f t="shared" si="134"/>
        <v>0</v>
      </c>
      <c r="LUH34" s="355">
        <f t="shared" si="134"/>
        <v>0</v>
      </c>
      <c r="LUI34" s="355">
        <f t="shared" si="134"/>
        <v>0</v>
      </c>
      <c r="LUJ34" s="355">
        <f t="shared" si="134"/>
        <v>0</v>
      </c>
      <c r="LUK34" s="355">
        <f t="shared" si="134"/>
        <v>0</v>
      </c>
      <c r="LUL34" s="355">
        <f t="shared" si="134"/>
        <v>0</v>
      </c>
      <c r="LUM34" s="355">
        <f t="shared" si="134"/>
        <v>0</v>
      </c>
      <c r="LUN34" s="355">
        <f t="shared" si="134"/>
        <v>0</v>
      </c>
      <c r="LUO34" s="355">
        <f t="shared" si="134"/>
        <v>0</v>
      </c>
      <c r="LUP34" s="355">
        <f t="shared" si="134"/>
        <v>0</v>
      </c>
      <c r="LUQ34" s="355">
        <f t="shared" si="134"/>
        <v>0</v>
      </c>
      <c r="LUR34" s="355">
        <f t="shared" si="134"/>
        <v>0</v>
      </c>
      <c r="LUS34" s="355">
        <f t="shared" si="134"/>
        <v>0</v>
      </c>
      <c r="LUT34" s="355">
        <f t="shared" si="134"/>
        <v>0</v>
      </c>
      <c r="LUU34" s="355">
        <f t="shared" si="134"/>
        <v>0</v>
      </c>
      <c r="LUV34" s="355">
        <f t="shared" si="134"/>
        <v>0</v>
      </c>
      <c r="LUW34" s="355">
        <f t="shared" si="134"/>
        <v>0</v>
      </c>
      <c r="LUX34" s="355">
        <f t="shared" si="134"/>
        <v>0</v>
      </c>
      <c r="LUY34" s="355">
        <f t="shared" si="134"/>
        <v>0</v>
      </c>
      <c r="LUZ34" s="355">
        <f t="shared" si="134"/>
        <v>0</v>
      </c>
      <c r="LVA34" s="355">
        <f t="shared" si="134"/>
        <v>0</v>
      </c>
      <c r="LVB34" s="355">
        <f t="shared" si="134"/>
        <v>0</v>
      </c>
      <c r="LVC34" s="355">
        <f t="shared" si="134"/>
        <v>0</v>
      </c>
      <c r="LVD34" s="355">
        <f t="shared" si="134"/>
        <v>0</v>
      </c>
      <c r="LVE34" s="355">
        <f t="shared" si="134"/>
        <v>0</v>
      </c>
      <c r="LVF34" s="355">
        <f t="shared" si="134"/>
        <v>0</v>
      </c>
      <c r="LVG34" s="355">
        <f t="shared" si="134"/>
        <v>0</v>
      </c>
      <c r="LVH34" s="355">
        <f t="shared" si="134"/>
        <v>0</v>
      </c>
      <c r="LVI34" s="355">
        <f t="shared" si="134"/>
        <v>0</v>
      </c>
      <c r="LVJ34" s="355">
        <f t="shared" si="134"/>
        <v>0</v>
      </c>
      <c r="LVK34" s="355">
        <f t="shared" si="134"/>
        <v>0</v>
      </c>
      <c r="LVL34" s="355">
        <f t="shared" si="134"/>
        <v>0</v>
      </c>
      <c r="LVM34" s="355">
        <f t="shared" si="134"/>
        <v>0</v>
      </c>
      <c r="LVN34" s="355">
        <f t="shared" si="134"/>
        <v>0</v>
      </c>
      <c r="LVO34" s="355">
        <f t="shared" si="134"/>
        <v>0</v>
      </c>
      <c r="LVP34" s="355">
        <f t="shared" si="134"/>
        <v>0</v>
      </c>
      <c r="LVQ34" s="355">
        <f t="shared" si="134"/>
        <v>0</v>
      </c>
      <c r="LVR34" s="355">
        <f t="shared" si="134"/>
        <v>0</v>
      </c>
      <c r="LVS34" s="355">
        <f t="shared" ref="LVS34:LYD34" si="135">SUM(LVS35:LVS39)</f>
        <v>0</v>
      </c>
      <c r="LVT34" s="355">
        <f t="shared" si="135"/>
        <v>0</v>
      </c>
      <c r="LVU34" s="355">
        <f t="shared" si="135"/>
        <v>0</v>
      </c>
      <c r="LVV34" s="355">
        <f t="shared" si="135"/>
        <v>0</v>
      </c>
      <c r="LVW34" s="355">
        <f t="shared" si="135"/>
        <v>0</v>
      </c>
      <c r="LVX34" s="355">
        <f t="shared" si="135"/>
        <v>0</v>
      </c>
      <c r="LVY34" s="355">
        <f t="shared" si="135"/>
        <v>0</v>
      </c>
      <c r="LVZ34" s="355">
        <f t="shared" si="135"/>
        <v>0</v>
      </c>
      <c r="LWA34" s="355">
        <f t="shared" si="135"/>
        <v>0</v>
      </c>
      <c r="LWB34" s="355">
        <f t="shared" si="135"/>
        <v>0</v>
      </c>
      <c r="LWC34" s="355">
        <f t="shared" si="135"/>
        <v>0</v>
      </c>
      <c r="LWD34" s="355">
        <f t="shared" si="135"/>
        <v>0</v>
      </c>
      <c r="LWE34" s="355">
        <f t="shared" si="135"/>
        <v>0</v>
      </c>
      <c r="LWF34" s="355">
        <f t="shared" si="135"/>
        <v>0</v>
      </c>
      <c r="LWG34" s="355">
        <f t="shared" si="135"/>
        <v>0</v>
      </c>
      <c r="LWH34" s="355">
        <f t="shared" si="135"/>
        <v>0</v>
      </c>
      <c r="LWI34" s="355">
        <f t="shared" si="135"/>
        <v>0</v>
      </c>
      <c r="LWJ34" s="355">
        <f t="shared" si="135"/>
        <v>0</v>
      </c>
      <c r="LWK34" s="355">
        <f t="shared" si="135"/>
        <v>0</v>
      </c>
      <c r="LWL34" s="355">
        <f t="shared" si="135"/>
        <v>0</v>
      </c>
      <c r="LWM34" s="355">
        <f t="shared" si="135"/>
        <v>0</v>
      </c>
      <c r="LWN34" s="355">
        <f t="shared" si="135"/>
        <v>0</v>
      </c>
      <c r="LWO34" s="355">
        <f t="shared" si="135"/>
        <v>0</v>
      </c>
      <c r="LWP34" s="355">
        <f t="shared" si="135"/>
        <v>0</v>
      </c>
      <c r="LWQ34" s="355">
        <f t="shared" si="135"/>
        <v>0</v>
      </c>
      <c r="LWR34" s="355">
        <f t="shared" si="135"/>
        <v>0</v>
      </c>
      <c r="LWS34" s="355">
        <f t="shared" si="135"/>
        <v>0</v>
      </c>
      <c r="LWT34" s="355">
        <f t="shared" si="135"/>
        <v>0</v>
      </c>
      <c r="LWU34" s="355">
        <f t="shared" si="135"/>
        <v>0</v>
      </c>
      <c r="LWV34" s="355">
        <f t="shared" si="135"/>
        <v>0</v>
      </c>
      <c r="LWW34" s="355">
        <f t="shared" si="135"/>
        <v>0</v>
      </c>
      <c r="LWX34" s="355">
        <f t="shared" si="135"/>
        <v>0</v>
      </c>
      <c r="LWY34" s="355">
        <f t="shared" si="135"/>
        <v>0</v>
      </c>
      <c r="LWZ34" s="355">
        <f t="shared" si="135"/>
        <v>0</v>
      </c>
      <c r="LXA34" s="355">
        <f t="shared" si="135"/>
        <v>0</v>
      </c>
      <c r="LXB34" s="355">
        <f t="shared" si="135"/>
        <v>0</v>
      </c>
      <c r="LXC34" s="355">
        <f t="shared" si="135"/>
        <v>0</v>
      </c>
      <c r="LXD34" s="355">
        <f t="shared" si="135"/>
        <v>0</v>
      </c>
      <c r="LXE34" s="355">
        <f t="shared" si="135"/>
        <v>0</v>
      </c>
      <c r="LXF34" s="355">
        <f t="shared" si="135"/>
        <v>0</v>
      </c>
      <c r="LXG34" s="355">
        <f t="shared" si="135"/>
        <v>0</v>
      </c>
      <c r="LXH34" s="355">
        <f t="shared" si="135"/>
        <v>0</v>
      </c>
      <c r="LXI34" s="355">
        <f t="shared" si="135"/>
        <v>0</v>
      </c>
      <c r="LXJ34" s="355">
        <f t="shared" si="135"/>
        <v>0</v>
      </c>
      <c r="LXK34" s="355">
        <f t="shared" si="135"/>
        <v>0</v>
      </c>
      <c r="LXL34" s="355">
        <f t="shared" si="135"/>
        <v>0</v>
      </c>
      <c r="LXM34" s="355">
        <f t="shared" si="135"/>
        <v>0</v>
      </c>
      <c r="LXN34" s="355">
        <f t="shared" si="135"/>
        <v>0</v>
      </c>
      <c r="LXO34" s="355">
        <f t="shared" si="135"/>
        <v>0</v>
      </c>
      <c r="LXP34" s="355">
        <f t="shared" si="135"/>
        <v>0</v>
      </c>
      <c r="LXQ34" s="355">
        <f t="shared" si="135"/>
        <v>0</v>
      </c>
      <c r="LXR34" s="355">
        <f t="shared" si="135"/>
        <v>0</v>
      </c>
      <c r="LXS34" s="355">
        <f t="shared" si="135"/>
        <v>0</v>
      </c>
      <c r="LXT34" s="355">
        <f t="shared" si="135"/>
        <v>0</v>
      </c>
      <c r="LXU34" s="355">
        <f t="shared" si="135"/>
        <v>0</v>
      </c>
      <c r="LXV34" s="355">
        <f t="shared" si="135"/>
        <v>0</v>
      </c>
      <c r="LXW34" s="355">
        <f t="shared" si="135"/>
        <v>0</v>
      </c>
      <c r="LXX34" s="355">
        <f t="shared" si="135"/>
        <v>0</v>
      </c>
      <c r="LXY34" s="355">
        <f t="shared" si="135"/>
        <v>0</v>
      </c>
      <c r="LXZ34" s="355">
        <f t="shared" si="135"/>
        <v>0</v>
      </c>
      <c r="LYA34" s="355">
        <f t="shared" si="135"/>
        <v>0</v>
      </c>
      <c r="LYB34" s="355">
        <f t="shared" si="135"/>
        <v>0</v>
      </c>
      <c r="LYC34" s="355">
        <f t="shared" si="135"/>
        <v>0</v>
      </c>
      <c r="LYD34" s="355">
        <f t="shared" si="135"/>
        <v>0</v>
      </c>
      <c r="LYE34" s="355">
        <f t="shared" ref="LYE34:MAP34" si="136">SUM(LYE35:LYE39)</f>
        <v>0</v>
      </c>
      <c r="LYF34" s="355">
        <f t="shared" si="136"/>
        <v>0</v>
      </c>
      <c r="LYG34" s="355">
        <f t="shared" si="136"/>
        <v>0</v>
      </c>
      <c r="LYH34" s="355">
        <f t="shared" si="136"/>
        <v>0</v>
      </c>
      <c r="LYI34" s="355">
        <f t="shared" si="136"/>
        <v>0</v>
      </c>
      <c r="LYJ34" s="355">
        <f t="shared" si="136"/>
        <v>0</v>
      </c>
      <c r="LYK34" s="355">
        <f t="shared" si="136"/>
        <v>0</v>
      </c>
      <c r="LYL34" s="355">
        <f t="shared" si="136"/>
        <v>0</v>
      </c>
      <c r="LYM34" s="355">
        <f t="shared" si="136"/>
        <v>0</v>
      </c>
      <c r="LYN34" s="355">
        <f t="shared" si="136"/>
        <v>0</v>
      </c>
      <c r="LYO34" s="355">
        <f t="shared" si="136"/>
        <v>0</v>
      </c>
      <c r="LYP34" s="355">
        <f t="shared" si="136"/>
        <v>0</v>
      </c>
      <c r="LYQ34" s="355">
        <f t="shared" si="136"/>
        <v>0</v>
      </c>
      <c r="LYR34" s="355">
        <f t="shared" si="136"/>
        <v>0</v>
      </c>
      <c r="LYS34" s="355">
        <f t="shared" si="136"/>
        <v>0</v>
      </c>
      <c r="LYT34" s="355">
        <f t="shared" si="136"/>
        <v>0</v>
      </c>
      <c r="LYU34" s="355">
        <f t="shared" si="136"/>
        <v>0</v>
      </c>
      <c r="LYV34" s="355">
        <f t="shared" si="136"/>
        <v>0</v>
      </c>
      <c r="LYW34" s="355">
        <f t="shared" si="136"/>
        <v>0</v>
      </c>
      <c r="LYX34" s="355">
        <f t="shared" si="136"/>
        <v>0</v>
      </c>
      <c r="LYY34" s="355">
        <f t="shared" si="136"/>
        <v>0</v>
      </c>
      <c r="LYZ34" s="355">
        <f t="shared" si="136"/>
        <v>0</v>
      </c>
      <c r="LZA34" s="355">
        <f t="shared" si="136"/>
        <v>0</v>
      </c>
      <c r="LZB34" s="355">
        <f t="shared" si="136"/>
        <v>0</v>
      </c>
      <c r="LZC34" s="355">
        <f t="shared" si="136"/>
        <v>0</v>
      </c>
      <c r="LZD34" s="355">
        <f t="shared" si="136"/>
        <v>0</v>
      </c>
      <c r="LZE34" s="355">
        <f t="shared" si="136"/>
        <v>0</v>
      </c>
      <c r="LZF34" s="355">
        <f t="shared" si="136"/>
        <v>0</v>
      </c>
      <c r="LZG34" s="355">
        <f t="shared" si="136"/>
        <v>0</v>
      </c>
      <c r="LZH34" s="355">
        <f t="shared" si="136"/>
        <v>0</v>
      </c>
      <c r="LZI34" s="355">
        <f t="shared" si="136"/>
        <v>0</v>
      </c>
      <c r="LZJ34" s="355">
        <f t="shared" si="136"/>
        <v>0</v>
      </c>
      <c r="LZK34" s="355">
        <f t="shared" si="136"/>
        <v>0</v>
      </c>
      <c r="LZL34" s="355">
        <f t="shared" si="136"/>
        <v>0</v>
      </c>
      <c r="LZM34" s="355">
        <f t="shared" si="136"/>
        <v>0</v>
      </c>
      <c r="LZN34" s="355">
        <f t="shared" si="136"/>
        <v>0</v>
      </c>
      <c r="LZO34" s="355">
        <f t="shared" si="136"/>
        <v>0</v>
      </c>
      <c r="LZP34" s="355">
        <f t="shared" si="136"/>
        <v>0</v>
      </c>
      <c r="LZQ34" s="355">
        <f t="shared" si="136"/>
        <v>0</v>
      </c>
      <c r="LZR34" s="355">
        <f t="shared" si="136"/>
        <v>0</v>
      </c>
      <c r="LZS34" s="355">
        <f t="shared" si="136"/>
        <v>0</v>
      </c>
      <c r="LZT34" s="355">
        <f t="shared" si="136"/>
        <v>0</v>
      </c>
      <c r="LZU34" s="355">
        <f t="shared" si="136"/>
        <v>0</v>
      </c>
      <c r="LZV34" s="355">
        <f t="shared" si="136"/>
        <v>0</v>
      </c>
      <c r="LZW34" s="355">
        <f t="shared" si="136"/>
        <v>0</v>
      </c>
      <c r="LZX34" s="355">
        <f t="shared" si="136"/>
        <v>0</v>
      </c>
      <c r="LZY34" s="355">
        <f t="shared" si="136"/>
        <v>0</v>
      </c>
      <c r="LZZ34" s="355">
        <f t="shared" si="136"/>
        <v>0</v>
      </c>
      <c r="MAA34" s="355">
        <f t="shared" si="136"/>
        <v>0</v>
      </c>
      <c r="MAB34" s="355">
        <f t="shared" si="136"/>
        <v>0</v>
      </c>
      <c r="MAC34" s="355">
        <f t="shared" si="136"/>
        <v>0</v>
      </c>
      <c r="MAD34" s="355">
        <f t="shared" si="136"/>
        <v>0</v>
      </c>
      <c r="MAE34" s="355">
        <f t="shared" si="136"/>
        <v>0</v>
      </c>
      <c r="MAF34" s="355">
        <f t="shared" si="136"/>
        <v>0</v>
      </c>
      <c r="MAG34" s="355">
        <f t="shared" si="136"/>
        <v>0</v>
      </c>
      <c r="MAH34" s="355">
        <f t="shared" si="136"/>
        <v>0</v>
      </c>
      <c r="MAI34" s="355">
        <f t="shared" si="136"/>
        <v>0</v>
      </c>
      <c r="MAJ34" s="355">
        <f t="shared" si="136"/>
        <v>0</v>
      </c>
      <c r="MAK34" s="355">
        <f t="shared" si="136"/>
        <v>0</v>
      </c>
      <c r="MAL34" s="355">
        <f t="shared" si="136"/>
        <v>0</v>
      </c>
      <c r="MAM34" s="355">
        <f t="shared" si="136"/>
        <v>0</v>
      </c>
      <c r="MAN34" s="355">
        <f t="shared" si="136"/>
        <v>0</v>
      </c>
      <c r="MAO34" s="355">
        <f t="shared" si="136"/>
        <v>0</v>
      </c>
      <c r="MAP34" s="355">
        <f t="shared" si="136"/>
        <v>0</v>
      </c>
      <c r="MAQ34" s="355">
        <f t="shared" ref="MAQ34:MDB34" si="137">SUM(MAQ35:MAQ39)</f>
        <v>0</v>
      </c>
      <c r="MAR34" s="355">
        <f t="shared" si="137"/>
        <v>0</v>
      </c>
      <c r="MAS34" s="355">
        <f t="shared" si="137"/>
        <v>0</v>
      </c>
      <c r="MAT34" s="355">
        <f t="shared" si="137"/>
        <v>0</v>
      </c>
      <c r="MAU34" s="355">
        <f t="shared" si="137"/>
        <v>0</v>
      </c>
      <c r="MAV34" s="355">
        <f t="shared" si="137"/>
        <v>0</v>
      </c>
      <c r="MAW34" s="355">
        <f t="shared" si="137"/>
        <v>0</v>
      </c>
      <c r="MAX34" s="355">
        <f t="shared" si="137"/>
        <v>0</v>
      </c>
      <c r="MAY34" s="355">
        <f t="shared" si="137"/>
        <v>0</v>
      </c>
      <c r="MAZ34" s="355">
        <f t="shared" si="137"/>
        <v>0</v>
      </c>
      <c r="MBA34" s="355">
        <f t="shared" si="137"/>
        <v>0</v>
      </c>
      <c r="MBB34" s="355">
        <f t="shared" si="137"/>
        <v>0</v>
      </c>
      <c r="MBC34" s="355">
        <f t="shared" si="137"/>
        <v>0</v>
      </c>
      <c r="MBD34" s="355">
        <f t="shared" si="137"/>
        <v>0</v>
      </c>
      <c r="MBE34" s="355">
        <f t="shared" si="137"/>
        <v>0</v>
      </c>
      <c r="MBF34" s="355">
        <f t="shared" si="137"/>
        <v>0</v>
      </c>
      <c r="MBG34" s="355">
        <f t="shared" si="137"/>
        <v>0</v>
      </c>
      <c r="MBH34" s="355">
        <f t="shared" si="137"/>
        <v>0</v>
      </c>
      <c r="MBI34" s="355">
        <f t="shared" si="137"/>
        <v>0</v>
      </c>
      <c r="MBJ34" s="355">
        <f t="shared" si="137"/>
        <v>0</v>
      </c>
      <c r="MBK34" s="355">
        <f t="shared" si="137"/>
        <v>0</v>
      </c>
      <c r="MBL34" s="355">
        <f t="shared" si="137"/>
        <v>0</v>
      </c>
      <c r="MBM34" s="355">
        <f t="shared" si="137"/>
        <v>0</v>
      </c>
      <c r="MBN34" s="355">
        <f t="shared" si="137"/>
        <v>0</v>
      </c>
      <c r="MBO34" s="355">
        <f t="shared" si="137"/>
        <v>0</v>
      </c>
      <c r="MBP34" s="355">
        <f t="shared" si="137"/>
        <v>0</v>
      </c>
      <c r="MBQ34" s="355">
        <f t="shared" si="137"/>
        <v>0</v>
      </c>
      <c r="MBR34" s="355">
        <f t="shared" si="137"/>
        <v>0</v>
      </c>
      <c r="MBS34" s="355">
        <f t="shared" si="137"/>
        <v>0</v>
      </c>
      <c r="MBT34" s="355">
        <f t="shared" si="137"/>
        <v>0</v>
      </c>
      <c r="MBU34" s="355">
        <f t="shared" si="137"/>
        <v>0</v>
      </c>
      <c r="MBV34" s="355">
        <f t="shared" si="137"/>
        <v>0</v>
      </c>
      <c r="MBW34" s="355">
        <f t="shared" si="137"/>
        <v>0</v>
      </c>
      <c r="MBX34" s="355">
        <f t="shared" si="137"/>
        <v>0</v>
      </c>
      <c r="MBY34" s="355">
        <f t="shared" si="137"/>
        <v>0</v>
      </c>
      <c r="MBZ34" s="355">
        <f t="shared" si="137"/>
        <v>0</v>
      </c>
      <c r="MCA34" s="355">
        <f t="shared" si="137"/>
        <v>0</v>
      </c>
      <c r="MCB34" s="355">
        <f t="shared" si="137"/>
        <v>0</v>
      </c>
      <c r="MCC34" s="355">
        <f t="shared" si="137"/>
        <v>0</v>
      </c>
      <c r="MCD34" s="355">
        <f t="shared" si="137"/>
        <v>0</v>
      </c>
      <c r="MCE34" s="355">
        <f t="shared" si="137"/>
        <v>0</v>
      </c>
      <c r="MCF34" s="355">
        <f t="shared" si="137"/>
        <v>0</v>
      </c>
      <c r="MCG34" s="355">
        <f t="shared" si="137"/>
        <v>0</v>
      </c>
      <c r="MCH34" s="355">
        <f t="shared" si="137"/>
        <v>0</v>
      </c>
      <c r="MCI34" s="355">
        <f t="shared" si="137"/>
        <v>0</v>
      </c>
      <c r="MCJ34" s="355">
        <f t="shared" si="137"/>
        <v>0</v>
      </c>
      <c r="MCK34" s="355">
        <f t="shared" si="137"/>
        <v>0</v>
      </c>
      <c r="MCL34" s="355">
        <f t="shared" si="137"/>
        <v>0</v>
      </c>
      <c r="MCM34" s="355">
        <f t="shared" si="137"/>
        <v>0</v>
      </c>
      <c r="MCN34" s="355">
        <f t="shared" si="137"/>
        <v>0</v>
      </c>
      <c r="MCO34" s="355">
        <f t="shared" si="137"/>
        <v>0</v>
      </c>
      <c r="MCP34" s="355">
        <f t="shared" si="137"/>
        <v>0</v>
      </c>
      <c r="MCQ34" s="355">
        <f t="shared" si="137"/>
        <v>0</v>
      </c>
      <c r="MCR34" s="355">
        <f t="shared" si="137"/>
        <v>0</v>
      </c>
      <c r="MCS34" s="355">
        <f t="shared" si="137"/>
        <v>0</v>
      </c>
      <c r="MCT34" s="355">
        <f t="shared" si="137"/>
        <v>0</v>
      </c>
      <c r="MCU34" s="355">
        <f t="shared" si="137"/>
        <v>0</v>
      </c>
      <c r="MCV34" s="355">
        <f t="shared" si="137"/>
        <v>0</v>
      </c>
      <c r="MCW34" s="355">
        <f t="shared" si="137"/>
        <v>0</v>
      </c>
      <c r="MCX34" s="355">
        <f t="shared" si="137"/>
        <v>0</v>
      </c>
      <c r="MCY34" s="355">
        <f t="shared" si="137"/>
        <v>0</v>
      </c>
      <c r="MCZ34" s="355">
        <f t="shared" si="137"/>
        <v>0</v>
      </c>
      <c r="MDA34" s="355">
        <f t="shared" si="137"/>
        <v>0</v>
      </c>
      <c r="MDB34" s="355">
        <f t="shared" si="137"/>
        <v>0</v>
      </c>
      <c r="MDC34" s="355">
        <f t="shared" ref="MDC34:MFN34" si="138">SUM(MDC35:MDC39)</f>
        <v>0</v>
      </c>
      <c r="MDD34" s="355">
        <f t="shared" si="138"/>
        <v>0</v>
      </c>
      <c r="MDE34" s="355">
        <f t="shared" si="138"/>
        <v>0</v>
      </c>
      <c r="MDF34" s="355">
        <f t="shared" si="138"/>
        <v>0</v>
      </c>
      <c r="MDG34" s="355">
        <f t="shared" si="138"/>
        <v>0</v>
      </c>
      <c r="MDH34" s="355">
        <f t="shared" si="138"/>
        <v>0</v>
      </c>
      <c r="MDI34" s="355">
        <f t="shared" si="138"/>
        <v>0</v>
      </c>
      <c r="MDJ34" s="355">
        <f t="shared" si="138"/>
        <v>0</v>
      </c>
      <c r="MDK34" s="355">
        <f t="shared" si="138"/>
        <v>0</v>
      </c>
      <c r="MDL34" s="355">
        <f t="shared" si="138"/>
        <v>0</v>
      </c>
      <c r="MDM34" s="355">
        <f t="shared" si="138"/>
        <v>0</v>
      </c>
      <c r="MDN34" s="355">
        <f t="shared" si="138"/>
        <v>0</v>
      </c>
      <c r="MDO34" s="355">
        <f t="shared" si="138"/>
        <v>0</v>
      </c>
      <c r="MDP34" s="355">
        <f t="shared" si="138"/>
        <v>0</v>
      </c>
      <c r="MDQ34" s="355">
        <f t="shared" si="138"/>
        <v>0</v>
      </c>
      <c r="MDR34" s="355">
        <f t="shared" si="138"/>
        <v>0</v>
      </c>
      <c r="MDS34" s="355">
        <f t="shared" si="138"/>
        <v>0</v>
      </c>
      <c r="MDT34" s="355">
        <f t="shared" si="138"/>
        <v>0</v>
      </c>
      <c r="MDU34" s="355">
        <f t="shared" si="138"/>
        <v>0</v>
      </c>
      <c r="MDV34" s="355">
        <f t="shared" si="138"/>
        <v>0</v>
      </c>
      <c r="MDW34" s="355">
        <f t="shared" si="138"/>
        <v>0</v>
      </c>
      <c r="MDX34" s="355">
        <f t="shared" si="138"/>
        <v>0</v>
      </c>
      <c r="MDY34" s="355">
        <f t="shared" si="138"/>
        <v>0</v>
      </c>
      <c r="MDZ34" s="355">
        <f t="shared" si="138"/>
        <v>0</v>
      </c>
      <c r="MEA34" s="355">
        <f t="shared" si="138"/>
        <v>0</v>
      </c>
      <c r="MEB34" s="355">
        <f t="shared" si="138"/>
        <v>0</v>
      </c>
      <c r="MEC34" s="355">
        <f t="shared" si="138"/>
        <v>0</v>
      </c>
      <c r="MED34" s="355">
        <f t="shared" si="138"/>
        <v>0</v>
      </c>
      <c r="MEE34" s="355">
        <f t="shared" si="138"/>
        <v>0</v>
      </c>
      <c r="MEF34" s="355">
        <f t="shared" si="138"/>
        <v>0</v>
      </c>
      <c r="MEG34" s="355">
        <f t="shared" si="138"/>
        <v>0</v>
      </c>
      <c r="MEH34" s="355">
        <f t="shared" si="138"/>
        <v>0</v>
      </c>
      <c r="MEI34" s="355">
        <f t="shared" si="138"/>
        <v>0</v>
      </c>
      <c r="MEJ34" s="355">
        <f t="shared" si="138"/>
        <v>0</v>
      </c>
      <c r="MEK34" s="355">
        <f t="shared" si="138"/>
        <v>0</v>
      </c>
      <c r="MEL34" s="355">
        <f t="shared" si="138"/>
        <v>0</v>
      </c>
      <c r="MEM34" s="355">
        <f t="shared" si="138"/>
        <v>0</v>
      </c>
      <c r="MEN34" s="355">
        <f t="shared" si="138"/>
        <v>0</v>
      </c>
      <c r="MEO34" s="355">
        <f t="shared" si="138"/>
        <v>0</v>
      </c>
      <c r="MEP34" s="355">
        <f t="shared" si="138"/>
        <v>0</v>
      </c>
      <c r="MEQ34" s="355">
        <f t="shared" si="138"/>
        <v>0</v>
      </c>
      <c r="MER34" s="355">
        <f t="shared" si="138"/>
        <v>0</v>
      </c>
      <c r="MES34" s="355">
        <f t="shared" si="138"/>
        <v>0</v>
      </c>
      <c r="MET34" s="355">
        <f t="shared" si="138"/>
        <v>0</v>
      </c>
      <c r="MEU34" s="355">
        <f t="shared" si="138"/>
        <v>0</v>
      </c>
      <c r="MEV34" s="355">
        <f t="shared" si="138"/>
        <v>0</v>
      </c>
      <c r="MEW34" s="355">
        <f t="shared" si="138"/>
        <v>0</v>
      </c>
      <c r="MEX34" s="355">
        <f t="shared" si="138"/>
        <v>0</v>
      </c>
      <c r="MEY34" s="355">
        <f t="shared" si="138"/>
        <v>0</v>
      </c>
      <c r="MEZ34" s="355">
        <f t="shared" si="138"/>
        <v>0</v>
      </c>
      <c r="MFA34" s="355">
        <f t="shared" si="138"/>
        <v>0</v>
      </c>
      <c r="MFB34" s="355">
        <f t="shared" si="138"/>
        <v>0</v>
      </c>
      <c r="MFC34" s="355">
        <f t="shared" si="138"/>
        <v>0</v>
      </c>
      <c r="MFD34" s="355">
        <f t="shared" si="138"/>
        <v>0</v>
      </c>
      <c r="MFE34" s="355">
        <f t="shared" si="138"/>
        <v>0</v>
      </c>
      <c r="MFF34" s="355">
        <f t="shared" si="138"/>
        <v>0</v>
      </c>
      <c r="MFG34" s="355">
        <f t="shared" si="138"/>
        <v>0</v>
      </c>
      <c r="MFH34" s="355">
        <f t="shared" si="138"/>
        <v>0</v>
      </c>
      <c r="MFI34" s="355">
        <f t="shared" si="138"/>
        <v>0</v>
      </c>
      <c r="MFJ34" s="355">
        <f t="shared" si="138"/>
        <v>0</v>
      </c>
      <c r="MFK34" s="355">
        <f t="shared" si="138"/>
        <v>0</v>
      </c>
      <c r="MFL34" s="355">
        <f t="shared" si="138"/>
        <v>0</v>
      </c>
      <c r="MFM34" s="355">
        <f t="shared" si="138"/>
        <v>0</v>
      </c>
      <c r="MFN34" s="355">
        <f t="shared" si="138"/>
        <v>0</v>
      </c>
      <c r="MFO34" s="355">
        <f t="shared" ref="MFO34:MHZ34" si="139">SUM(MFO35:MFO39)</f>
        <v>0</v>
      </c>
      <c r="MFP34" s="355">
        <f t="shared" si="139"/>
        <v>0</v>
      </c>
      <c r="MFQ34" s="355">
        <f t="shared" si="139"/>
        <v>0</v>
      </c>
      <c r="MFR34" s="355">
        <f t="shared" si="139"/>
        <v>0</v>
      </c>
      <c r="MFS34" s="355">
        <f t="shared" si="139"/>
        <v>0</v>
      </c>
      <c r="MFT34" s="355">
        <f t="shared" si="139"/>
        <v>0</v>
      </c>
      <c r="MFU34" s="355">
        <f t="shared" si="139"/>
        <v>0</v>
      </c>
      <c r="MFV34" s="355">
        <f t="shared" si="139"/>
        <v>0</v>
      </c>
      <c r="MFW34" s="355">
        <f t="shared" si="139"/>
        <v>0</v>
      </c>
      <c r="MFX34" s="355">
        <f t="shared" si="139"/>
        <v>0</v>
      </c>
      <c r="MFY34" s="355">
        <f t="shared" si="139"/>
        <v>0</v>
      </c>
      <c r="MFZ34" s="355">
        <f t="shared" si="139"/>
        <v>0</v>
      </c>
      <c r="MGA34" s="355">
        <f t="shared" si="139"/>
        <v>0</v>
      </c>
      <c r="MGB34" s="355">
        <f t="shared" si="139"/>
        <v>0</v>
      </c>
      <c r="MGC34" s="355">
        <f t="shared" si="139"/>
        <v>0</v>
      </c>
      <c r="MGD34" s="355">
        <f t="shared" si="139"/>
        <v>0</v>
      </c>
      <c r="MGE34" s="355">
        <f t="shared" si="139"/>
        <v>0</v>
      </c>
      <c r="MGF34" s="355">
        <f t="shared" si="139"/>
        <v>0</v>
      </c>
      <c r="MGG34" s="355">
        <f t="shared" si="139"/>
        <v>0</v>
      </c>
      <c r="MGH34" s="355">
        <f t="shared" si="139"/>
        <v>0</v>
      </c>
      <c r="MGI34" s="355">
        <f t="shared" si="139"/>
        <v>0</v>
      </c>
      <c r="MGJ34" s="355">
        <f t="shared" si="139"/>
        <v>0</v>
      </c>
      <c r="MGK34" s="355">
        <f t="shared" si="139"/>
        <v>0</v>
      </c>
      <c r="MGL34" s="355">
        <f t="shared" si="139"/>
        <v>0</v>
      </c>
      <c r="MGM34" s="355">
        <f t="shared" si="139"/>
        <v>0</v>
      </c>
      <c r="MGN34" s="355">
        <f t="shared" si="139"/>
        <v>0</v>
      </c>
      <c r="MGO34" s="355">
        <f t="shared" si="139"/>
        <v>0</v>
      </c>
      <c r="MGP34" s="355">
        <f t="shared" si="139"/>
        <v>0</v>
      </c>
      <c r="MGQ34" s="355">
        <f t="shared" si="139"/>
        <v>0</v>
      </c>
      <c r="MGR34" s="355">
        <f t="shared" si="139"/>
        <v>0</v>
      </c>
      <c r="MGS34" s="355">
        <f t="shared" si="139"/>
        <v>0</v>
      </c>
      <c r="MGT34" s="355">
        <f t="shared" si="139"/>
        <v>0</v>
      </c>
      <c r="MGU34" s="355">
        <f t="shared" si="139"/>
        <v>0</v>
      </c>
      <c r="MGV34" s="355">
        <f t="shared" si="139"/>
        <v>0</v>
      </c>
      <c r="MGW34" s="355">
        <f t="shared" si="139"/>
        <v>0</v>
      </c>
      <c r="MGX34" s="355">
        <f t="shared" si="139"/>
        <v>0</v>
      </c>
      <c r="MGY34" s="355">
        <f t="shared" si="139"/>
        <v>0</v>
      </c>
      <c r="MGZ34" s="355">
        <f t="shared" si="139"/>
        <v>0</v>
      </c>
      <c r="MHA34" s="355">
        <f t="shared" si="139"/>
        <v>0</v>
      </c>
      <c r="MHB34" s="355">
        <f t="shared" si="139"/>
        <v>0</v>
      </c>
      <c r="MHC34" s="355">
        <f t="shared" si="139"/>
        <v>0</v>
      </c>
      <c r="MHD34" s="355">
        <f t="shared" si="139"/>
        <v>0</v>
      </c>
      <c r="MHE34" s="355">
        <f t="shared" si="139"/>
        <v>0</v>
      </c>
      <c r="MHF34" s="355">
        <f t="shared" si="139"/>
        <v>0</v>
      </c>
      <c r="MHG34" s="355">
        <f t="shared" si="139"/>
        <v>0</v>
      </c>
      <c r="MHH34" s="355">
        <f t="shared" si="139"/>
        <v>0</v>
      </c>
      <c r="MHI34" s="355">
        <f t="shared" si="139"/>
        <v>0</v>
      </c>
      <c r="MHJ34" s="355">
        <f t="shared" si="139"/>
        <v>0</v>
      </c>
      <c r="MHK34" s="355">
        <f t="shared" si="139"/>
        <v>0</v>
      </c>
      <c r="MHL34" s="355">
        <f t="shared" si="139"/>
        <v>0</v>
      </c>
      <c r="MHM34" s="355">
        <f t="shared" si="139"/>
        <v>0</v>
      </c>
      <c r="MHN34" s="355">
        <f t="shared" si="139"/>
        <v>0</v>
      </c>
      <c r="MHO34" s="355">
        <f t="shared" si="139"/>
        <v>0</v>
      </c>
      <c r="MHP34" s="355">
        <f t="shared" si="139"/>
        <v>0</v>
      </c>
      <c r="MHQ34" s="355">
        <f t="shared" si="139"/>
        <v>0</v>
      </c>
      <c r="MHR34" s="355">
        <f t="shared" si="139"/>
        <v>0</v>
      </c>
      <c r="MHS34" s="355">
        <f t="shared" si="139"/>
        <v>0</v>
      </c>
      <c r="MHT34" s="355">
        <f t="shared" si="139"/>
        <v>0</v>
      </c>
      <c r="MHU34" s="355">
        <f t="shared" si="139"/>
        <v>0</v>
      </c>
      <c r="MHV34" s="355">
        <f t="shared" si="139"/>
        <v>0</v>
      </c>
      <c r="MHW34" s="355">
        <f t="shared" si="139"/>
        <v>0</v>
      </c>
      <c r="MHX34" s="355">
        <f t="shared" si="139"/>
        <v>0</v>
      </c>
      <c r="MHY34" s="355">
        <f t="shared" si="139"/>
        <v>0</v>
      </c>
      <c r="MHZ34" s="355">
        <f t="shared" si="139"/>
        <v>0</v>
      </c>
      <c r="MIA34" s="355">
        <f t="shared" ref="MIA34:MKL34" si="140">SUM(MIA35:MIA39)</f>
        <v>0</v>
      </c>
      <c r="MIB34" s="355">
        <f t="shared" si="140"/>
        <v>0</v>
      </c>
      <c r="MIC34" s="355">
        <f t="shared" si="140"/>
        <v>0</v>
      </c>
      <c r="MID34" s="355">
        <f t="shared" si="140"/>
        <v>0</v>
      </c>
      <c r="MIE34" s="355">
        <f t="shared" si="140"/>
        <v>0</v>
      </c>
      <c r="MIF34" s="355">
        <f t="shared" si="140"/>
        <v>0</v>
      </c>
      <c r="MIG34" s="355">
        <f t="shared" si="140"/>
        <v>0</v>
      </c>
      <c r="MIH34" s="355">
        <f t="shared" si="140"/>
        <v>0</v>
      </c>
      <c r="MII34" s="355">
        <f t="shared" si="140"/>
        <v>0</v>
      </c>
      <c r="MIJ34" s="355">
        <f t="shared" si="140"/>
        <v>0</v>
      </c>
      <c r="MIK34" s="355">
        <f t="shared" si="140"/>
        <v>0</v>
      </c>
      <c r="MIL34" s="355">
        <f t="shared" si="140"/>
        <v>0</v>
      </c>
      <c r="MIM34" s="355">
        <f t="shared" si="140"/>
        <v>0</v>
      </c>
      <c r="MIN34" s="355">
        <f t="shared" si="140"/>
        <v>0</v>
      </c>
      <c r="MIO34" s="355">
        <f t="shared" si="140"/>
        <v>0</v>
      </c>
      <c r="MIP34" s="355">
        <f t="shared" si="140"/>
        <v>0</v>
      </c>
      <c r="MIQ34" s="355">
        <f t="shared" si="140"/>
        <v>0</v>
      </c>
      <c r="MIR34" s="355">
        <f t="shared" si="140"/>
        <v>0</v>
      </c>
      <c r="MIS34" s="355">
        <f t="shared" si="140"/>
        <v>0</v>
      </c>
      <c r="MIT34" s="355">
        <f t="shared" si="140"/>
        <v>0</v>
      </c>
      <c r="MIU34" s="355">
        <f t="shared" si="140"/>
        <v>0</v>
      </c>
      <c r="MIV34" s="355">
        <f t="shared" si="140"/>
        <v>0</v>
      </c>
      <c r="MIW34" s="355">
        <f t="shared" si="140"/>
        <v>0</v>
      </c>
      <c r="MIX34" s="355">
        <f t="shared" si="140"/>
        <v>0</v>
      </c>
      <c r="MIY34" s="355">
        <f t="shared" si="140"/>
        <v>0</v>
      </c>
      <c r="MIZ34" s="355">
        <f t="shared" si="140"/>
        <v>0</v>
      </c>
      <c r="MJA34" s="355">
        <f t="shared" si="140"/>
        <v>0</v>
      </c>
      <c r="MJB34" s="355">
        <f t="shared" si="140"/>
        <v>0</v>
      </c>
      <c r="MJC34" s="355">
        <f t="shared" si="140"/>
        <v>0</v>
      </c>
      <c r="MJD34" s="355">
        <f t="shared" si="140"/>
        <v>0</v>
      </c>
      <c r="MJE34" s="355">
        <f t="shared" si="140"/>
        <v>0</v>
      </c>
      <c r="MJF34" s="355">
        <f t="shared" si="140"/>
        <v>0</v>
      </c>
      <c r="MJG34" s="355">
        <f t="shared" si="140"/>
        <v>0</v>
      </c>
      <c r="MJH34" s="355">
        <f t="shared" si="140"/>
        <v>0</v>
      </c>
      <c r="MJI34" s="355">
        <f t="shared" si="140"/>
        <v>0</v>
      </c>
      <c r="MJJ34" s="355">
        <f t="shared" si="140"/>
        <v>0</v>
      </c>
      <c r="MJK34" s="355">
        <f t="shared" si="140"/>
        <v>0</v>
      </c>
      <c r="MJL34" s="355">
        <f t="shared" si="140"/>
        <v>0</v>
      </c>
      <c r="MJM34" s="355">
        <f t="shared" si="140"/>
        <v>0</v>
      </c>
      <c r="MJN34" s="355">
        <f t="shared" si="140"/>
        <v>0</v>
      </c>
      <c r="MJO34" s="355">
        <f t="shared" si="140"/>
        <v>0</v>
      </c>
      <c r="MJP34" s="355">
        <f t="shared" si="140"/>
        <v>0</v>
      </c>
      <c r="MJQ34" s="355">
        <f t="shared" si="140"/>
        <v>0</v>
      </c>
      <c r="MJR34" s="355">
        <f t="shared" si="140"/>
        <v>0</v>
      </c>
      <c r="MJS34" s="355">
        <f t="shared" si="140"/>
        <v>0</v>
      </c>
      <c r="MJT34" s="355">
        <f t="shared" si="140"/>
        <v>0</v>
      </c>
      <c r="MJU34" s="355">
        <f t="shared" si="140"/>
        <v>0</v>
      </c>
      <c r="MJV34" s="355">
        <f t="shared" si="140"/>
        <v>0</v>
      </c>
      <c r="MJW34" s="355">
        <f t="shared" si="140"/>
        <v>0</v>
      </c>
      <c r="MJX34" s="355">
        <f t="shared" si="140"/>
        <v>0</v>
      </c>
      <c r="MJY34" s="355">
        <f t="shared" si="140"/>
        <v>0</v>
      </c>
      <c r="MJZ34" s="355">
        <f t="shared" si="140"/>
        <v>0</v>
      </c>
      <c r="MKA34" s="355">
        <f t="shared" si="140"/>
        <v>0</v>
      </c>
      <c r="MKB34" s="355">
        <f t="shared" si="140"/>
        <v>0</v>
      </c>
      <c r="MKC34" s="355">
        <f t="shared" si="140"/>
        <v>0</v>
      </c>
      <c r="MKD34" s="355">
        <f t="shared" si="140"/>
        <v>0</v>
      </c>
      <c r="MKE34" s="355">
        <f t="shared" si="140"/>
        <v>0</v>
      </c>
      <c r="MKF34" s="355">
        <f t="shared" si="140"/>
        <v>0</v>
      </c>
      <c r="MKG34" s="355">
        <f t="shared" si="140"/>
        <v>0</v>
      </c>
      <c r="MKH34" s="355">
        <f t="shared" si="140"/>
        <v>0</v>
      </c>
      <c r="MKI34" s="355">
        <f t="shared" si="140"/>
        <v>0</v>
      </c>
      <c r="MKJ34" s="355">
        <f t="shared" si="140"/>
        <v>0</v>
      </c>
      <c r="MKK34" s="355">
        <f t="shared" si="140"/>
        <v>0</v>
      </c>
      <c r="MKL34" s="355">
        <f t="shared" si="140"/>
        <v>0</v>
      </c>
      <c r="MKM34" s="355">
        <f t="shared" ref="MKM34:MMX34" si="141">SUM(MKM35:MKM39)</f>
        <v>0</v>
      </c>
      <c r="MKN34" s="355">
        <f t="shared" si="141"/>
        <v>0</v>
      </c>
      <c r="MKO34" s="355">
        <f t="shared" si="141"/>
        <v>0</v>
      </c>
      <c r="MKP34" s="355">
        <f t="shared" si="141"/>
        <v>0</v>
      </c>
      <c r="MKQ34" s="355">
        <f t="shared" si="141"/>
        <v>0</v>
      </c>
      <c r="MKR34" s="355">
        <f t="shared" si="141"/>
        <v>0</v>
      </c>
      <c r="MKS34" s="355">
        <f t="shared" si="141"/>
        <v>0</v>
      </c>
      <c r="MKT34" s="355">
        <f t="shared" si="141"/>
        <v>0</v>
      </c>
      <c r="MKU34" s="355">
        <f t="shared" si="141"/>
        <v>0</v>
      </c>
      <c r="MKV34" s="355">
        <f t="shared" si="141"/>
        <v>0</v>
      </c>
      <c r="MKW34" s="355">
        <f t="shared" si="141"/>
        <v>0</v>
      </c>
      <c r="MKX34" s="355">
        <f t="shared" si="141"/>
        <v>0</v>
      </c>
      <c r="MKY34" s="355">
        <f t="shared" si="141"/>
        <v>0</v>
      </c>
      <c r="MKZ34" s="355">
        <f t="shared" si="141"/>
        <v>0</v>
      </c>
      <c r="MLA34" s="355">
        <f t="shared" si="141"/>
        <v>0</v>
      </c>
      <c r="MLB34" s="355">
        <f t="shared" si="141"/>
        <v>0</v>
      </c>
      <c r="MLC34" s="355">
        <f t="shared" si="141"/>
        <v>0</v>
      </c>
      <c r="MLD34" s="355">
        <f t="shared" si="141"/>
        <v>0</v>
      </c>
      <c r="MLE34" s="355">
        <f t="shared" si="141"/>
        <v>0</v>
      </c>
      <c r="MLF34" s="355">
        <f t="shared" si="141"/>
        <v>0</v>
      </c>
      <c r="MLG34" s="355">
        <f t="shared" si="141"/>
        <v>0</v>
      </c>
      <c r="MLH34" s="355">
        <f t="shared" si="141"/>
        <v>0</v>
      </c>
      <c r="MLI34" s="355">
        <f t="shared" si="141"/>
        <v>0</v>
      </c>
      <c r="MLJ34" s="355">
        <f t="shared" si="141"/>
        <v>0</v>
      </c>
      <c r="MLK34" s="355">
        <f t="shared" si="141"/>
        <v>0</v>
      </c>
      <c r="MLL34" s="355">
        <f t="shared" si="141"/>
        <v>0</v>
      </c>
      <c r="MLM34" s="355">
        <f t="shared" si="141"/>
        <v>0</v>
      </c>
      <c r="MLN34" s="355">
        <f t="shared" si="141"/>
        <v>0</v>
      </c>
      <c r="MLO34" s="355">
        <f t="shared" si="141"/>
        <v>0</v>
      </c>
      <c r="MLP34" s="355">
        <f t="shared" si="141"/>
        <v>0</v>
      </c>
      <c r="MLQ34" s="355">
        <f t="shared" si="141"/>
        <v>0</v>
      </c>
      <c r="MLR34" s="355">
        <f t="shared" si="141"/>
        <v>0</v>
      </c>
      <c r="MLS34" s="355">
        <f t="shared" si="141"/>
        <v>0</v>
      </c>
      <c r="MLT34" s="355">
        <f t="shared" si="141"/>
        <v>0</v>
      </c>
      <c r="MLU34" s="355">
        <f t="shared" si="141"/>
        <v>0</v>
      </c>
      <c r="MLV34" s="355">
        <f t="shared" si="141"/>
        <v>0</v>
      </c>
      <c r="MLW34" s="355">
        <f t="shared" si="141"/>
        <v>0</v>
      </c>
      <c r="MLX34" s="355">
        <f t="shared" si="141"/>
        <v>0</v>
      </c>
      <c r="MLY34" s="355">
        <f t="shared" si="141"/>
        <v>0</v>
      </c>
      <c r="MLZ34" s="355">
        <f t="shared" si="141"/>
        <v>0</v>
      </c>
      <c r="MMA34" s="355">
        <f t="shared" si="141"/>
        <v>0</v>
      </c>
      <c r="MMB34" s="355">
        <f t="shared" si="141"/>
        <v>0</v>
      </c>
      <c r="MMC34" s="355">
        <f t="shared" si="141"/>
        <v>0</v>
      </c>
      <c r="MMD34" s="355">
        <f t="shared" si="141"/>
        <v>0</v>
      </c>
      <c r="MME34" s="355">
        <f t="shared" si="141"/>
        <v>0</v>
      </c>
      <c r="MMF34" s="355">
        <f t="shared" si="141"/>
        <v>0</v>
      </c>
      <c r="MMG34" s="355">
        <f t="shared" si="141"/>
        <v>0</v>
      </c>
      <c r="MMH34" s="355">
        <f t="shared" si="141"/>
        <v>0</v>
      </c>
      <c r="MMI34" s="355">
        <f t="shared" si="141"/>
        <v>0</v>
      </c>
      <c r="MMJ34" s="355">
        <f t="shared" si="141"/>
        <v>0</v>
      </c>
      <c r="MMK34" s="355">
        <f t="shared" si="141"/>
        <v>0</v>
      </c>
      <c r="MML34" s="355">
        <f t="shared" si="141"/>
        <v>0</v>
      </c>
      <c r="MMM34" s="355">
        <f t="shared" si="141"/>
        <v>0</v>
      </c>
      <c r="MMN34" s="355">
        <f t="shared" si="141"/>
        <v>0</v>
      </c>
      <c r="MMO34" s="355">
        <f t="shared" si="141"/>
        <v>0</v>
      </c>
      <c r="MMP34" s="355">
        <f t="shared" si="141"/>
        <v>0</v>
      </c>
      <c r="MMQ34" s="355">
        <f t="shared" si="141"/>
        <v>0</v>
      </c>
      <c r="MMR34" s="355">
        <f t="shared" si="141"/>
        <v>0</v>
      </c>
      <c r="MMS34" s="355">
        <f t="shared" si="141"/>
        <v>0</v>
      </c>
      <c r="MMT34" s="355">
        <f t="shared" si="141"/>
        <v>0</v>
      </c>
      <c r="MMU34" s="355">
        <f t="shared" si="141"/>
        <v>0</v>
      </c>
      <c r="MMV34" s="355">
        <f t="shared" si="141"/>
        <v>0</v>
      </c>
      <c r="MMW34" s="355">
        <f t="shared" si="141"/>
        <v>0</v>
      </c>
      <c r="MMX34" s="355">
        <f t="shared" si="141"/>
        <v>0</v>
      </c>
      <c r="MMY34" s="355">
        <f t="shared" ref="MMY34:MPJ34" si="142">SUM(MMY35:MMY39)</f>
        <v>0</v>
      </c>
      <c r="MMZ34" s="355">
        <f t="shared" si="142"/>
        <v>0</v>
      </c>
      <c r="MNA34" s="355">
        <f t="shared" si="142"/>
        <v>0</v>
      </c>
      <c r="MNB34" s="355">
        <f t="shared" si="142"/>
        <v>0</v>
      </c>
      <c r="MNC34" s="355">
        <f t="shared" si="142"/>
        <v>0</v>
      </c>
      <c r="MND34" s="355">
        <f t="shared" si="142"/>
        <v>0</v>
      </c>
      <c r="MNE34" s="355">
        <f t="shared" si="142"/>
        <v>0</v>
      </c>
      <c r="MNF34" s="355">
        <f t="shared" si="142"/>
        <v>0</v>
      </c>
      <c r="MNG34" s="355">
        <f t="shared" si="142"/>
        <v>0</v>
      </c>
      <c r="MNH34" s="355">
        <f t="shared" si="142"/>
        <v>0</v>
      </c>
      <c r="MNI34" s="355">
        <f t="shared" si="142"/>
        <v>0</v>
      </c>
      <c r="MNJ34" s="355">
        <f t="shared" si="142"/>
        <v>0</v>
      </c>
      <c r="MNK34" s="355">
        <f t="shared" si="142"/>
        <v>0</v>
      </c>
      <c r="MNL34" s="355">
        <f t="shared" si="142"/>
        <v>0</v>
      </c>
      <c r="MNM34" s="355">
        <f t="shared" si="142"/>
        <v>0</v>
      </c>
      <c r="MNN34" s="355">
        <f t="shared" si="142"/>
        <v>0</v>
      </c>
      <c r="MNO34" s="355">
        <f t="shared" si="142"/>
        <v>0</v>
      </c>
      <c r="MNP34" s="355">
        <f t="shared" si="142"/>
        <v>0</v>
      </c>
      <c r="MNQ34" s="355">
        <f t="shared" si="142"/>
        <v>0</v>
      </c>
      <c r="MNR34" s="355">
        <f t="shared" si="142"/>
        <v>0</v>
      </c>
      <c r="MNS34" s="355">
        <f t="shared" si="142"/>
        <v>0</v>
      </c>
      <c r="MNT34" s="355">
        <f t="shared" si="142"/>
        <v>0</v>
      </c>
      <c r="MNU34" s="355">
        <f t="shared" si="142"/>
        <v>0</v>
      </c>
      <c r="MNV34" s="355">
        <f t="shared" si="142"/>
        <v>0</v>
      </c>
      <c r="MNW34" s="355">
        <f t="shared" si="142"/>
        <v>0</v>
      </c>
      <c r="MNX34" s="355">
        <f t="shared" si="142"/>
        <v>0</v>
      </c>
      <c r="MNY34" s="355">
        <f t="shared" si="142"/>
        <v>0</v>
      </c>
      <c r="MNZ34" s="355">
        <f t="shared" si="142"/>
        <v>0</v>
      </c>
      <c r="MOA34" s="355">
        <f t="shared" si="142"/>
        <v>0</v>
      </c>
      <c r="MOB34" s="355">
        <f t="shared" si="142"/>
        <v>0</v>
      </c>
      <c r="MOC34" s="355">
        <f t="shared" si="142"/>
        <v>0</v>
      </c>
      <c r="MOD34" s="355">
        <f t="shared" si="142"/>
        <v>0</v>
      </c>
      <c r="MOE34" s="355">
        <f t="shared" si="142"/>
        <v>0</v>
      </c>
      <c r="MOF34" s="355">
        <f t="shared" si="142"/>
        <v>0</v>
      </c>
      <c r="MOG34" s="355">
        <f t="shared" si="142"/>
        <v>0</v>
      </c>
      <c r="MOH34" s="355">
        <f t="shared" si="142"/>
        <v>0</v>
      </c>
      <c r="MOI34" s="355">
        <f t="shared" si="142"/>
        <v>0</v>
      </c>
      <c r="MOJ34" s="355">
        <f t="shared" si="142"/>
        <v>0</v>
      </c>
      <c r="MOK34" s="355">
        <f t="shared" si="142"/>
        <v>0</v>
      </c>
      <c r="MOL34" s="355">
        <f t="shared" si="142"/>
        <v>0</v>
      </c>
      <c r="MOM34" s="355">
        <f t="shared" si="142"/>
        <v>0</v>
      </c>
      <c r="MON34" s="355">
        <f t="shared" si="142"/>
        <v>0</v>
      </c>
      <c r="MOO34" s="355">
        <f t="shared" si="142"/>
        <v>0</v>
      </c>
      <c r="MOP34" s="355">
        <f t="shared" si="142"/>
        <v>0</v>
      </c>
      <c r="MOQ34" s="355">
        <f t="shared" si="142"/>
        <v>0</v>
      </c>
      <c r="MOR34" s="355">
        <f t="shared" si="142"/>
        <v>0</v>
      </c>
      <c r="MOS34" s="355">
        <f t="shared" si="142"/>
        <v>0</v>
      </c>
      <c r="MOT34" s="355">
        <f t="shared" si="142"/>
        <v>0</v>
      </c>
      <c r="MOU34" s="355">
        <f t="shared" si="142"/>
        <v>0</v>
      </c>
      <c r="MOV34" s="355">
        <f t="shared" si="142"/>
        <v>0</v>
      </c>
      <c r="MOW34" s="355">
        <f t="shared" si="142"/>
        <v>0</v>
      </c>
      <c r="MOX34" s="355">
        <f t="shared" si="142"/>
        <v>0</v>
      </c>
      <c r="MOY34" s="355">
        <f t="shared" si="142"/>
        <v>0</v>
      </c>
      <c r="MOZ34" s="355">
        <f t="shared" si="142"/>
        <v>0</v>
      </c>
      <c r="MPA34" s="355">
        <f t="shared" si="142"/>
        <v>0</v>
      </c>
      <c r="MPB34" s="355">
        <f t="shared" si="142"/>
        <v>0</v>
      </c>
      <c r="MPC34" s="355">
        <f t="shared" si="142"/>
        <v>0</v>
      </c>
      <c r="MPD34" s="355">
        <f t="shared" si="142"/>
        <v>0</v>
      </c>
      <c r="MPE34" s="355">
        <f t="shared" si="142"/>
        <v>0</v>
      </c>
      <c r="MPF34" s="355">
        <f t="shared" si="142"/>
        <v>0</v>
      </c>
      <c r="MPG34" s="355">
        <f t="shared" si="142"/>
        <v>0</v>
      </c>
      <c r="MPH34" s="355">
        <f t="shared" si="142"/>
        <v>0</v>
      </c>
      <c r="MPI34" s="355">
        <f t="shared" si="142"/>
        <v>0</v>
      </c>
      <c r="MPJ34" s="355">
        <f t="shared" si="142"/>
        <v>0</v>
      </c>
      <c r="MPK34" s="355">
        <f t="shared" ref="MPK34:MRV34" si="143">SUM(MPK35:MPK39)</f>
        <v>0</v>
      </c>
      <c r="MPL34" s="355">
        <f t="shared" si="143"/>
        <v>0</v>
      </c>
      <c r="MPM34" s="355">
        <f t="shared" si="143"/>
        <v>0</v>
      </c>
      <c r="MPN34" s="355">
        <f t="shared" si="143"/>
        <v>0</v>
      </c>
      <c r="MPO34" s="355">
        <f t="shared" si="143"/>
        <v>0</v>
      </c>
      <c r="MPP34" s="355">
        <f t="shared" si="143"/>
        <v>0</v>
      </c>
      <c r="MPQ34" s="355">
        <f t="shared" si="143"/>
        <v>0</v>
      </c>
      <c r="MPR34" s="355">
        <f t="shared" si="143"/>
        <v>0</v>
      </c>
      <c r="MPS34" s="355">
        <f t="shared" si="143"/>
        <v>0</v>
      </c>
      <c r="MPT34" s="355">
        <f t="shared" si="143"/>
        <v>0</v>
      </c>
      <c r="MPU34" s="355">
        <f t="shared" si="143"/>
        <v>0</v>
      </c>
      <c r="MPV34" s="355">
        <f t="shared" si="143"/>
        <v>0</v>
      </c>
      <c r="MPW34" s="355">
        <f t="shared" si="143"/>
        <v>0</v>
      </c>
      <c r="MPX34" s="355">
        <f t="shared" si="143"/>
        <v>0</v>
      </c>
      <c r="MPY34" s="355">
        <f t="shared" si="143"/>
        <v>0</v>
      </c>
      <c r="MPZ34" s="355">
        <f t="shared" si="143"/>
        <v>0</v>
      </c>
      <c r="MQA34" s="355">
        <f t="shared" si="143"/>
        <v>0</v>
      </c>
      <c r="MQB34" s="355">
        <f t="shared" si="143"/>
        <v>0</v>
      </c>
      <c r="MQC34" s="355">
        <f t="shared" si="143"/>
        <v>0</v>
      </c>
      <c r="MQD34" s="355">
        <f t="shared" si="143"/>
        <v>0</v>
      </c>
      <c r="MQE34" s="355">
        <f t="shared" si="143"/>
        <v>0</v>
      </c>
      <c r="MQF34" s="355">
        <f t="shared" si="143"/>
        <v>0</v>
      </c>
      <c r="MQG34" s="355">
        <f t="shared" si="143"/>
        <v>0</v>
      </c>
      <c r="MQH34" s="355">
        <f t="shared" si="143"/>
        <v>0</v>
      </c>
      <c r="MQI34" s="355">
        <f t="shared" si="143"/>
        <v>0</v>
      </c>
      <c r="MQJ34" s="355">
        <f t="shared" si="143"/>
        <v>0</v>
      </c>
      <c r="MQK34" s="355">
        <f t="shared" si="143"/>
        <v>0</v>
      </c>
      <c r="MQL34" s="355">
        <f t="shared" si="143"/>
        <v>0</v>
      </c>
      <c r="MQM34" s="355">
        <f t="shared" si="143"/>
        <v>0</v>
      </c>
      <c r="MQN34" s="355">
        <f t="shared" si="143"/>
        <v>0</v>
      </c>
      <c r="MQO34" s="355">
        <f t="shared" si="143"/>
        <v>0</v>
      </c>
      <c r="MQP34" s="355">
        <f t="shared" si="143"/>
        <v>0</v>
      </c>
      <c r="MQQ34" s="355">
        <f t="shared" si="143"/>
        <v>0</v>
      </c>
      <c r="MQR34" s="355">
        <f t="shared" si="143"/>
        <v>0</v>
      </c>
      <c r="MQS34" s="355">
        <f t="shared" si="143"/>
        <v>0</v>
      </c>
      <c r="MQT34" s="355">
        <f t="shared" si="143"/>
        <v>0</v>
      </c>
      <c r="MQU34" s="355">
        <f t="shared" si="143"/>
        <v>0</v>
      </c>
      <c r="MQV34" s="355">
        <f t="shared" si="143"/>
        <v>0</v>
      </c>
      <c r="MQW34" s="355">
        <f t="shared" si="143"/>
        <v>0</v>
      </c>
      <c r="MQX34" s="355">
        <f t="shared" si="143"/>
        <v>0</v>
      </c>
      <c r="MQY34" s="355">
        <f t="shared" si="143"/>
        <v>0</v>
      </c>
      <c r="MQZ34" s="355">
        <f t="shared" si="143"/>
        <v>0</v>
      </c>
      <c r="MRA34" s="355">
        <f t="shared" si="143"/>
        <v>0</v>
      </c>
      <c r="MRB34" s="355">
        <f t="shared" si="143"/>
        <v>0</v>
      </c>
      <c r="MRC34" s="355">
        <f t="shared" si="143"/>
        <v>0</v>
      </c>
      <c r="MRD34" s="355">
        <f t="shared" si="143"/>
        <v>0</v>
      </c>
      <c r="MRE34" s="355">
        <f t="shared" si="143"/>
        <v>0</v>
      </c>
      <c r="MRF34" s="355">
        <f t="shared" si="143"/>
        <v>0</v>
      </c>
      <c r="MRG34" s="355">
        <f t="shared" si="143"/>
        <v>0</v>
      </c>
      <c r="MRH34" s="355">
        <f t="shared" si="143"/>
        <v>0</v>
      </c>
      <c r="MRI34" s="355">
        <f t="shared" si="143"/>
        <v>0</v>
      </c>
      <c r="MRJ34" s="355">
        <f t="shared" si="143"/>
        <v>0</v>
      </c>
      <c r="MRK34" s="355">
        <f t="shared" si="143"/>
        <v>0</v>
      </c>
      <c r="MRL34" s="355">
        <f t="shared" si="143"/>
        <v>0</v>
      </c>
      <c r="MRM34" s="355">
        <f t="shared" si="143"/>
        <v>0</v>
      </c>
      <c r="MRN34" s="355">
        <f t="shared" si="143"/>
        <v>0</v>
      </c>
      <c r="MRO34" s="355">
        <f t="shared" si="143"/>
        <v>0</v>
      </c>
      <c r="MRP34" s="355">
        <f t="shared" si="143"/>
        <v>0</v>
      </c>
      <c r="MRQ34" s="355">
        <f t="shared" si="143"/>
        <v>0</v>
      </c>
      <c r="MRR34" s="355">
        <f t="shared" si="143"/>
        <v>0</v>
      </c>
      <c r="MRS34" s="355">
        <f t="shared" si="143"/>
        <v>0</v>
      </c>
      <c r="MRT34" s="355">
        <f t="shared" si="143"/>
        <v>0</v>
      </c>
      <c r="MRU34" s="355">
        <f t="shared" si="143"/>
        <v>0</v>
      </c>
      <c r="MRV34" s="355">
        <f t="shared" si="143"/>
        <v>0</v>
      </c>
      <c r="MRW34" s="355">
        <f t="shared" ref="MRW34:MUH34" si="144">SUM(MRW35:MRW39)</f>
        <v>0</v>
      </c>
      <c r="MRX34" s="355">
        <f t="shared" si="144"/>
        <v>0</v>
      </c>
      <c r="MRY34" s="355">
        <f t="shared" si="144"/>
        <v>0</v>
      </c>
      <c r="MRZ34" s="355">
        <f t="shared" si="144"/>
        <v>0</v>
      </c>
      <c r="MSA34" s="355">
        <f t="shared" si="144"/>
        <v>0</v>
      </c>
      <c r="MSB34" s="355">
        <f t="shared" si="144"/>
        <v>0</v>
      </c>
      <c r="MSC34" s="355">
        <f t="shared" si="144"/>
        <v>0</v>
      </c>
      <c r="MSD34" s="355">
        <f t="shared" si="144"/>
        <v>0</v>
      </c>
      <c r="MSE34" s="355">
        <f t="shared" si="144"/>
        <v>0</v>
      </c>
      <c r="MSF34" s="355">
        <f t="shared" si="144"/>
        <v>0</v>
      </c>
      <c r="MSG34" s="355">
        <f t="shared" si="144"/>
        <v>0</v>
      </c>
      <c r="MSH34" s="355">
        <f t="shared" si="144"/>
        <v>0</v>
      </c>
      <c r="MSI34" s="355">
        <f t="shared" si="144"/>
        <v>0</v>
      </c>
      <c r="MSJ34" s="355">
        <f t="shared" si="144"/>
        <v>0</v>
      </c>
      <c r="MSK34" s="355">
        <f t="shared" si="144"/>
        <v>0</v>
      </c>
      <c r="MSL34" s="355">
        <f t="shared" si="144"/>
        <v>0</v>
      </c>
      <c r="MSM34" s="355">
        <f t="shared" si="144"/>
        <v>0</v>
      </c>
      <c r="MSN34" s="355">
        <f t="shared" si="144"/>
        <v>0</v>
      </c>
      <c r="MSO34" s="355">
        <f t="shared" si="144"/>
        <v>0</v>
      </c>
      <c r="MSP34" s="355">
        <f t="shared" si="144"/>
        <v>0</v>
      </c>
      <c r="MSQ34" s="355">
        <f t="shared" si="144"/>
        <v>0</v>
      </c>
      <c r="MSR34" s="355">
        <f t="shared" si="144"/>
        <v>0</v>
      </c>
      <c r="MSS34" s="355">
        <f t="shared" si="144"/>
        <v>0</v>
      </c>
      <c r="MST34" s="355">
        <f t="shared" si="144"/>
        <v>0</v>
      </c>
      <c r="MSU34" s="355">
        <f t="shared" si="144"/>
        <v>0</v>
      </c>
      <c r="MSV34" s="355">
        <f t="shared" si="144"/>
        <v>0</v>
      </c>
      <c r="MSW34" s="355">
        <f t="shared" si="144"/>
        <v>0</v>
      </c>
      <c r="MSX34" s="355">
        <f t="shared" si="144"/>
        <v>0</v>
      </c>
      <c r="MSY34" s="355">
        <f t="shared" si="144"/>
        <v>0</v>
      </c>
      <c r="MSZ34" s="355">
        <f t="shared" si="144"/>
        <v>0</v>
      </c>
      <c r="MTA34" s="355">
        <f t="shared" si="144"/>
        <v>0</v>
      </c>
      <c r="MTB34" s="355">
        <f t="shared" si="144"/>
        <v>0</v>
      </c>
      <c r="MTC34" s="355">
        <f t="shared" si="144"/>
        <v>0</v>
      </c>
      <c r="MTD34" s="355">
        <f t="shared" si="144"/>
        <v>0</v>
      </c>
      <c r="MTE34" s="355">
        <f t="shared" si="144"/>
        <v>0</v>
      </c>
      <c r="MTF34" s="355">
        <f t="shared" si="144"/>
        <v>0</v>
      </c>
      <c r="MTG34" s="355">
        <f t="shared" si="144"/>
        <v>0</v>
      </c>
      <c r="MTH34" s="355">
        <f t="shared" si="144"/>
        <v>0</v>
      </c>
      <c r="MTI34" s="355">
        <f t="shared" si="144"/>
        <v>0</v>
      </c>
      <c r="MTJ34" s="355">
        <f t="shared" si="144"/>
        <v>0</v>
      </c>
      <c r="MTK34" s="355">
        <f t="shared" si="144"/>
        <v>0</v>
      </c>
      <c r="MTL34" s="355">
        <f t="shared" si="144"/>
        <v>0</v>
      </c>
      <c r="MTM34" s="355">
        <f t="shared" si="144"/>
        <v>0</v>
      </c>
      <c r="MTN34" s="355">
        <f t="shared" si="144"/>
        <v>0</v>
      </c>
      <c r="MTO34" s="355">
        <f t="shared" si="144"/>
        <v>0</v>
      </c>
      <c r="MTP34" s="355">
        <f t="shared" si="144"/>
        <v>0</v>
      </c>
      <c r="MTQ34" s="355">
        <f t="shared" si="144"/>
        <v>0</v>
      </c>
      <c r="MTR34" s="355">
        <f t="shared" si="144"/>
        <v>0</v>
      </c>
      <c r="MTS34" s="355">
        <f t="shared" si="144"/>
        <v>0</v>
      </c>
      <c r="MTT34" s="355">
        <f t="shared" si="144"/>
        <v>0</v>
      </c>
      <c r="MTU34" s="355">
        <f t="shared" si="144"/>
        <v>0</v>
      </c>
      <c r="MTV34" s="355">
        <f t="shared" si="144"/>
        <v>0</v>
      </c>
      <c r="MTW34" s="355">
        <f t="shared" si="144"/>
        <v>0</v>
      </c>
      <c r="MTX34" s="355">
        <f t="shared" si="144"/>
        <v>0</v>
      </c>
      <c r="MTY34" s="355">
        <f t="shared" si="144"/>
        <v>0</v>
      </c>
      <c r="MTZ34" s="355">
        <f t="shared" si="144"/>
        <v>0</v>
      </c>
      <c r="MUA34" s="355">
        <f t="shared" si="144"/>
        <v>0</v>
      </c>
      <c r="MUB34" s="355">
        <f t="shared" si="144"/>
        <v>0</v>
      </c>
      <c r="MUC34" s="355">
        <f t="shared" si="144"/>
        <v>0</v>
      </c>
      <c r="MUD34" s="355">
        <f t="shared" si="144"/>
        <v>0</v>
      </c>
      <c r="MUE34" s="355">
        <f t="shared" si="144"/>
        <v>0</v>
      </c>
      <c r="MUF34" s="355">
        <f t="shared" si="144"/>
        <v>0</v>
      </c>
      <c r="MUG34" s="355">
        <f t="shared" si="144"/>
        <v>0</v>
      </c>
      <c r="MUH34" s="355">
        <f t="shared" si="144"/>
        <v>0</v>
      </c>
      <c r="MUI34" s="355">
        <f t="shared" ref="MUI34:MWT34" si="145">SUM(MUI35:MUI39)</f>
        <v>0</v>
      </c>
      <c r="MUJ34" s="355">
        <f t="shared" si="145"/>
        <v>0</v>
      </c>
      <c r="MUK34" s="355">
        <f t="shared" si="145"/>
        <v>0</v>
      </c>
      <c r="MUL34" s="355">
        <f t="shared" si="145"/>
        <v>0</v>
      </c>
      <c r="MUM34" s="355">
        <f t="shared" si="145"/>
        <v>0</v>
      </c>
      <c r="MUN34" s="355">
        <f t="shared" si="145"/>
        <v>0</v>
      </c>
      <c r="MUO34" s="355">
        <f t="shared" si="145"/>
        <v>0</v>
      </c>
      <c r="MUP34" s="355">
        <f t="shared" si="145"/>
        <v>0</v>
      </c>
      <c r="MUQ34" s="355">
        <f t="shared" si="145"/>
        <v>0</v>
      </c>
      <c r="MUR34" s="355">
        <f t="shared" si="145"/>
        <v>0</v>
      </c>
      <c r="MUS34" s="355">
        <f t="shared" si="145"/>
        <v>0</v>
      </c>
      <c r="MUT34" s="355">
        <f t="shared" si="145"/>
        <v>0</v>
      </c>
      <c r="MUU34" s="355">
        <f t="shared" si="145"/>
        <v>0</v>
      </c>
      <c r="MUV34" s="355">
        <f t="shared" si="145"/>
        <v>0</v>
      </c>
      <c r="MUW34" s="355">
        <f t="shared" si="145"/>
        <v>0</v>
      </c>
      <c r="MUX34" s="355">
        <f t="shared" si="145"/>
        <v>0</v>
      </c>
      <c r="MUY34" s="355">
        <f t="shared" si="145"/>
        <v>0</v>
      </c>
      <c r="MUZ34" s="355">
        <f t="shared" si="145"/>
        <v>0</v>
      </c>
      <c r="MVA34" s="355">
        <f t="shared" si="145"/>
        <v>0</v>
      </c>
      <c r="MVB34" s="355">
        <f t="shared" si="145"/>
        <v>0</v>
      </c>
      <c r="MVC34" s="355">
        <f t="shared" si="145"/>
        <v>0</v>
      </c>
      <c r="MVD34" s="355">
        <f t="shared" si="145"/>
        <v>0</v>
      </c>
      <c r="MVE34" s="355">
        <f t="shared" si="145"/>
        <v>0</v>
      </c>
      <c r="MVF34" s="355">
        <f t="shared" si="145"/>
        <v>0</v>
      </c>
      <c r="MVG34" s="355">
        <f t="shared" si="145"/>
        <v>0</v>
      </c>
      <c r="MVH34" s="355">
        <f t="shared" si="145"/>
        <v>0</v>
      </c>
      <c r="MVI34" s="355">
        <f t="shared" si="145"/>
        <v>0</v>
      </c>
      <c r="MVJ34" s="355">
        <f t="shared" si="145"/>
        <v>0</v>
      </c>
      <c r="MVK34" s="355">
        <f t="shared" si="145"/>
        <v>0</v>
      </c>
      <c r="MVL34" s="355">
        <f t="shared" si="145"/>
        <v>0</v>
      </c>
      <c r="MVM34" s="355">
        <f t="shared" si="145"/>
        <v>0</v>
      </c>
      <c r="MVN34" s="355">
        <f t="shared" si="145"/>
        <v>0</v>
      </c>
      <c r="MVO34" s="355">
        <f t="shared" si="145"/>
        <v>0</v>
      </c>
      <c r="MVP34" s="355">
        <f t="shared" si="145"/>
        <v>0</v>
      </c>
      <c r="MVQ34" s="355">
        <f t="shared" si="145"/>
        <v>0</v>
      </c>
      <c r="MVR34" s="355">
        <f t="shared" si="145"/>
        <v>0</v>
      </c>
      <c r="MVS34" s="355">
        <f t="shared" si="145"/>
        <v>0</v>
      </c>
      <c r="MVT34" s="355">
        <f t="shared" si="145"/>
        <v>0</v>
      </c>
      <c r="MVU34" s="355">
        <f t="shared" si="145"/>
        <v>0</v>
      </c>
      <c r="MVV34" s="355">
        <f t="shared" si="145"/>
        <v>0</v>
      </c>
      <c r="MVW34" s="355">
        <f t="shared" si="145"/>
        <v>0</v>
      </c>
      <c r="MVX34" s="355">
        <f t="shared" si="145"/>
        <v>0</v>
      </c>
      <c r="MVY34" s="355">
        <f t="shared" si="145"/>
        <v>0</v>
      </c>
      <c r="MVZ34" s="355">
        <f t="shared" si="145"/>
        <v>0</v>
      </c>
      <c r="MWA34" s="355">
        <f t="shared" si="145"/>
        <v>0</v>
      </c>
      <c r="MWB34" s="355">
        <f t="shared" si="145"/>
        <v>0</v>
      </c>
      <c r="MWC34" s="355">
        <f t="shared" si="145"/>
        <v>0</v>
      </c>
      <c r="MWD34" s="355">
        <f t="shared" si="145"/>
        <v>0</v>
      </c>
      <c r="MWE34" s="355">
        <f t="shared" si="145"/>
        <v>0</v>
      </c>
      <c r="MWF34" s="355">
        <f t="shared" si="145"/>
        <v>0</v>
      </c>
      <c r="MWG34" s="355">
        <f t="shared" si="145"/>
        <v>0</v>
      </c>
      <c r="MWH34" s="355">
        <f t="shared" si="145"/>
        <v>0</v>
      </c>
      <c r="MWI34" s="355">
        <f t="shared" si="145"/>
        <v>0</v>
      </c>
      <c r="MWJ34" s="355">
        <f t="shared" si="145"/>
        <v>0</v>
      </c>
      <c r="MWK34" s="355">
        <f t="shared" si="145"/>
        <v>0</v>
      </c>
      <c r="MWL34" s="355">
        <f t="shared" si="145"/>
        <v>0</v>
      </c>
      <c r="MWM34" s="355">
        <f t="shared" si="145"/>
        <v>0</v>
      </c>
      <c r="MWN34" s="355">
        <f t="shared" si="145"/>
        <v>0</v>
      </c>
      <c r="MWO34" s="355">
        <f t="shared" si="145"/>
        <v>0</v>
      </c>
      <c r="MWP34" s="355">
        <f t="shared" si="145"/>
        <v>0</v>
      </c>
      <c r="MWQ34" s="355">
        <f t="shared" si="145"/>
        <v>0</v>
      </c>
      <c r="MWR34" s="355">
        <f t="shared" si="145"/>
        <v>0</v>
      </c>
      <c r="MWS34" s="355">
        <f t="shared" si="145"/>
        <v>0</v>
      </c>
      <c r="MWT34" s="355">
        <f t="shared" si="145"/>
        <v>0</v>
      </c>
      <c r="MWU34" s="355">
        <f t="shared" ref="MWU34:MZF34" si="146">SUM(MWU35:MWU39)</f>
        <v>0</v>
      </c>
      <c r="MWV34" s="355">
        <f t="shared" si="146"/>
        <v>0</v>
      </c>
      <c r="MWW34" s="355">
        <f t="shared" si="146"/>
        <v>0</v>
      </c>
      <c r="MWX34" s="355">
        <f t="shared" si="146"/>
        <v>0</v>
      </c>
      <c r="MWY34" s="355">
        <f t="shared" si="146"/>
        <v>0</v>
      </c>
      <c r="MWZ34" s="355">
        <f t="shared" si="146"/>
        <v>0</v>
      </c>
      <c r="MXA34" s="355">
        <f t="shared" si="146"/>
        <v>0</v>
      </c>
      <c r="MXB34" s="355">
        <f t="shared" si="146"/>
        <v>0</v>
      </c>
      <c r="MXC34" s="355">
        <f t="shared" si="146"/>
        <v>0</v>
      </c>
      <c r="MXD34" s="355">
        <f t="shared" si="146"/>
        <v>0</v>
      </c>
      <c r="MXE34" s="355">
        <f t="shared" si="146"/>
        <v>0</v>
      </c>
      <c r="MXF34" s="355">
        <f t="shared" si="146"/>
        <v>0</v>
      </c>
      <c r="MXG34" s="355">
        <f t="shared" si="146"/>
        <v>0</v>
      </c>
      <c r="MXH34" s="355">
        <f t="shared" si="146"/>
        <v>0</v>
      </c>
      <c r="MXI34" s="355">
        <f t="shared" si="146"/>
        <v>0</v>
      </c>
      <c r="MXJ34" s="355">
        <f t="shared" si="146"/>
        <v>0</v>
      </c>
      <c r="MXK34" s="355">
        <f t="shared" si="146"/>
        <v>0</v>
      </c>
      <c r="MXL34" s="355">
        <f t="shared" si="146"/>
        <v>0</v>
      </c>
      <c r="MXM34" s="355">
        <f t="shared" si="146"/>
        <v>0</v>
      </c>
      <c r="MXN34" s="355">
        <f t="shared" si="146"/>
        <v>0</v>
      </c>
      <c r="MXO34" s="355">
        <f t="shared" si="146"/>
        <v>0</v>
      </c>
      <c r="MXP34" s="355">
        <f t="shared" si="146"/>
        <v>0</v>
      </c>
      <c r="MXQ34" s="355">
        <f t="shared" si="146"/>
        <v>0</v>
      </c>
      <c r="MXR34" s="355">
        <f t="shared" si="146"/>
        <v>0</v>
      </c>
      <c r="MXS34" s="355">
        <f t="shared" si="146"/>
        <v>0</v>
      </c>
      <c r="MXT34" s="355">
        <f t="shared" si="146"/>
        <v>0</v>
      </c>
      <c r="MXU34" s="355">
        <f t="shared" si="146"/>
        <v>0</v>
      </c>
      <c r="MXV34" s="355">
        <f t="shared" si="146"/>
        <v>0</v>
      </c>
      <c r="MXW34" s="355">
        <f t="shared" si="146"/>
        <v>0</v>
      </c>
      <c r="MXX34" s="355">
        <f t="shared" si="146"/>
        <v>0</v>
      </c>
      <c r="MXY34" s="355">
        <f t="shared" si="146"/>
        <v>0</v>
      </c>
      <c r="MXZ34" s="355">
        <f t="shared" si="146"/>
        <v>0</v>
      </c>
      <c r="MYA34" s="355">
        <f t="shared" si="146"/>
        <v>0</v>
      </c>
      <c r="MYB34" s="355">
        <f t="shared" si="146"/>
        <v>0</v>
      </c>
      <c r="MYC34" s="355">
        <f t="shared" si="146"/>
        <v>0</v>
      </c>
      <c r="MYD34" s="355">
        <f t="shared" si="146"/>
        <v>0</v>
      </c>
      <c r="MYE34" s="355">
        <f t="shared" si="146"/>
        <v>0</v>
      </c>
      <c r="MYF34" s="355">
        <f t="shared" si="146"/>
        <v>0</v>
      </c>
      <c r="MYG34" s="355">
        <f t="shared" si="146"/>
        <v>0</v>
      </c>
      <c r="MYH34" s="355">
        <f t="shared" si="146"/>
        <v>0</v>
      </c>
      <c r="MYI34" s="355">
        <f t="shared" si="146"/>
        <v>0</v>
      </c>
      <c r="MYJ34" s="355">
        <f t="shared" si="146"/>
        <v>0</v>
      </c>
      <c r="MYK34" s="355">
        <f t="shared" si="146"/>
        <v>0</v>
      </c>
      <c r="MYL34" s="355">
        <f t="shared" si="146"/>
        <v>0</v>
      </c>
      <c r="MYM34" s="355">
        <f t="shared" si="146"/>
        <v>0</v>
      </c>
      <c r="MYN34" s="355">
        <f t="shared" si="146"/>
        <v>0</v>
      </c>
      <c r="MYO34" s="355">
        <f t="shared" si="146"/>
        <v>0</v>
      </c>
      <c r="MYP34" s="355">
        <f t="shared" si="146"/>
        <v>0</v>
      </c>
      <c r="MYQ34" s="355">
        <f t="shared" si="146"/>
        <v>0</v>
      </c>
      <c r="MYR34" s="355">
        <f t="shared" si="146"/>
        <v>0</v>
      </c>
      <c r="MYS34" s="355">
        <f t="shared" si="146"/>
        <v>0</v>
      </c>
      <c r="MYT34" s="355">
        <f t="shared" si="146"/>
        <v>0</v>
      </c>
      <c r="MYU34" s="355">
        <f t="shared" si="146"/>
        <v>0</v>
      </c>
      <c r="MYV34" s="355">
        <f t="shared" si="146"/>
        <v>0</v>
      </c>
      <c r="MYW34" s="355">
        <f t="shared" si="146"/>
        <v>0</v>
      </c>
      <c r="MYX34" s="355">
        <f t="shared" si="146"/>
        <v>0</v>
      </c>
      <c r="MYY34" s="355">
        <f t="shared" si="146"/>
        <v>0</v>
      </c>
      <c r="MYZ34" s="355">
        <f t="shared" si="146"/>
        <v>0</v>
      </c>
      <c r="MZA34" s="355">
        <f t="shared" si="146"/>
        <v>0</v>
      </c>
      <c r="MZB34" s="355">
        <f t="shared" si="146"/>
        <v>0</v>
      </c>
      <c r="MZC34" s="355">
        <f t="shared" si="146"/>
        <v>0</v>
      </c>
      <c r="MZD34" s="355">
        <f t="shared" si="146"/>
        <v>0</v>
      </c>
      <c r="MZE34" s="355">
        <f t="shared" si="146"/>
        <v>0</v>
      </c>
      <c r="MZF34" s="355">
        <f t="shared" si="146"/>
        <v>0</v>
      </c>
      <c r="MZG34" s="355">
        <f t="shared" ref="MZG34:NBR34" si="147">SUM(MZG35:MZG39)</f>
        <v>0</v>
      </c>
      <c r="MZH34" s="355">
        <f t="shared" si="147"/>
        <v>0</v>
      </c>
      <c r="MZI34" s="355">
        <f t="shared" si="147"/>
        <v>0</v>
      </c>
      <c r="MZJ34" s="355">
        <f t="shared" si="147"/>
        <v>0</v>
      </c>
      <c r="MZK34" s="355">
        <f t="shared" si="147"/>
        <v>0</v>
      </c>
      <c r="MZL34" s="355">
        <f t="shared" si="147"/>
        <v>0</v>
      </c>
      <c r="MZM34" s="355">
        <f t="shared" si="147"/>
        <v>0</v>
      </c>
      <c r="MZN34" s="355">
        <f t="shared" si="147"/>
        <v>0</v>
      </c>
      <c r="MZO34" s="355">
        <f t="shared" si="147"/>
        <v>0</v>
      </c>
      <c r="MZP34" s="355">
        <f t="shared" si="147"/>
        <v>0</v>
      </c>
      <c r="MZQ34" s="355">
        <f t="shared" si="147"/>
        <v>0</v>
      </c>
      <c r="MZR34" s="355">
        <f t="shared" si="147"/>
        <v>0</v>
      </c>
      <c r="MZS34" s="355">
        <f t="shared" si="147"/>
        <v>0</v>
      </c>
      <c r="MZT34" s="355">
        <f t="shared" si="147"/>
        <v>0</v>
      </c>
      <c r="MZU34" s="355">
        <f t="shared" si="147"/>
        <v>0</v>
      </c>
      <c r="MZV34" s="355">
        <f t="shared" si="147"/>
        <v>0</v>
      </c>
      <c r="MZW34" s="355">
        <f t="shared" si="147"/>
        <v>0</v>
      </c>
      <c r="MZX34" s="355">
        <f t="shared" si="147"/>
        <v>0</v>
      </c>
      <c r="MZY34" s="355">
        <f t="shared" si="147"/>
        <v>0</v>
      </c>
      <c r="MZZ34" s="355">
        <f t="shared" si="147"/>
        <v>0</v>
      </c>
      <c r="NAA34" s="355">
        <f t="shared" si="147"/>
        <v>0</v>
      </c>
      <c r="NAB34" s="355">
        <f t="shared" si="147"/>
        <v>0</v>
      </c>
      <c r="NAC34" s="355">
        <f t="shared" si="147"/>
        <v>0</v>
      </c>
      <c r="NAD34" s="355">
        <f t="shared" si="147"/>
        <v>0</v>
      </c>
      <c r="NAE34" s="355">
        <f t="shared" si="147"/>
        <v>0</v>
      </c>
      <c r="NAF34" s="355">
        <f t="shared" si="147"/>
        <v>0</v>
      </c>
      <c r="NAG34" s="355">
        <f t="shared" si="147"/>
        <v>0</v>
      </c>
      <c r="NAH34" s="355">
        <f t="shared" si="147"/>
        <v>0</v>
      </c>
      <c r="NAI34" s="355">
        <f t="shared" si="147"/>
        <v>0</v>
      </c>
      <c r="NAJ34" s="355">
        <f t="shared" si="147"/>
        <v>0</v>
      </c>
      <c r="NAK34" s="355">
        <f t="shared" si="147"/>
        <v>0</v>
      </c>
      <c r="NAL34" s="355">
        <f t="shared" si="147"/>
        <v>0</v>
      </c>
      <c r="NAM34" s="355">
        <f t="shared" si="147"/>
        <v>0</v>
      </c>
      <c r="NAN34" s="355">
        <f t="shared" si="147"/>
        <v>0</v>
      </c>
      <c r="NAO34" s="355">
        <f t="shared" si="147"/>
        <v>0</v>
      </c>
      <c r="NAP34" s="355">
        <f t="shared" si="147"/>
        <v>0</v>
      </c>
      <c r="NAQ34" s="355">
        <f t="shared" si="147"/>
        <v>0</v>
      </c>
      <c r="NAR34" s="355">
        <f t="shared" si="147"/>
        <v>0</v>
      </c>
      <c r="NAS34" s="355">
        <f t="shared" si="147"/>
        <v>0</v>
      </c>
      <c r="NAT34" s="355">
        <f t="shared" si="147"/>
        <v>0</v>
      </c>
      <c r="NAU34" s="355">
        <f t="shared" si="147"/>
        <v>0</v>
      </c>
      <c r="NAV34" s="355">
        <f t="shared" si="147"/>
        <v>0</v>
      </c>
      <c r="NAW34" s="355">
        <f t="shared" si="147"/>
        <v>0</v>
      </c>
      <c r="NAX34" s="355">
        <f t="shared" si="147"/>
        <v>0</v>
      </c>
      <c r="NAY34" s="355">
        <f t="shared" si="147"/>
        <v>0</v>
      </c>
      <c r="NAZ34" s="355">
        <f t="shared" si="147"/>
        <v>0</v>
      </c>
      <c r="NBA34" s="355">
        <f t="shared" si="147"/>
        <v>0</v>
      </c>
      <c r="NBB34" s="355">
        <f t="shared" si="147"/>
        <v>0</v>
      </c>
      <c r="NBC34" s="355">
        <f t="shared" si="147"/>
        <v>0</v>
      </c>
      <c r="NBD34" s="355">
        <f t="shared" si="147"/>
        <v>0</v>
      </c>
      <c r="NBE34" s="355">
        <f t="shared" si="147"/>
        <v>0</v>
      </c>
      <c r="NBF34" s="355">
        <f t="shared" si="147"/>
        <v>0</v>
      </c>
      <c r="NBG34" s="355">
        <f t="shared" si="147"/>
        <v>0</v>
      </c>
      <c r="NBH34" s="355">
        <f t="shared" si="147"/>
        <v>0</v>
      </c>
      <c r="NBI34" s="355">
        <f t="shared" si="147"/>
        <v>0</v>
      </c>
      <c r="NBJ34" s="355">
        <f t="shared" si="147"/>
        <v>0</v>
      </c>
      <c r="NBK34" s="355">
        <f t="shared" si="147"/>
        <v>0</v>
      </c>
      <c r="NBL34" s="355">
        <f t="shared" si="147"/>
        <v>0</v>
      </c>
      <c r="NBM34" s="355">
        <f t="shared" si="147"/>
        <v>0</v>
      </c>
      <c r="NBN34" s="355">
        <f t="shared" si="147"/>
        <v>0</v>
      </c>
      <c r="NBO34" s="355">
        <f t="shared" si="147"/>
        <v>0</v>
      </c>
      <c r="NBP34" s="355">
        <f t="shared" si="147"/>
        <v>0</v>
      </c>
      <c r="NBQ34" s="355">
        <f t="shared" si="147"/>
        <v>0</v>
      </c>
      <c r="NBR34" s="355">
        <f t="shared" si="147"/>
        <v>0</v>
      </c>
      <c r="NBS34" s="355">
        <f t="shared" ref="NBS34:NED34" si="148">SUM(NBS35:NBS39)</f>
        <v>0</v>
      </c>
      <c r="NBT34" s="355">
        <f t="shared" si="148"/>
        <v>0</v>
      </c>
      <c r="NBU34" s="355">
        <f t="shared" si="148"/>
        <v>0</v>
      </c>
      <c r="NBV34" s="355">
        <f t="shared" si="148"/>
        <v>0</v>
      </c>
      <c r="NBW34" s="355">
        <f t="shared" si="148"/>
        <v>0</v>
      </c>
      <c r="NBX34" s="355">
        <f t="shared" si="148"/>
        <v>0</v>
      </c>
      <c r="NBY34" s="355">
        <f t="shared" si="148"/>
        <v>0</v>
      </c>
      <c r="NBZ34" s="355">
        <f t="shared" si="148"/>
        <v>0</v>
      </c>
      <c r="NCA34" s="355">
        <f t="shared" si="148"/>
        <v>0</v>
      </c>
      <c r="NCB34" s="355">
        <f t="shared" si="148"/>
        <v>0</v>
      </c>
      <c r="NCC34" s="355">
        <f t="shared" si="148"/>
        <v>0</v>
      </c>
      <c r="NCD34" s="355">
        <f t="shared" si="148"/>
        <v>0</v>
      </c>
      <c r="NCE34" s="355">
        <f t="shared" si="148"/>
        <v>0</v>
      </c>
      <c r="NCF34" s="355">
        <f t="shared" si="148"/>
        <v>0</v>
      </c>
      <c r="NCG34" s="355">
        <f t="shared" si="148"/>
        <v>0</v>
      </c>
      <c r="NCH34" s="355">
        <f t="shared" si="148"/>
        <v>0</v>
      </c>
      <c r="NCI34" s="355">
        <f t="shared" si="148"/>
        <v>0</v>
      </c>
      <c r="NCJ34" s="355">
        <f t="shared" si="148"/>
        <v>0</v>
      </c>
      <c r="NCK34" s="355">
        <f t="shared" si="148"/>
        <v>0</v>
      </c>
      <c r="NCL34" s="355">
        <f t="shared" si="148"/>
        <v>0</v>
      </c>
      <c r="NCM34" s="355">
        <f t="shared" si="148"/>
        <v>0</v>
      </c>
      <c r="NCN34" s="355">
        <f t="shared" si="148"/>
        <v>0</v>
      </c>
      <c r="NCO34" s="355">
        <f t="shared" si="148"/>
        <v>0</v>
      </c>
      <c r="NCP34" s="355">
        <f t="shared" si="148"/>
        <v>0</v>
      </c>
      <c r="NCQ34" s="355">
        <f t="shared" si="148"/>
        <v>0</v>
      </c>
      <c r="NCR34" s="355">
        <f t="shared" si="148"/>
        <v>0</v>
      </c>
      <c r="NCS34" s="355">
        <f t="shared" si="148"/>
        <v>0</v>
      </c>
      <c r="NCT34" s="355">
        <f t="shared" si="148"/>
        <v>0</v>
      </c>
      <c r="NCU34" s="355">
        <f t="shared" si="148"/>
        <v>0</v>
      </c>
      <c r="NCV34" s="355">
        <f t="shared" si="148"/>
        <v>0</v>
      </c>
      <c r="NCW34" s="355">
        <f t="shared" si="148"/>
        <v>0</v>
      </c>
      <c r="NCX34" s="355">
        <f t="shared" si="148"/>
        <v>0</v>
      </c>
      <c r="NCY34" s="355">
        <f t="shared" si="148"/>
        <v>0</v>
      </c>
      <c r="NCZ34" s="355">
        <f t="shared" si="148"/>
        <v>0</v>
      </c>
      <c r="NDA34" s="355">
        <f t="shared" si="148"/>
        <v>0</v>
      </c>
      <c r="NDB34" s="355">
        <f t="shared" si="148"/>
        <v>0</v>
      </c>
      <c r="NDC34" s="355">
        <f t="shared" si="148"/>
        <v>0</v>
      </c>
      <c r="NDD34" s="355">
        <f t="shared" si="148"/>
        <v>0</v>
      </c>
      <c r="NDE34" s="355">
        <f t="shared" si="148"/>
        <v>0</v>
      </c>
      <c r="NDF34" s="355">
        <f t="shared" si="148"/>
        <v>0</v>
      </c>
      <c r="NDG34" s="355">
        <f t="shared" si="148"/>
        <v>0</v>
      </c>
      <c r="NDH34" s="355">
        <f t="shared" si="148"/>
        <v>0</v>
      </c>
      <c r="NDI34" s="355">
        <f t="shared" si="148"/>
        <v>0</v>
      </c>
      <c r="NDJ34" s="355">
        <f t="shared" si="148"/>
        <v>0</v>
      </c>
      <c r="NDK34" s="355">
        <f t="shared" si="148"/>
        <v>0</v>
      </c>
      <c r="NDL34" s="355">
        <f t="shared" si="148"/>
        <v>0</v>
      </c>
      <c r="NDM34" s="355">
        <f t="shared" si="148"/>
        <v>0</v>
      </c>
      <c r="NDN34" s="355">
        <f t="shared" si="148"/>
        <v>0</v>
      </c>
      <c r="NDO34" s="355">
        <f t="shared" si="148"/>
        <v>0</v>
      </c>
      <c r="NDP34" s="355">
        <f t="shared" si="148"/>
        <v>0</v>
      </c>
      <c r="NDQ34" s="355">
        <f t="shared" si="148"/>
        <v>0</v>
      </c>
      <c r="NDR34" s="355">
        <f t="shared" si="148"/>
        <v>0</v>
      </c>
      <c r="NDS34" s="355">
        <f t="shared" si="148"/>
        <v>0</v>
      </c>
      <c r="NDT34" s="355">
        <f t="shared" si="148"/>
        <v>0</v>
      </c>
      <c r="NDU34" s="355">
        <f t="shared" si="148"/>
        <v>0</v>
      </c>
      <c r="NDV34" s="355">
        <f t="shared" si="148"/>
        <v>0</v>
      </c>
      <c r="NDW34" s="355">
        <f t="shared" si="148"/>
        <v>0</v>
      </c>
      <c r="NDX34" s="355">
        <f t="shared" si="148"/>
        <v>0</v>
      </c>
      <c r="NDY34" s="355">
        <f t="shared" si="148"/>
        <v>0</v>
      </c>
      <c r="NDZ34" s="355">
        <f t="shared" si="148"/>
        <v>0</v>
      </c>
      <c r="NEA34" s="355">
        <f t="shared" si="148"/>
        <v>0</v>
      </c>
      <c r="NEB34" s="355">
        <f t="shared" si="148"/>
        <v>0</v>
      </c>
      <c r="NEC34" s="355">
        <f t="shared" si="148"/>
        <v>0</v>
      </c>
      <c r="NED34" s="355">
        <f t="shared" si="148"/>
        <v>0</v>
      </c>
      <c r="NEE34" s="355">
        <f t="shared" ref="NEE34:NGP34" si="149">SUM(NEE35:NEE39)</f>
        <v>0</v>
      </c>
      <c r="NEF34" s="355">
        <f t="shared" si="149"/>
        <v>0</v>
      </c>
      <c r="NEG34" s="355">
        <f t="shared" si="149"/>
        <v>0</v>
      </c>
      <c r="NEH34" s="355">
        <f t="shared" si="149"/>
        <v>0</v>
      </c>
      <c r="NEI34" s="355">
        <f t="shared" si="149"/>
        <v>0</v>
      </c>
      <c r="NEJ34" s="355">
        <f t="shared" si="149"/>
        <v>0</v>
      </c>
      <c r="NEK34" s="355">
        <f t="shared" si="149"/>
        <v>0</v>
      </c>
      <c r="NEL34" s="355">
        <f t="shared" si="149"/>
        <v>0</v>
      </c>
      <c r="NEM34" s="355">
        <f t="shared" si="149"/>
        <v>0</v>
      </c>
      <c r="NEN34" s="355">
        <f t="shared" si="149"/>
        <v>0</v>
      </c>
      <c r="NEO34" s="355">
        <f t="shared" si="149"/>
        <v>0</v>
      </c>
      <c r="NEP34" s="355">
        <f t="shared" si="149"/>
        <v>0</v>
      </c>
      <c r="NEQ34" s="355">
        <f t="shared" si="149"/>
        <v>0</v>
      </c>
      <c r="NER34" s="355">
        <f t="shared" si="149"/>
        <v>0</v>
      </c>
      <c r="NES34" s="355">
        <f t="shared" si="149"/>
        <v>0</v>
      </c>
      <c r="NET34" s="355">
        <f t="shared" si="149"/>
        <v>0</v>
      </c>
      <c r="NEU34" s="355">
        <f t="shared" si="149"/>
        <v>0</v>
      </c>
      <c r="NEV34" s="355">
        <f t="shared" si="149"/>
        <v>0</v>
      </c>
      <c r="NEW34" s="355">
        <f t="shared" si="149"/>
        <v>0</v>
      </c>
      <c r="NEX34" s="355">
        <f t="shared" si="149"/>
        <v>0</v>
      </c>
      <c r="NEY34" s="355">
        <f t="shared" si="149"/>
        <v>0</v>
      </c>
      <c r="NEZ34" s="355">
        <f t="shared" si="149"/>
        <v>0</v>
      </c>
      <c r="NFA34" s="355">
        <f t="shared" si="149"/>
        <v>0</v>
      </c>
      <c r="NFB34" s="355">
        <f t="shared" si="149"/>
        <v>0</v>
      </c>
      <c r="NFC34" s="355">
        <f t="shared" si="149"/>
        <v>0</v>
      </c>
      <c r="NFD34" s="355">
        <f t="shared" si="149"/>
        <v>0</v>
      </c>
      <c r="NFE34" s="355">
        <f t="shared" si="149"/>
        <v>0</v>
      </c>
      <c r="NFF34" s="355">
        <f t="shared" si="149"/>
        <v>0</v>
      </c>
      <c r="NFG34" s="355">
        <f t="shared" si="149"/>
        <v>0</v>
      </c>
      <c r="NFH34" s="355">
        <f t="shared" si="149"/>
        <v>0</v>
      </c>
      <c r="NFI34" s="355">
        <f t="shared" si="149"/>
        <v>0</v>
      </c>
      <c r="NFJ34" s="355">
        <f t="shared" si="149"/>
        <v>0</v>
      </c>
      <c r="NFK34" s="355">
        <f t="shared" si="149"/>
        <v>0</v>
      </c>
      <c r="NFL34" s="355">
        <f t="shared" si="149"/>
        <v>0</v>
      </c>
      <c r="NFM34" s="355">
        <f t="shared" si="149"/>
        <v>0</v>
      </c>
      <c r="NFN34" s="355">
        <f t="shared" si="149"/>
        <v>0</v>
      </c>
      <c r="NFO34" s="355">
        <f t="shared" si="149"/>
        <v>0</v>
      </c>
      <c r="NFP34" s="355">
        <f t="shared" si="149"/>
        <v>0</v>
      </c>
      <c r="NFQ34" s="355">
        <f t="shared" si="149"/>
        <v>0</v>
      </c>
      <c r="NFR34" s="355">
        <f t="shared" si="149"/>
        <v>0</v>
      </c>
      <c r="NFS34" s="355">
        <f t="shared" si="149"/>
        <v>0</v>
      </c>
      <c r="NFT34" s="355">
        <f t="shared" si="149"/>
        <v>0</v>
      </c>
      <c r="NFU34" s="355">
        <f t="shared" si="149"/>
        <v>0</v>
      </c>
      <c r="NFV34" s="355">
        <f t="shared" si="149"/>
        <v>0</v>
      </c>
      <c r="NFW34" s="355">
        <f t="shared" si="149"/>
        <v>0</v>
      </c>
      <c r="NFX34" s="355">
        <f t="shared" si="149"/>
        <v>0</v>
      </c>
      <c r="NFY34" s="355">
        <f t="shared" si="149"/>
        <v>0</v>
      </c>
      <c r="NFZ34" s="355">
        <f t="shared" si="149"/>
        <v>0</v>
      </c>
      <c r="NGA34" s="355">
        <f t="shared" si="149"/>
        <v>0</v>
      </c>
      <c r="NGB34" s="355">
        <f t="shared" si="149"/>
        <v>0</v>
      </c>
      <c r="NGC34" s="355">
        <f t="shared" si="149"/>
        <v>0</v>
      </c>
      <c r="NGD34" s="355">
        <f t="shared" si="149"/>
        <v>0</v>
      </c>
      <c r="NGE34" s="355">
        <f t="shared" si="149"/>
        <v>0</v>
      </c>
      <c r="NGF34" s="355">
        <f t="shared" si="149"/>
        <v>0</v>
      </c>
      <c r="NGG34" s="355">
        <f t="shared" si="149"/>
        <v>0</v>
      </c>
      <c r="NGH34" s="355">
        <f t="shared" si="149"/>
        <v>0</v>
      </c>
      <c r="NGI34" s="355">
        <f t="shared" si="149"/>
        <v>0</v>
      </c>
      <c r="NGJ34" s="355">
        <f t="shared" si="149"/>
        <v>0</v>
      </c>
      <c r="NGK34" s="355">
        <f t="shared" si="149"/>
        <v>0</v>
      </c>
      <c r="NGL34" s="355">
        <f t="shared" si="149"/>
        <v>0</v>
      </c>
      <c r="NGM34" s="355">
        <f t="shared" si="149"/>
        <v>0</v>
      </c>
      <c r="NGN34" s="355">
        <f t="shared" si="149"/>
        <v>0</v>
      </c>
      <c r="NGO34" s="355">
        <f t="shared" si="149"/>
        <v>0</v>
      </c>
      <c r="NGP34" s="355">
        <f t="shared" si="149"/>
        <v>0</v>
      </c>
      <c r="NGQ34" s="355">
        <f t="shared" ref="NGQ34:NJB34" si="150">SUM(NGQ35:NGQ39)</f>
        <v>0</v>
      </c>
      <c r="NGR34" s="355">
        <f t="shared" si="150"/>
        <v>0</v>
      </c>
      <c r="NGS34" s="355">
        <f t="shared" si="150"/>
        <v>0</v>
      </c>
      <c r="NGT34" s="355">
        <f t="shared" si="150"/>
        <v>0</v>
      </c>
      <c r="NGU34" s="355">
        <f t="shared" si="150"/>
        <v>0</v>
      </c>
      <c r="NGV34" s="355">
        <f t="shared" si="150"/>
        <v>0</v>
      </c>
      <c r="NGW34" s="355">
        <f t="shared" si="150"/>
        <v>0</v>
      </c>
      <c r="NGX34" s="355">
        <f t="shared" si="150"/>
        <v>0</v>
      </c>
      <c r="NGY34" s="355">
        <f t="shared" si="150"/>
        <v>0</v>
      </c>
      <c r="NGZ34" s="355">
        <f t="shared" si="150"/>
        <v>0</v>
      </c>
      <c r="NHA34" s="355">
        <f t="shared" si="150"/>
        <v>0</v>
      </c>
      <c r="NHB34" s="355">
        <f t="shared" si="150"/>
        <v>0</v>
      </c>
      <c r="NHC34" s="355">
        <f t="shared" si="150"/>
        <v>0</v>
      </c>
      <c r="NHD34" s="355">
        <f t="shared" si="150"/>
        <v>0</v>
      </c>
      <c r="NHE34" s="355">
        <f t="shared" si="150"/>
        <v>0</v>
      </c>
      <c r="NHF34" s="355">
        <f t="shared" si="150"/>
        <v>0</v>
      </c>
      <c r="NHG34" s="355">
        <f t="shared" si="150"/>
        <v>0</v>
      </c>
      <c r="NHH34" s="355">
        <f t="shared" si="150"/>
        <v>0</v>
      </c>
      <c r="NHI34" s="355">
        <f t="shared" si="150"/>
        <v>0</v>
      </c>
      <c r="NHJ34" s="355">
        <f t="shared" si="150"/>
        <v>0</v>
      </c>
      <c r="NHK34" s="355">
        <f t="shared" si="150"/>
        <v>0</v>
      </c>
      <c r="NHL34" s="355">
        <f t="shared" si="150"/>
        <v>0</v>
      </c>
      <c r="NHM34" s="355">
        <f t="shared" si="150"/>
        <v>0</v>
      </c>
      <c r="NHN34" s="355">
        <f t="shared" si="150"/>
        <v>0</v>
      </c>
      <c r="NHO34" s="355">
        <f t="shared" si="150"/>
        <v>0</v>
      </c>
      <c r="NHP34" s="355">
        <f t="shared" si="150"/>
        <v>0</v>
      </c>
      <c r="NHQ34" s="355">
        <f t="shared" si="150"/>
        <v>0</v>
      </c>
      <c r="NHR34" s="355">
        <f t="shared" si="150"/>
        <v>0</v>
      </c>
      <c r="NHS34" s="355">
        <f t="shared" si="150"/>
        <v>0</v>
      </c>
      <c r="NHT34" s="355">
        <f t="shared" si="150"/>
        <v>0</v>
      </c>
      <c r="NHU34" s="355">
        <f t="shared" si="150"/>
        <v>0</v>
      </c>
      <c r="NHV34" s="355">
        <f t="shared" si="150"/>
        <v>0</v>
      </c>
      <c r="NHW34" s="355">
        <f t="shared" si="150"/>
        <v>0</v>
      </c>
      <c r="NHX34" s="355">
        <f t="shared" si="150"/>
        <v>0</v>
      </c>
      <c r="NHY34" s="355">
        <f t="shared" si="150"/>
        <v>0</v>
      </c>
      <c r="NHZ34" s="355">
        <f t="shared" si="150"/>
        <v>0</v>
      </c>
      <c r="NIA34" s="355">
        <f t="shared" si="150"/>
        <v>0</v>
      </c>
      <c r="NIB34" s="355">
        <f t="shared" si="150"/>
        <v>0</v>
      </c>
      <c r="NIC34" s="355">
        <f t="shared" si="150"/>
        <v>0</v>
      </c>
      <c r="NID34" s="355">
        <f t="shared" si="150"/>
        <v>0</v>
      </c>
      <c r="NIE34" s="355">
        <f t="shared" si="150"/>
        <v>0</v>
      </c>
      <c r="NIF34" s="355">
        <f t="shared" si="150"/>
        <v>0</v>
      </c>
      <c r="NIG34" s="355">
        <f t="shared" si="150"/>
        <v>0</v>
      </c>
      <c r="NIH34" s="355">
        <f t="shared" si="150"/>
        <v>0</v>
      </c>
      <c r="NII34" s="355">
        <f t="shared" si="150"/>
        <v>0</v>
      </c>
      <c r="NIJ34" s="355">
        <f t="shared" si="150"/>
        <v>0</v>
      </c>
      <c r="NIK34" s="355">
        <f t="shared" si="150"/>
        <v>0</v>
      </c>
      <c r="NIL34" s="355">
        <f t="shared" si="150"/>
        <v>0</v>
      </c>
      <c r="NIM34" s="355">
        <f t="shared" si="150"/>
        <v>0</v>
      </c>
      <c r="NIN34" s="355">
        <f t="shared" si="150"/>
        <v>0</v>
      </c>
      <c r="NIO34" s="355">
        <f t="shared" si="150"/>
        <v>0</v>
      </c>
      <c r="NIP34" s="355">
        <f t="shared" si="150"/>
        <v>0</v>
      </c>
      <c r="NIQ34" s="355">
        <f t="shared" si="150"/>
        <v>0</v>
      </c>
      <c r="NIR34" s="355">
        <f t="shared" si="150"/>
        <v>0</v>
      </c>
      <c r="NIS34" s="355">
        <f t="shared" si="150"/>
        <v>0</v>
      </c>
      <c r="NIT34" s="355">
        <f t="shared" si="150"/>
        <v>0</v>
      </c>
      <c r="NIU34" s="355">
        <f t="shared" si="150"/>
        <v>0</v>
      </c>
      <c r="NIV34" s="355">
        <f t="shared" si="150"/>
        <v>0</v>
      </c>
      <c r="NIW34" s="355">
        <f t="shared" si="150"/>
        <v>0</v>
      </c>
      <c r="NIX34" s="355">
        <f t="shared" si="150"/>
        <v>0</v>
      </c>
      <c r="NIY34" s="355">
        <f t="shared" si="150"/>
        <v>0</v>
      </c>
      <c r="NIZ34" s="355">
        <f t="shared" si="150"/>
        <v>0</v>
      </c>
      <c r="NJA34" s="355">
        <f t="shared" si="150"/>
        <v>0</v>
      </c>
      <c r="NJB34" s="355">
        <f t="shared" si="150"/>
        <v>0</v>
      </c>
      <c r="NJC34" s="355">
        <f t="shared" ref="NJC34:NLN34" si="151">SUM(NJC35:NJC39)</f>
        <v>0</v>
      </c>
      <c r="NJD34" s="355">
        <f t="shared" si="151"/>
        <v>0</v>
      </c>
      <c r="NJE34" s="355">
        <f t="shared" si="151"/>
        <v>0</v>
      </c>
      <c r="NJF34" s="355">
        <f t="shared" si="151"/>
        <v>0</v>
      </c>
      <c r="NJG34" s="355">
        <f t="shared" si="151"/>
        <v>0</v>
      </c>
      <c r="NJH34" s="355">
        <f t="shared" si="151"/>
        <v>0</v>
      </c>
      <c r="NJI34" s="355">
        <f t="shared" si="151"/>
        <v>0</v>
      </c>
      <c r="NJJ34" s="355">
        <f t="shared" si="151"/>
        <v>0</v>
      </c>
      <c r="NJK34" s="355">
        <f t="shared" si="151"/>
        <v>0</v>
      </c>
      <c r="NJL34" s="355">
        <f t="shared" si="151"/>
        <v>0</v>
      </c>
      <c r="NJM34" s="355">
        <f t="shared" si="151"/>
        <v>0</v>
      </c>
      <c r="NJN34" s="355">
        <f t="shared" si="151"/>
        <v>0</v>
      </c>
      <c r="NJO34" s="355">
        <f t="shared" si="151"/>
        <v>0</v>
      </c>
      <c r="NJP34" s="355">
        <f t="shared" si="151"/>
        <v>0</v>
      </c>
      <c r="NJQ34" s="355">
        <f t="shared" si="151"/>
        <v>0</v>
      </c>
      <c r="NJR34" s="355">
        <f t="shared" si="151"/>
        <v>0</v>
      </c>
      <c r="NJS34" s="355">
        <f t="shared" si="151"/>
        <v>0</v>
      </c>
      <c r="NJT34" s="355">
        <f t="shared" si="151"/>
        <v>0</v>
      </c>
      <c r="NJU34" s="355">
        <f t="shared" si="151"/>
        <v>0</v>
      </c>
      <c r="NJV34" s="355">
        <f t="shared" si="151"/>
        <v>0</v>
      </c>
      <c r="NJW34" s="355">
        <f t="shared" si="151"/>
        <v>0</v>
      </c>
      <c r="NJX34" s="355">
        <f t="shared" si="151"/>
        <v>0</v>
      </c>
      <c r="NJY34" s="355">
        <f t="shared" si="151"/>
        <v>0</v>
      </c>
      <c r="NJZ34" s="355">
        <f t="shared" si="151"/>
        <v>0</v>
      </c>
      <c r="NKA34" s="355">
        <f t="shared" si="151"/>
        <v>0</v>
      </c>
      <c r="NKB34" s="355">
        <f t="shared" si="151"/>
        <v>0</v>
      </c>
      <c r="NKC34" s="355">
        <f t="shared" si="151"/>
        <v>0</v>
      </c>
      <c r="NKD34" s="355">
        <f t="shared" si="151"/>
        <v>0</v>
      </c>
      <c r="NKE34" s="355">
        <f t="shared" si="151"/>
        <v>0</v>
      </c>
      <c r="NKF34" s="355">
        <f t="shared" si="151"/>
        <v>0</v>
      </c>
      <c r="NKG34" s="355">
        <f t="shared" si="151"/>
        <v>0</v>
      </c>
      <c r="NKH34" s="355">
        <f t="shared" si="151"/>
        <v>0</v>
      </c>
      <c r="NKI34" s="355">
        <f t="shared" si="151"/>
        <v>0</v>
      </c>
      <c r="NKJ34" s="355">
        <f t="shared" si="151"/>
        <v>0</v>
      </c>
      <c r="NKK34" s="355">
        <f t="shared" si="151"/>
        <v>0</v>
      </c>
      <c r="NKL34" s="355">
        <f t="shared" si="151"/>
        <v>0</v>
      </c>
      <c r="NKM34" s="355">
        <f t="shared" si="151"/>
        <v>0</v>
      </c>
      <c r="NKN34" s="355">
        <f t="shared" si="151"/>
        <v>0</v>
      </c>
      <c r="NKO34" s="355">
        <f t="shared" si="151"/>
        <v>0</v>
      </c>
      <c r="NKP34" s="355">
        <f t="shared" si="151"/>
        <v>0</v>
      </c>
      <c r="NKQ34" s="355">
        <f t="shared" si="151"/>
        <v>0</v>
      </c>
      <c r="NKR34" s="355">
        <f t="shared" si="151"/>
        <v>0</v>
      </c>
      <c r="NKS34" s="355">
        <f t="shared" si="151"/>
        <v>0</v>
      </c>
      <c r="NKT34" s="355">
        <f t="shared" si="151"/>
        <v>0</v>
      </c>
      <c r="NKU34" s="355">
        <f t="shared" si="151"/>
        <v>0</v>
      </c>
      <c r="NKV34" s="355">
        <f t="shared" si="151"/>
        <v>0</v>
      </c>
      <c r="NKW34" s="355">
        <f t="shared" si="151"/>
        <v>0</v>
      </c>
      <c r="NKX34" s="355">
        <f t="shared" si="151"/>
        <v>0</v>
      </c>
      <c r="NKY34" s="355">
        <f t="shared" si="151"/>
        <v>0</v>
      </c>
      <c r="NKZ34" s="355">
        <f t="shared" si="151"/>
        <v>0</v>
      </c>
      <c r="NLA34" s="355">
        <f t="shared" si="151"/>
        <v>0</v>
      </c>
      <c r="NLB34" s="355">
        <f t="shared" si="151"/>
        <v>0</v>
      </c>
      <c r="NLC34" s="355">
        <f t="shared" si="151"/>
        <v>0</v>
      </c>
      <c r="NLD34" s="355">
        <f t="shared" si="151"/>
        <v>0</v>
      </c>
      <c r="NLE34" s="355">
        <f t="shared" si="151"/>
        <v>0</v>
      </c>
      <c r="NLF34" s="355">
        <f t="shared" si="151"/>
        <v>0</v>
      </c>
      <c r="NLG34" s="355">
        <f t="shared" si="151"/>
        <v>0</v>
      </c>
      <c r="NLH34" s="355">
        <f t="shared" si="151"/>
        <v>0</v>
      </c>
      <c r="NLI34" s="355">
        <f t="shared" si="151"/>
        <v>0</v>
      </c>
      <c r="NLJ34" s="355">
        <f t="shared" si="151"/>
        <v>0</v>
      </c>
      <c r="NLK34" s="355">
        <f t="shared" si="151"/>
        <v>0</v>
      </c>
      <c r="NLL34" s="355">
        <f t="shared" si="151"/>
        <v>0</v>
      </c>
      <c r="NLM34" s="355">
        <f t="shared" si="151"/>
        <v>0</v>
      </c>
      <c r="NLN34" s="355">
        <f t="shared" si="151"/>
        <v>0</v>
      </c>
      <c r="NLO34" s="355">
        <f t="shared" ref="NLO34:NNZ34" si="152">SUM(NLO35:NLO39)</f>
        <v>0</v>
      </c>
      <c r="NLP34" s="355">
        <f t="shared" si="152"/>
        <v>0</v>
      </c>
      <c r="NLQ34" s="355">
        <f t="shared" si="152"/>
        <v>0</v>
      </c>
      <c r="NLR34" s="355">
        <f t="shared" si="152"/>
        <v>0</v>
      </c>
      <c r="NLS34" s="355">
        <f t="shared" si="152"/>
        <v>0</v>
      </c>
      <c r="NLT34" s="355">
        <f t="shared" si="152"/>
        <v>0</v>
      </c>
      <c r="NLU34" s="355">
        <f t="shared" si="152"/>
        <v>0</v>
      </c>
      <c r="NLV34" s="355">
        <f t="shared" si="152"/>
        <v>0</v>
      </c>
      <c r="NLW34" s="355">
        <f t="shared" si="152"/>
        <v>0</v>
      </c>
      <c r="NLX34" s="355">
        <f t="shared" si="152"/>
        <v>0</v>
      </c>
      <c r="NLY34" s="355">
        <f t="shared" si="152"/>
        <v>0</v>
      </c>
      <c r="NLZ34" s="355">
        <f t="shared" si="152"/>
        <v>0</v>
      </c>
      <c r="NMA34" s="355">
        <f t="shared" si="152"/>
        <v>0</v>
      </c>
      <c r="NMB34" s="355">
        <f t="shared" si="152"/>
        <v>0</v>
      </c>
      <c r="NMC34" s="355">
        <f t="shared" si="152"/>
        <v>0</v>
      </c>
      <c r="NMD34" s="355">
        <f t="shared" si="152"/>
        <v>0</v>
      </c>
      <c r="NME34" s="355">
        <f t="shared" si="152"/>
        <v>0</v>
      </c>
      <c r="NMF34" s="355">
        <f t="shared" si="152"/>
        <v>0</v>
      </c>
      <c r="NMG34" s="355">
        <f t="shared" si="152"/>
        <v>0</v>
      </c>
      <c r="NMH34" s="355">
        <f t="shared" si="152"/>
        <v>0</v>
      </c>
      <c r="NMI34" s="355">
        <f t="shared" si="152"/>
        <v>0</v>
      </c>
      <c r="NMJ34" s="355">
        <f t="shared" si="152"/>
        <v>0</v>
      </c>
      <c r="NMK34" s="355">
        <f t="shared" si="152"/>
        <v>0</v>
      </c>
      <c r="NML34" s="355">
        <f t="shared" si="152"/>
        <v>0</v>
      </c>
      <c r="NMM34" s="355">
        <f t="shared" si="152"/>
        <v>0</v>
      </c>
      <c r="NMN34" s="355">
        <f t="shared" si="152"/>
        <v>0</v>
      </c>
      <c r="NMO34" s="355">
        <f t="shared" si="152"/>
        <v>0</v>
      </c>
      <c r="NMP34" s="355">
        <f t="shared" si="152"/>
        <v>0</v>
      </c>
      <c r="NMQ34" s="355">
        <f t="shared" si="152"/>
        <v>0</v>
      </c>
      <c r="NMR34" s="355">
        <f t="shared" si="152"/>
        <v>0</v>
      </c>
      <c r="NMS34" s="355">
        <f t="shared" si="152"/>
        <v>0</v>
      </c>
      <c r="NMT34" s="355">
        <f t="shared" si="152"/>
        <v>0</v>
      </c>
      <c r="NMU34" s="355">
        <f t="shared" si="152"/>
        <v>0</v>
      </c>
      <c r="NMV34" s="355">
        <f t="shared" si="152"/>
        <v>0</v>
      </c>
      <c r="NMW34" s="355">
        <f t="shared" si="152"/>
        <v>0</v>
      </c>
      <c r="NMX34" s="355">
        <f t="shared" si="152"/>
        <v>0</v>
      </c>
      <c r="NMY34" s="355">
        <f t="shared" si="152"/>
        <v>0</v>
      </c>
      <c r="NMZ34" s="355">
        <f t="shared" si="152"/>
        <v>0</v>
      </c>
      <c r="NNA34" s="355">
        <f t="shared" si="152"/>
        <v>0</v>
      </c>
      <c r="NNB34" s="355">
        <f t="shared" si="152"/>
        <v>0</v>
      </c>
      <c r="NNC34" s="355">
        <f t="shared" si="152"/>
        <v>0</v>
      </c>
      <c r="NND34" s="355">
        <f t="shared" si="152"/>
        <v>0</v>
      </c>
      <c r="NNE34" s="355">
        <f t="shared" si="152"/>
        <v>0</v>
      </c>
      <c r="NNF34" s="355">
        <f t="shared" si="152"/>
        <v>0</v>
      </c>
      <c r="NNG34" s="355">
        <f t="shared" si="152"/>
        <v>0</v>
      </c>
      <c r="NNH34" s="355">
        <f t="shared" si="152"/>
        <v>0</v>
      </c>
      <c r="NNI34" s="355">
        <f t="shared" si="152"/>
        <v>0</v>
      </c>
      <c r="NNJ34" s="355">
        <f t="shared" si="152"/>
        <v>0</v>
      </c>
      <c r="NNK34" s="355">
        <f t="shared" si="152"/>
        <v>0</v>
      </c>
      <c r="NNL34" s="355">
        <f t="shared" si="152"/>
        <v>0</v>
      </c>
      <c r="NNM34" s="355">
        <f t="shared" si="152"/>
        <v>0</v>
      </c>
      <c r="NNN34" s="355">
        <f t="shared" si="152"/>
        <v>0</v>
      </c>
      <c r="NNO34" s="355">
        <f t="shared" si="152"/>
        <v>0</v>
      </c>
      <c r="NNP34" s="355">
        <f t="shared" si="152"/>
        <v>0</v>
      </c>
      <c r="NNQ34" s="355">
        <f t="shared" si="152"/>
        <v>0</v>
      </c>
      <c r="NNR34" s="355">
        <f t="shared" si="152"/>
        <v>0</v>
      </c>
      <c r="NNS34" s="355">
        <f t="shared" si="152"/>
        <v>0</v>
      </c>
      <c r="NNT34" s="355">
        <f t="shared" si="152"/>
        <v>0</v>
      </c>
      <c r="NNU34" s="355">
        <f t="shared" si="152"/>
        <v>0</v>
      </c>
      <c r="NNV34" s="355">
        <f t="shared" si="152"/>
        <v>0</v>
      </c>
      <c r="NNW34" s="355">
        <f t="shared" si="152"/>
        <v>0</v>
      </c>
      <c r="NNX34" s="355">
        <f t="shared" si="152"/>
        <v>0</v>
      </c>
      <c r="NNY34" s="355">
        <f t="shared" si="152"/>
        <v>0</v>
      </c>
      <c r="NNZ34" s="355">
        <f t="shared" si="152"/>
        <v>0</v>
      </c>
      <c r="NOA34" s="355">
        <f t="shared" ref="NOA34:NQL34" si="153">SUM(NOA35:NOA39)</f>
        <v>0</v>
      </c>
      <c r="NOB34" s="355">
        <f t="shared" si="153"/>
        <v>0</v>
      </c>
      <c r="NOC34" s="355">
        <f t="shared" si="153"/>
        <v>0</v>
      </c>
      <c r="NOD34" s="355">
        <f t="shared" si="153"/>
        <v>0</v>
      </c>
      <c r="NOE34" s="355">
        <f t="shared" si="153"/>
        <v>0</v>
      </c>
      <c r="NOF34" s="355">
        <f t="shared" si="153"/>
        <v>0</v>
      </c>
      <c r="NOG34" s="355">
        <f t="shared" si="153"/>
        <v>0</v>
      </c>
      <c r="NOH34" s="355">
        <f t="shared" si="153"/>
        <v>0</v>
      </c>
      <c r="NOI34" s="355">
        <f t="shared" si="153"/>
        <v>0</v>
      </c>
      <c r="NOJ34" s="355">
        <f t="shared" si="153"/>
        <v>0</v>
      </c>
      <c r="NOK34" s="355">
        <f t="shared" si="153"/>
        <v>0</v>
      </c>
      <c r="NOL34" s="355">
        <f t="shared" si="153"/>
        <v>0</v>
      </c>
      <c r="NOM34" s="355">
        <f t="shared" si="153"/>
        <v>0</v>
      </c>
      <c r="NON34" s="355">
        <f t="shared" si="153"/>
        <v>0</v>
      </c>
      <c r="NOO34" s="355">
        <f t="shared" si="153"/>
        <v>0</v>
      </c>
      <c r="NOP34" s="355">
        <f t="shared" si="153"/>
        <v>0</v>
      </c>
      <c r="NOQ34" s="355">
        <f t="shared" si="153"/>
        <v>0</v>
      </c>
      <c r="NOR34" s="355">
        <f t="shared" si="153"/>
        <v>0</v>
      </c>
      <c r="NOS34" s="355">
        <f t="shared" si="153"/>
        <v>0</v>
      </c>
      <c r="NOT34" s="355">
        <f t="shared" si="153"/>
        <v>0</v>
      </c>
      <c r="NOU34" s="355">
        <f t="shared" si="153"/>
        <v>0</v>
      </c>
      <c r="NOV34" s="355">
        <f t="shared" si="153"/>
        <v>0</v>
      </c>
      <c r="NOW34" s="355">
        <f t="shared" si="153"/>
        <v>0</v>
      </c>
      <c r="NOX34" s="355">
        <f t="shared" si="153"/>
        <v>0</v>
      </c>
      <c r="NOY34" s="355">
        <f t="shared" si="153"/>
        <v>0</v>
      </c>
      <c r="NOZ34" s="355">
        <f t="shared" si="153"/>
        <v>0</v>
      </c>
      <c r="NPA34" s="355">
        <f t="shared" si="153"/>
        <v>0</v>
      </c>
      <c r="NPB34" s="355">
        <f t="shared" si="153"/>
        <v>0</v>
      </c>
      <c r="NPC34" s="355">
        <f t="shared" si="153"/>
        <v>0</v>
      </c>
      <c r="NPD34" s="355">
        <f t="shared" si="153"/>
        <v>0</v>
      </c>
      <c r="NPE34" s="355">
        <f t="shared" si="153"/>
        <v>0</v>
      </c>
      <c r="NPF34" s="355">
        <f t="shared" si="153"/>
        <v>0</v>
      </c>
      <c r="NPG34" s="355">
        <f t="shared" si="153"/>
        <v>0</v>
      </c>
      <c r="NPH34" s="355">
        <f t="shared" si="153"/>
        <v>0</v>
      </c>
      <c r="NPI34" s="355">
        <f t="shared" si="153"/>
        <v>0</v>
      </c>
      <c r="NPJ34" s="355">
        <f t="shared" si="153"/>
        <v>0</v>
      </c>
      <c r="NPK34" s="355">
        <f t="shared" si="153"/>
        <v>0</v>
      </c>
      <c r="NPL34" s="355">
        <f t="shared" si="153"/>
        <v>0</v>
      </c>
      <c r="NPM34" s="355">
        <f t="shared" si="153"/>
        <v>0</v>
      </c>
      <c r="NPN34" s="355">
        <f t="shared" si="153"/>
        <v>0</v>
      </c>
      <c r="NPO34" s="355">
        <f t="shared" si="153"/>
        <v>0</v>
      </c>
      <c r="NPP34" s="355">
        <f t="shared" si="153"/>
        <v>0</v>
      </c>
      <c r="NPQ34" s="355">
        <f t="shared" si="153"/>
        <v>0</v>
      </c>
      <c r="NPR34" s="355">
        <f t="shared" si="153"/>
        <v>0</v>
      </c>
      <c r="NPS34" s="355">
        <f t="shared" si="153"/>
        <v>0</v>
      </c>
      <c r="NPT34" s="355">
        <f t="shared" si="153"/>
        <v>0</v>
      </c>
      <c r="NPU34" s="355">
        <f t="shared" si="153"/>
        <v>0</v>
      </c>
      <c r="NPV34" s="355">
        <f t="shared" si="153"/>
        <v>0</v>
      </c>
      <c r="NPW34" s="355">
        <f t="shared" si="153"/>
        <v>0</v>
      </c>
      <c r="NPX34" s="355">
        <f t="shared" si="153"/>
        <v>0</v>
      </c>
      <c r="NPY34" s="355">
        <f t="shared" si="153"/>
        <v>0</v>
      </c>
      <c r="NPZ34" s="355">
        <f t="shared" si="153"/>
        <v>0</v>
      </c>
      <c r="NQA34" s="355">
        <f t="shared" si="153"/>
        <v>0</v>
      </c>
      <c r="NQB34" s="355">
        <f t="shared" si="153"/>
        <v>0</v>
      </c>
      <c r="NQC34" s="355">
        <f t="shared" si="153"/>
        <v>0</v>
      </c>
      <c r="NQD34" s="355">
        <f t="shared" si="153"/>
        <v>0</v>
      </c>
      <c r="NQE34" s="355">
        <f t="shared" si="153"/>
        <v>0</v>
      </c>
      <c r="NQF34" s="355">
        <f t="shared" si="153"/>
        <v>0</v>
      </c>
      <c r="NQG34" s="355">
        <f t="shared" si="153"/>
        <v>0</v>
      </c>
      <c r="NQH34" s="355">
        <f t="shared" si="153"/>
        <v>0</v>
      </c>
      <c r="NQI34" s="355">
        <f t="shared" si="153"/>
        <v>0</v>
      </c>
      <c r="NQJ34" s="355">
        <f t="shared" si="153"/>
        <v>0</v>
      </c>
      <c r="NQK34" s="355">
        <f t="shared" si="153"/>
        <v>0</v>
      </c>
      <c r="NQL34" s="355">
        <f t="shared" si="153"/>
        <v>0</v>
      </c>
      <c r="NQM34" s="355">
        <f t="shared" ref="NQM34:NSX34" si="154">SUM(NQM35:NQM39)</f>
        <v>0</v>
      </c>
      <c r="NQN34" s="355">
        <f t="shared" si="154"/>
        <v>0</v>
      </c>
      <c r="NQO34" s="355">
        <f t="shared" si="154"/>
        <v>0</v>
      </c>
      <c r="NQP34" s="355">
        <f t="shared" si="154"/>
        <v>0</v>
      </c>
      <c r="NQQ34" s="355">
        <f t="shared" si="154"/>
        <v>0</v>
      </c>
      <c r="NQR34" s="355">
        <f t="shared" si="154"/>
        <v>0</v>
      </c>
      <c r="NQS34" s="355">
        <f t="shared" si="154"/>
        <v>0</v>
      </c>
      <c r="NQT34" s="355">
        <f t="shared" si="154"/>
        <v>0</v>
      </c>
      <c r="NQU34" s="355">
        <f t="shared" si="154"/>
        <v>0</v>
      </c>
      <c r="NQV34" s="355">
        <f t="shared" si="154"/>
        <v>0</v>
      </c>
      <c r="NQW34" s="355">
        <f t="shared" si="154"/>
        <v>0</v>
      </c>
      <c r="NQX34" s="355">
        <f t="shared" si="154"/>
        <v>0</v>
      </c>
      <c r="NQY34" s="355">
        <f t="shared" si="154"/>
        <v>0</v>
      </c>
      <c r="NQZ34" s="355">
        <f t="shared" si="154"/>
        <v>0</v>
      </c>
      <c r="NRA34" s="355">
        <f t="shared" si="154"/>
        <v>0</v>
      </c>
      <c r="NRB34" s="355">
        <f t="shared" si="154"/>
        <v>0</v>
      </c>
      <c r="NRC34" s="355">
        <f t="shared" si="154"/>
        <v>0</v>
      </c>
      <c r="NRD34" s="355">
        <f t="shared" si="154"/>
        <v>0</v>
      </c>
      <c r="NRE34" s="355">
        <f t="shared" si="154"/>
        <v>0</v>
      </c>
      <c r="NRF34" s="355">
        <f t="shared" si="154"/>
        <v>0</v>
      </c>
      <c r="NRG34" s="355">
        <f t="shared" si="154"/>
        <v>0</v>
      </c>
      <c r="NRH34" s="355">
        <f t="shared" si="154"/>
        <v>0</v>
      </c>
      <c r="NRI34" s="355">
        <f t="shared" si="154"/>
        <v>0</v>
      </c>
      <c r="NRJ34" s="355">
        <f t="shared" si="154"/>
        <v>0</v>
      </c>
      <c r="NRK34" s="355">
        <f t="shared" si="154"/>
        <v>0</v>
      </c>
      <c r="NRL34" s="355">
        <f t="shared" si="154"/>
        <v>0</v>
      </c>
      <c r="NRM34" s="355">
        <f t="shared" si="154"/>
        <v>0</v>
      </c>
      <c r="NRN34" s="355">
        <f t="shared" si="154"/>
        <v>0</v>
      </c>
      <c r="NRO34" s="355">
        <f t="shared" si="154"/>
        <v>0</v>
      </c>
      <c r="NRP34" s="355">
        <f t="shared" si="154"/>
        <v>0</v>
      </c>
      <c r="NRQ34" s="355">
        <f t="shared" si="154"/>
        <v>0</v>
      </c>
      <c r="NRR34" s="355">
        <f t="shared" si="154"/>
        <v>0</v>
      </c>
      <c r="NRS34" s="355">
        <f t="shared" si="154"/>
        <v>0</v>
      </c>
      <c r="NRT34" s="355">
        <f t="shared" si="154"/>
        <v>0</v>
      </c>
      <c r="NRU34" s="355">
        <f t="shared" si="154"/>
        <v>0</v>
      </c>
      <c r="NRV34" s="355">
        <f t="shared" si="154"/>
        <v>0</v>
      </c>
      <c r="NRW34" s="355">
        <f t="shared" si="154"/>
        <v>0</v>
      </c>
      <c r="NRX34" s="355">
        <f t="shared" si="154"/>
        <v>0</v>
      </c>
      <c r="NRY34" s="355">
        <f t="shared" si="154"/>
        <v>0</v>
      </c>
      <c r="NRZ34" s="355">
        <f t="shared" si="154"/>
        <v>0</v>
      </c>
      <c r="NSA34" s="355">
        <f t="shared" si="154"/>
        <v>0</v>
      </c>
      <c r="NSB34" s="355">
        <f t="shared" si="154"/>
        <v>0</v>
      </c>
      <c r="NSC34" s="355">
        <f t="shared" si="154"/>
        <v>0</v>
      </c>
      <c r="NSD34" s="355">
        <f t="shared" si="154"/>
        <v>0</v>
      </c>
      <c r="NSE34" s="355">
        <f t="shared" si="154"/>
        <v>0</v>
      </c>
      <c r="NSF34" s="355">
        <f t="shared" si="154"/>
        <v>0</v>
      </c>
      <c r="NSG34" s="355">
        <f t="shared" si="154"/>
        <v>0</v>
      </c>
      <c r="NSH34" s="355">
        <f t="shared" si="154"/>
        <v>0</v>
      </c>
      <c r="NSI34" s="355">
        <f t="shared" si="154"/>
        <v>0</v>
      </c>
      <c r="NSJ34" s="355">
        <f t="shared" si="154"/>
        <v>0</v>
      </c>
      <c r="NSK34" s="355">
        <f t="shared" si="154"/>
        <v>0</v>
      </c>
      <c r="NSL34" s="355">
        <f t="shared" si="154"/>
        <v>0</v>
      </c>
      <c r="NSM34" s="355">
        <f t="shared" si="154"/>
        <v>0</v>
      </c>
      <c r="NSN34" s="355">
        <f t="shared" si="154"/>
        <v>0</v>
      </c>
      <c r="NSO34" s="355">
        <f t="shared" si="154"/>
        <v>0</v>
      </c>
      <c r="NSP34" s="355">
        <f t="shared" si="154"/>
        <v>0</v>
      </c>
      <c r="NSQ34" s="355">
        <f t="shared" si="154"/>
        <v>0</v>
      </c>
      <c r="NSR34" s="355">
        <f t="shared" si="154"/>
        <v>0</v>
      </c>
      <c r="NSS34" s="355">
        <f t="shared" si="154"/>
        <v>0</v>
      </c>
      <c r="NST34" s="355">
        <f t="shared" si="154"/>
        <v>0</v>
      </c>
      <c r="NSU34" s="355">
        <f t="shared" si="154"/>
        <v>0</v>
      </c>
      <c r="NSV34" s="355">
        <f t="shared" si="154"/>
        <v>0</v>
      </c>
      <c r="NSW34" s="355">
        <f t="shared" si="154"/>
        <v>0</v>
      </c>
      <c r="NSX34" s="355">
        <f t="shared" si="154"/>
        <v>0</v>
      </c>
      <c r="NSY34" s="355">
        <f t="shared" ref="NSY34:NVJ34" si="155">SUM(NSY35:NSY39)</f>
        <v>0</v>
      </c>
      <c r="NSZ34" s="355">
        <f t="shared" si="155"/>
        <v>0</v>
      </c>
      <c r="NTA34" s="355">
        <f t="shared" si="155"/>
        <v>0</v>
      </c>
      <c r="NTB34" s="355">
        <f t="shared" si="155"/>
        <v>0</v>
      </c>
      <c r="NTC34" s="355">
        <f t="shared" si="155"/>
        <v>0</v>
      </c>
      <c r="NTD34" s="355">
        <f t="shared" si="155"/>
        <v>0</v>
      </c>
      <c r="NTE34" s="355">
        <f t="shared" si="155"/>
        <v>0</v>
      </c>
      <c r="NTF34" s="355">
        <f t="shared" si="155"/>
        <v>0</v>
      </c>
      <c r="NTG34" s="355">
        <f t="shared" si="155"/>
        <v>0</v>
      </c>
      <c r="NTH34" s="355">
        <f t="shared" si="155"/>
        <v>0</v>
      </c>
      <c r="NTI34" s="355">
        <f t="shared" si="155"/>
        <v>0</v>
      </c>
      <c r="NTJ34" s="355">
        <f t="shared" si="155"/>
        <v>0</v>
      </c>
      <c r="NTK34" s="355">
        <f t="shared" si="155"/>
        <v>0</v>
      </c>
      <c r="NTL34" s="355">
        <f t="shared" si="155"/>
        <v>0</v>
      </c>
      <c r="NTM34" s="355">
        <f t="shared" si="155"/>
        <v>0</v>
      </c>
      <c r="NTN34" s="355">
        <f t="shared" si="155"/>
        <v>0</v>
      </c>
      <c r="NTO34" s="355">
        <f t="shared" si="155"/>
        <v>0</v>
      </c>
      <c r="NTP34" s="355">
        <f t="shared" si="155"/>
        <v>0</v>
      </c>
      <c r="NTQ34" s="355">
        <f t="shared" si="155"/>
        <v>0</v>
      </c>
      <c r="NTR34" s="355">
        <f t="shared" si="155"/>
        <v>0</v>
      </c>
      <c r="NTS34" s="355">
        <f t="shared" si="155"/>
        <v>0</v>
      </c>
      <c r="NTT34" s="355">
        <f t="shared" si="155"/>
        <v>0</v>
      </c>
      <c r="NTU34" s="355">
        <f t="shared" si="155"/>
        <v>0</v>
      </c>
      <c r="NTV34" s="355">
        <f t="shared" si="155"/>
        <v>0</v>
      </c>
      <c r="NTW34" s="355">
        <f t="shared" si="155"/>
        <v>0</v>
      </c>
      <c r="NTX34" s="355">
        <f t="shared" si="155"/>
        <v>0</v>
      </c>
      <c r="NTY34" s="355">
        <f t="shared" si="155"/>
        <v>0</v>
      </c>
      <c r="NTZ34" s="355">
        <f t="shared" si="155"/>
        <v>0</v>
      </c>
      <c r="NUA34" s="355">
        <f t="shared" si="155"/>
        <v>0</v>
      </c>
      <c r="NUB34" s="355">
        <f t="shared" si="155"/>
        <v>0</v>
      </c>
      <c r="NUC34" s="355">
        <f t="shared" si="155"/>
        <v>0</v>
      </c>
      <c r="NUD34" s="355">
        <f t="shared" si="155"/>
        <v>0</v>
      </c>
      <c r="NUE34" s="355">
        <f t="shared" si="155"/>
        <v>0</v>
      </c>
      <c r="NUF34" s="355">
        <f t="shared" si="155"/>
        <v>0</v>
      </c>
      <c r="NUG34" s="355">
        <f t="shared" si="155"/>
        <v>0</v>
      </c>
      <c r="NUH34" s="355">
        <f t="shared" si="155"/>
        <v>0</v>
      </c>
      <c r="NUI34" s="355">
        <f t="shared" si="155"/>
        <v>0</v>
      </c>
      <c r="NUJ34" s="355">
        <f t="shared" si="155"/>
        <v>0</v>
      </c>
      <c r="NUK34" s="355">
        <f t="shared" si="155"/>
        <v>0</v>
      </c>
      <c r="NUL34" s="355">
        <f t="shared" si="155"/>
        <v>0</v>
      </c>
      <c r="NUM34" s="355">
        <f t="shared" si="155"/>
        <v>0</v>
      </c>
      <c r="NUN34" s="355">
        <f t="shared" si="155"/>
        <v>0</v>
      </c>
      <c r="NUO34" s="355">
        <f t="shared" si="155"/>
        <v>0</v>
      </c>
      <c r="NUP34" s="355">
        <f t="shared" si="155"/>
        <v>0</v>
      </c>
      <c r="NUQ34" s="355">
        <f t="shared" si="155"/>
        <v>0</v>
      </c>
      <c r="NUR34" s="355">
        <f t="shared" si="155"/>
        <v>0</v>
      </c>
      <c r="NUS34" s="355">
        <f t="shared" si="155"/>
        <v>0</v>
      </c>
      <c r="NUT34" s="355">
        <f t="shared" si="155"/>
        <v>0</v>
      </c>
      <c r="NUU34" s="355">
        <f t="shared" si="155"/>
        <v>0</v>
      </c>
      <c r="NUV34" s="355">
        <f t="shared" si="155"/>
        <v>0</v>
      </c>
      <c r="NUW34" s="355">
        <f t="shared" si="155"/>
        <v>0</v>
      </c>
      <c r="NUX34" s="355">
        <f t="shared" si="155"/>
        <v>0</v>
      </c>
      <c r="NUY34" s="355">
        <f t="shared" si="155"/>
        <v>0</v>
      </c>
      <c r="NUZ34" s="355">
        <f t="shared" si="155"/>
        <v>0</v>
      </c>
      <c r="NVA34" s="355">
        <f t="shared" si="155"/>
        <v>0</v>
      </c>
      <c r="NVB34" s="355">
        <f t="shared" si="155"/>
        <v>0</v>
      </c>
      <c r="NVC34" s="355">
        <f t="shared" si="155"/>
        <v>0</v>
      </c>
      <c r="NVD34" s="355">
        <f t="shared" si="155"/>
        <v>0</v>
      </c>
      <c r="NVE34" s="355">
        <f t="shared" si="155"/>
        <v>0</v>
      </c>
      <c r="NVF34" s="355">
        <f t="shared" si="155"/>
        <v>0</v>
      </c>
      <c r="NVG34" s="355">
        <f t="shared" si="155"/>
        <v>0</v>
      </c>
      <c r="NVH34" s="355">
        <f t="shared" si="155"/>
        <v>0</v>
      </c>
      <c r="NVI34" s="355">
        <f t="shared" si="155"/>
        <v>0</v>
      </c>
      <c r="NVJ34" s="355">
        <f t="shared" si="155"/>
        <v>0</v>
      </c>
      <c r="NVK34" s="355">
        <f t="shared" ref="NVK34:NXV34" si="156">SUM(NVK35:NVK39)</f>
        <v>0</v>
      </c>
      <c r="NVL34" s="355">
        <f t="shared" si="156"/>
        <v>0</v>
      </c>
      <c r="NVM34" s="355">
        <f t="shared" si="156"/>
        <v>0</v>
      </c>
      <c r="NVN34" s="355">
        <f t="shared" si="156"/>
        <v>0</v>
      </c>
      <c r="NVO34" s="355">
        <f t="shared" si="156"/>
        <v>0</v>
      </c>
      <c r="NVP34" s="355">
        <f t="shared" si="156"/>
        <v>0</v>
      </c>
      <c r="NVQ34" s="355">
        <f t="shared" si="156"/>
        <v>0</v>
      </c>
      <c r="NVR34" s="355">
        <f t="shared" si="156"/>
        <v>0</v>
      </c>
      <c r="NVS34" s="355">
        <f t="shared" si="156"/>
        <v>0</v>
      </c>
      <c r="NVT34" s="355">
        <f t="shared" si="156"/>
        <v>0</v>
      </c>
      <c r="NVU34" s="355">
        <f t="shared" si="156"/>
        <v>0</v>
      </c>
      <c r="NVV34" s="355">
        <f t="shared" si="156"/>
        <v>0</v>
      </c>
      <c r="NVW34" s="355">
        <f t="shared" si="156"/>
        <v>0</v>
      </c>
      <c r="NVX34" s="355">
        <f t="shared" si="156"/>
        <v>0</v>
      </c>
      <c r="NVY34" s="355">
        <f t="shared" si="156"/>
        <v>0</v>
      </c>
      <c r="NVZ34" s="355">
        <f t="shared" si="156"/>
        <v>0</v>
      </c>
      <c r="NWA34" s="355">
        <f t="shared" si="156"/>
        <v>0</v>
      </c>
      <c r="NWB34" s="355">
        <f t="shared" si="156"/>
        <v>0</v>
      </c>
      <c r="NWC34" s="355">
        <f t="shared" si="156"/>
        <v>0</v>
      </c>
      <c r="NWD34" s="355">
        <f t="shared" si="156"/>
        <v>0</v>
      </c>
      <c r="NWE34" s="355">
        <f t="shared" si="156"/>
        <v>0</v>
      </c>
      <c r="NWF34" s="355">
        <f t="shared" si="156"/>
        <v>0</v>
      </c>
      <c r="NWG34" s="355">
        <f t="shared" si="156"/>
        <v>0</v>
      </c>
      <c r="NWH34" s="355">
        <f t="shared" si="156"/>
        <v>0</v>
      </c>
      <c r="NWI34" s="355">
        <f t="shared" si="156"/>
        <v>0</v>
      </c>
      <c r="NWJ34" s="355">
        <f t="shared" si="156"/>
        <v>0</v>
      </c>
      <c r="NWK34" s="355">
        <f t="shared" si="156"/>
        <v>0</v>
      </c>
      <c r="NWL34" s="355">
        <f t="shared" si="156"/>
        <v>0</v>
      </c>
      <c r="NWM34" s="355">
        <f t="shared" si="156"/>
        <v>0</v>
      </c>
      <c r="NWN34" s="355">
        <f t="shared" si="156"/>
        <v>0</v>
      </c>
      <c r="NWO34" s="355">
        <f t="shared" si="156"/>
        <v>0</v>
      </c>
      <c r="NWP34" s="355">
        <f t="shared" si="156"/>
        <v>0</v>
      </c>
      <c r="NWQ34" s="355">
        <f t="shared" si="156"/>
        <v>0</v>
      </c>
      <c r="NWR34" s="355">
        <f t="shared" si="156"/>
        <v>0</v>
      </c>
      <c r="NWS34" s="355">
        <f t="shared" si="156"/>
        <v>0</v>
      </c>
      <c r="NWT34" s="355">
        <f t="shared" si="156"/>
        <v>0</v>
      </c>
      <c r="NWU34" s="355">
        <f t="shared" si="156"/>
        <v>0</v>
      </c>
      <c r="NWV34" s="355">
        <f t="shared" si="156"/>
        <v>0</v>
      </c>
      <c r="NWW34" s="355">
        <f t="shared" si="156"/>
        <v>0</v>
      </c>
      <c r="NWX34" s="355">
        <f t="shared" si="156"/>
        <v>0</v>
      </c>
      <c r="NWY34" s="355">
        <f t="shared" si="156"/>
        <v>0</v>
      </c>
      <c r="NWZ34" s="355">
        <f t="shared" si="156"/>
        <v>0</v>
      </c>
      <c r="NXA34" s="355">
        <f t="shared" si="156"/>
        <v>0</v>
      </c>
      <c r="NXB34" s="355">
        <f t="shared" si="156"/>
        <v>0</v>
      </c>
      <c r="NXC34" s="355">
        <f t="shared" si="156"/>
        <v>0</v>
      </c>
      <c r="NXD34" s="355">
        <f t="shared" si="156"/>
        <v>0</v>
      </c>
      <c r="NXE34" s="355">
        <f t="shared" si="156"/>
        <v>0</v>
      </c>
      <c r="NXF34" s="355">
        <f t="shared" si="156"/>
        <v>0</v>
      </c>
      <c r="NXG34" s="355">
        <f t="shared" si="156"/>
        <v>0</v>
      </c>
      <c r="NXH34" s="355">
        <f t="shared" si="156"/>
        <v>0</v>
      </c>
      <c r="NXI34" s="355">
        <f t="shared" si="156"/>
        <v>0</v>
      </c>
      <c r="NXJ34" s="355">
        <f t="shared" si="156"/>
        <v>0</v>
      </c>
      <c r="NXK34" s="355">
        <f t="shared" si="156"/>
        <v>0</v>
      </c>
      <c r="NXL34" s="355">
        <f t="shared" si="156"/>
        <v>0</v>
      </c>
      <c r="NXM34" s="355">
        <f t="shared" si="156"/>
        <v>0</v>
      </c>
      <c r="NXN34" s="355">
        <f t="shared" si="156"/>
        <v>0</v>
      </c>
      <c r="NXO34" s="355">
        <f t="shared" si="156"/>
        <v>0</v>
      </c>
      <c r="NXP34" s="355">
        <f t="shared" si="156"/>
        <v>0</v>
      </c>
      <c r="NXQ34" s="355">
        <f t="shared" si="156"/>
        <v>0</v>
      </c>
      <c r="NXR34" s="355">
        <f t="shared" si="156"/>
        <v>0</v>
      </c>
      <c r="NXS34" s="355">
        <f t="shared" si="156"/>
        <v>0</v>
      </c>
      <c r="NXT34" s="355">
        <f t="shared" si="156"/>
        <v>0</v>
      </c>
      <c r="NXU34" s="355">
        <f t="shared" si="156"/>
        <v>0</v>
      </c>
      <c r="NXV34" s="355">
        <f t="shared" si="156"/>
        <v>0</v>
      </c>
      <c r="NXW34" s="355">
        <f t="shared" ref="NXW34:OAH34" si="157">SUM(NXW35:NXW39)</f>
        <v>0</v>
      </c>
      <c r="NXX34" s="355">
        <f t="shared" si="157"/>
        <v>0</v>
      </c>
      <c r="NXY34" s="355">
        <f t="shared" si="157"/>
        <v>0</v>
      </c>
      <c r="NXZ34" s="355">
        <f t="shared" si="157"/>
        <v>0</v>
      </c>
      <c r="NYA34" s="355">
        <f t="shared" si="157"/>
        <v>0</v>
      </c>
      <c r="NYB34" s="355">
        <f t="shared" si="157"/>
        <v>0</v>
      </c>
      <c r="NYC34" s="355">
        <f t="shared" si="157"/>
        <v>0</v>
      </c>
      <c r="NYD34" s="355">
        <f t="shared" si="157"/>
        <v>0</v>
      </c>
      <c r="NYE34" s="355">
        <f t="shared" si="157"/>
        <v>0</v>
      </c>
      <c r="NYF34" s="355">
        <f t="shared" si="157"/>
        <v>0</v>
      </c>
      <c r="NYG34" s="355">
        <f t="shared" si="157"/>
        <v>0</v>
      </c>
      <c r="NYH34" s="355">
        <f t="shared" si="157"/>
        <v>0</v>
      </c>
      <c r="NYI34" s="355">
        <f t="shared" si="157"/>
        <v>0</v>
      </c>
      <c r="NYJ34" s="355">
        <f t="shared" si="157"/>
        <v>0</v>
      </c>
      <c r="NYK34" s="355">
        <f t="shared" si="157"/>
        <v>0</v>
      </c>
      <c r="NYL34" s="355">
        <f t="shared" si="157"/>
        <v>0</v>
      </c>
      <c r="NYM34" s="355">
        <f t="shared" si="157"/>
        <v>0</v>
      </c>
      <c r="NYN34" s="355">
        <f t="shared" si="157"/>
        <v>0</v>
      </c>
      <c r="NYO34" s="355">
        <f t="shared" si="157"/>
        <v>0</v>
      </c>
      <c r="NYP34" s="355">
        <f t="shared" si="157"/>
        <v>0</v>
      </c>
      <c r="NYQ34" s="355">
        <f t="shared" si="157"/>
        <v>0</v>
      </c>
      <c r="NYR34" s="355">
        <f t="shared" si="157"/>
        <v>0</v>
      </c>
      <c r="NYS34" s="355">
        <f t="shared" si="157"/>
        <v>0</v>
      </c>
      <c r="NYT34" s="355">
        <f t="shared" si="157"/>
        <v>0</v>
      </c>
      <c r="NYU34" s="355">
        <f t="shared" si="157"/>
        <v>0</v>
      </c>
      <c r="NYV34" s="355">
        <f t="shared" si="157"/>
        <v>0</v>
      </c>
      <c r="NYW34" s="355">
        <f t="shared" si="157"/>
        <v>0</v>
      </c>
      <c r="NYX34" s="355">
        <f t="shared" si="157"/>
        <v>0</v>
      </c>
      <c r="NYY34" s="355">
        <f t="shared" si="157"/>
        <v>0</v>
      </c>
      <c r="NYZ34" s="355">
        <f t="shared" si="157"/>
        <v>0</v>
      </c>
      <c r="NZA34" s="355">
        <f t="shared" si="157"/>
        <v>0</v>
      </c>
      <c r="NZB34" s="355">
        <f t="shared" si="157"/>
        <v>0</v>
      </c>
      <c r="NZC34" s="355">
        <f t="shared" si="157"/>
        <v>0</v>
      </c>
      <c r="NZD34" s="355">
        <f t="shared" si="157"/>
        <v>0</v>
      </c>
      <c r="NZE34" s="355">
        <f t="shared" si="157"/>
        <v>0</v>
      </c>
      <c r="NZF34" s="355">
        <f t="shared" si="157"/>
        <v>0</v>
      </c>
      <c r="NZG34" s="355">
        <f t="shared" si="157"/>
        <v>0</v>
      </c>
      <c r="NZH34" s="355">
        <f t="shared" si="157"/>
        <v>0</v>
      </c>
      <c r="NZI34" s="355">
        <f t="shared" si="157"/>
        <v>0</v>
      </c>
      <c r="NZJ34" s="355">
        <f t="shared" si="157"/>
        <v>0</v>
      </c>
      <c r="NZK34" s="355">
        <f t="shared" si="157"/>
        <v>0</v>
      </c>
      <c r="NZL34" s="355">
        <f t="shared" si="157"/>
        <v>0</v>
      </c>
      <c r="NZM34" s="355">
        <f t="shared" si="157"/>
        <v>0</v>
      </c>
      <c r="NZN34" s="355">
        <f t="shared" si="157"/>
        <v>0</v>
      </c>
      <c r="NZO34" s="355">
        <f t="shared" si="157"/>
        <v>0</v>
      </c>
      <c r="NZP34" s="355">
        <f t="shared" si="157"/>
        <v>0</v>
      </c>
      <c r="NZQ34" s="355">
        <f t="shared" si="157"/>
        <v>0</v>
      </c>
      <c r="NZR34" s="355">
        <f t="shared" si="157"/>
        <v>0</v>
      </c>
      <c r="NZS34" s="355">
        <f t="shared" si="157"/>
        <v>0</v>
      </c>
      <c r="NZT34" s="355">
        <f t="shared" si="157"/>
        <v>0</v>
      </c>
      <c r="NZU34" s="355">
        <f t="shared" si="157"/>
        <v>0</v>
      </c>
      <c r="NZV34" s="355">
        <f t="shared" si="157"/>
        <v>0</v>
      </c>
      <c r="NZW34" s="355">
        <f t="shared" si="157"/>
        <v>0</v>
      </c>
      <c r="NZX34" s="355">
        <f t="shared" si="157"/>
        <v>0</v>
      </c>
      <c r="NZY34" s="355">
        <f t="shared" si="157"/>
        <v>0</v>
      </c>
      <c r="NZZ34" s="355">
        <f t="shared" si="157"/>
        <v>0</v>
      </c>
      <c r="OAA34" s="355">
        <f t="shared" si="157"/>
        <v>0</v>
      </c>
      <c r="OAB34" s="355">
        <f t="shared" si="157"/>
        <v>0</v>
      </c>
      <c r="OAC34" s="355">
        <f t="shared" si="157"/>
        <v>0</v>
      </c>
      <c r="OAD34" s="355">
        <f t="shared" si="157"/>
        <v>0</v>
      </c>
      <c r="OAE34" s="355">
        <f t="shared" si="157"/>
        <v>0</v>
      </c>
      <c r="OAF34" s="355">
        <f t="shared" si="157"/>
        <v>0</v>
      </c>
      <c r="OAG34" s="355">
        <f t="shared" si="157"/>
        <v>0</v>
      </c>
      <c r="OAH34" s="355">
        <f t="shared" si="157"/>
        <v>0</v>
      </c>
      <c r="OAI34" s="355">
        <f t="shared" ref="OAI34:OCT34" si="158">SUM(OAI35:OAI39)</f>
        <v>0</v>
      </c>
      <c r="OAJ34" s="355">
        <f t="shared" si="158"/>
        <v>0</v>
      </c>
      <c r="OAK34" s="355">
        <f t="shared" si="158"/>
        <v>0</v>
      </c>
      <c r="OAL34" s="355">
        <f t="shared" si="158"/>
        <v>0</v>
      </c>
      <c r="OAM34" s="355">
        <f t="shared" si="158"/>
        <v>0</v>
      </c>
      <c r="OAN34" s="355">
        <f t="shared" si="158"/>
        <v>0</v>
      </c>
      <c r="OAO34" s="355">
        <f t="shared" si="158"/>
        <v>0</v>
      </c>
      <c r="OAP34" s="355">
        <f t="shared" si="158"/>
        <v>0</v>
      </c>
      <c r="OAQ34" s="355">
        <f t="shared" si="158"/>
        <v>0</v>
      </c>
      <c r="OAR34" s="355">
        <f t="shared" si="158"/>
        <v>0</v>
      </c>
      <c r="OAS34" s="355">
        <f t="shared" si="158"/>
        <v>0</v>
      </c>
      <c r="OAT34" s="355">
        <f t="shared" si="158"/>
        <v>0</v>
      </c>
      <c r="OAU34" s="355">
        <f t="shared" si="158"/>
        <v>0</v>
      </c>
      <c r="OAV34" s="355">
        <f t="shared" si="158"/>
        <v>0</v>
      </c>
      <c r="OAW34" s="355">
        <f t="shared" si="158"/>
        <v>0</v>
      </c>
      <c r="OAX34" s="355">
        <f t="shared" si="158"/>
        <v>0</v>
      </c>
      <c r="OAY34" s="355">
        <f t="shared" si="158"/>
        <v>0</v>
      </c>
      <c r="OAZ34" s="355">
        <f t="shared" si="158"/>
        <v>0</v>
      </c>
      <c r="OBA34" s="355">
        <f t="shared" si="158"/>
        <v>0</v>
      </c>
      <c r="OBB34" s="355">
        <f t="shared" si="158"/>
        <v>0</v>
      </c>
      <c r="OBC34" s="355">
        <f t="shared" si="158"/>
        <v>0</v>
      </c>
      <c r="OBD34" s="355">
        <f t="shared" si="158"/>
        <v>0</v>
      </c>
      <c r="OBE34" s="355">
        <f t="shared" si="158"/>
        <v>0</v>
      </c>
      <c r="OBF34" s="355">
        <f t="shared" si="158"/>
        <v>0</v>
      </c>
      <c r="OBG34" s="355">
        <f t="shared" si="158"/>
        <v>0</v>
      </c>
      <c r="OBH34" s="355">
        <f t="shared" si="158"/>
        <v>0</v>
      </c>
      <c r="OBI34" s="355">
        <f t="shared" si="158"/>
        <v>0</v>
      </c>
      <c r="OBJ34" s="355">
        <f t="shared" si="158"/>
        <v>0</v>
      </c>
      <c r="OBK34" s="355">
        <f t="shared" si="158"/>
        <v>0</v>
      </c>
      <c r="OBL34" s="355">
        <f t="shared" si="158"/>
        <v>0</v>
      </c>
      <c r="OBM34" s="355">
        <f t="shared" si="158"/>
        <v>0</v>
      </c>
      <c r="OBN34" s="355">
        <f t="shared" si="158"/>
        <v>0</v>
      </c>
      <c r="OBO34" s="355">
        <f t="shared" si="158"/>
        <v>0</v>
      </c>
      <c r="OBP34" s="355">
        <f t="shared" si="158"/>
        <v>0</v>
      </c>
      <c r="OBQ34" s="355">
        <f t="shared" si="158"/>
        <v>0</v>
      </c>
      <c r="OBR34" s="355">
        <f t="shared" si="158"/>
        <v>0</v>
      </c>
      <c r="OBS34" s="355">
        <f t="shared" si="158"/>
        <v>0</v>
      </c>
      <c r="OBT34" s="355">
        <f t="shared" si="158"/>
        <v>0</v>
      </c>
      <c r="OBU34" s="355">
        <f t="shared" si="158"/>
        <v>0</v>
      </c>
      <c r="OBV34" s="355">
        <f t="shared" si="158"/>
        <v>0</v>
      </c>
      <c r="OBW34" s="355">
        <f t="shared" si="158"/>
        <v>0</v>
      </c>
      <c r="OBX34" s="355">
        <f t="shared" si="158"/>
        <v>0</v>
      </c>
      <c r="OBY34" s="355">
        <f t="shared" si="158"/>
        <v>0</v>
      </c>
      <c r="OBZ34" s="355">
        <f t="shared" si="158"/>
        <v>0</v>
      </c>
      <c r="OCA34" s="355">
        <f t="shared" si="158"/>
        <v>0</v>
      </c>
      <c r="OCB34" s="355">
        <f t="shared" si="158"/>
        <v>0</v>
      </c>
      <c r="OCC34" s="355">
        <f t="shared" si="158"/>
        <v>0</v>
      </c>
      <c r="OCD34" s="355">
        <f t="shared" si="158"/>
        <v>0</v>
      </c>
      <c r="OCE34" s="355">
        <f t="shared" si="158"/>
        <v>0</v>
      </c>
      <c r="OCF34" s="355">
        <f t="shared" si="158"/>
        <v>0</v>
      </c>
      <c r="OCG34" s="355">
        <f t="shared" si="158"/>
        <v>0</v>
      </c>
      <c r="OCH34" s="355">
        <f t="shared" si="158"/>
        <v>0</v>
      </c>
      <c r="OCI34" s="355">
        <f t="shared" si="158"/>
        <v>0</v>
      </c>
      <c r="OCJ34" s="355">
        <f t="shared" si="158"/>
        <v>0</v>
      </c>
      <c r="OCK34" s="355">
        <f t="shared" si="158"/>
        <v>0</v>
      </c>
      <c r="OCL34" s="355">
        <f t="shared" si="158"/>
        <v>0</v>
      </c>
      <c r="OCM34" s="355">
        <f t="shared" si="158"/>
        <v>0</v>
      </c>
      <c r="OCN34" s="355">
        <f t="shared" si="158"/>
        <v>0</v>
      </c>
      <c r="OCO34" s="355">
        <f t="shared" si="158"/>
        <v>0</v>
      </c>
      <c r="OCP34" s="355">
        <f t="shared" si="158"/>
        <v>0</v>
      </c>
      <c r="OCQ34" s="355">
        <f t="shared" si="158"/>
        <v>0</v>
      </c>
      <c r="OCR34" s="355">
        <f t="shared" si="158"/>
        <v>0</v>
      </c>
      <c r="OCS34" s="355">
        <f t="shared" si="158"/>
        <v>0</v>
      </c>
      <c r="OCT34" s="355">
        <f t="shared" si="158"/>
        <v>0</v>
      </c>
      <c r="OCU34" s="355">
        <f t="shared" ref="OCU34:OFF34" si="159">SUM(OCU35:OCU39)</f>
        <v>0</v>
      </c>
      <c r="OCV34" s="355">
        <f t="shared" si="159"/>
        <v>0</v>
      </c>
      <c r="OCW34" s="355">
        <f t="shared" si="159"/>
        <v>0</v>
      </c>
      <c r="OCX34" s="355">
        <f t="shared" si="159"/>
        <v>0</v>
      </c>
      <c r="OCY34" s="355">
        <f t="shared" si="159"/>
        <v>0</v>
      </c>
      <c r="OCZ34" s="355">
        <f t="shared" si="159"/>
        <v>0</v>
      </c>
      <c r="ODA34" s="355">
        <f t="shared" si="159"/>
        <v>0</v>
      </c>
      <c r="ODB34" s="355">
        <f t="shared" si="159"/>
        <v>0</v>
      </c>
      <c r="ODC34" s="355">
        <f t="shared" si="159"/>
        <v>0</v>
      </c>
      <c r="ODD34" s="355">
        <f t="shared" si="159"/>
        <v>0</v>
      </c>
      <c r="ODE34" s="355">
        <f t="shared" si="159"/>
        <v>0</v>
      </c>
      <c r="ODF34" s="355">
        <f t="shared" si="159"/>
        <v>0</v>
      </c>
      <c r="ODG34" s="355">
        <f t="shared" si="159"/>
        <v>0</v>
      </c>
      <c r="ODH34" s="355">
        <f t="shared" si="159"/>
        <v>0</v>
      </c>
      <c r="ODI34" s="355">
        <f t="shared" si="159"/>
        <v>0</v>
      </c>
      <c r="ODJ34" s="355">
        <f t="shared" si="159"/>
        <v>0</v>
      </c>
      <c r="ODK34" s="355">
        <f t="shared" si="159"/>
        <v>0</v>
      </c>
      <c r="ODL34" s="355">
        <f t="shared" si="159"/>
        <v>0</v>
      </c>
      <c r="ODM34" s="355">
        <f t="shared" si="159"/>
        <v>0</v>
      </c>
      <c r="ODN34" s="355">
        <f t="shared" si="159"/>
        <v>0</v>
      </c>
      <c r="ODO34" s="355">
        <f t="shared" si="159"/>
        <v>0</v>
      </c>
      <c r="ODP34" s="355">
        <f t="shared" si="159"/>
        <v>0</v>
      </c>
      <c r="ODQ34" s="355">
        <f t="shared" si="159"/>
        <v>0</v>
      </c>
      <c r="ODR34" s="355">
        <f t="shared" si="159"/>
        <v>0</v>
      </c>
      <c r="ODS34" s="355">
        <f t="shared" si="159"/>
        <v>0</v>
      </c>
      <c r="ODT34" s="355">
        <f t="shared" si="159"/>
        <v>0</v>
      </c>
      <c r="ODU34" s="355">
        <f t="shared" si="159"/>
        <v>0</v>
      </c>
      <c r="ODV34" s="355">
        <f t="shared" si="159"/>
        <v>0</v>
      </c>
      <c r="ODW34" s="355">
        <f t="shared" si="159"/>
        <v>0</v>
      </c>
      <c r="ODX34" s="355">
        <f t="shared" si="159"/>
        <v>0</v>
      </c>
      <c r="ODY34" s="355">
        <f t="shared" si="159"/>
        <v>0</v>
      </c>
      <c r="ODZ34" s="355">
        <f t="shared" si="159"/>
        <v>0</v>
      </c>
      <c r="OEA34" s="355">
        <f t="shared" si="159"/>
        <v>0</v>
      </c>
      <c r="OEB34" s="355">
        <f t="shared" si="159"/>
        <v>0</v>
      </c>
      <c r="OEC34" s="355">
        <f t="shared" si="159"/>
        <v>0</v>
      </c>
      <c r="OED34" s="355">
        <f t="shared" si="159"/>
        <v>0</v>
      </c>
      <c r="OEE34" s="355">
        <f t="shared" si="159"/>
        <v>0</v>
      </c>
      <c r="OEF34" s="355">
        <f t="shared" si="159"/>
        <v>0</v>
      </c>
      <c r="OEG34" s="355">
        <f t="shared" si="159"/>
        <v>0</v>
      </c>
      <c r="OEH34" s="355">
        <f t="shared" si="159"/>
        <v>0</v>
      </c>
      <c r="OEI34" s="355">
        <f t="shared" si="159"/>
        <v>0</v>
      </c>
      <c r="OEJ34" s="355">
        <f t="shared" si="159"/>
        <v>0</v>
      </c>
      <c r="OEK34" s="355">
        <f t="shared" si="159"/>
        <v>0</v>
      </c>
      <c r="OEL34" s="355">
        <f t="shared" si="159"/>
        <v>0</v>
      </c>
      <c r="OEM34" s="355">
        <f t="shared" si="159"/>
        <v>0</v>
      </c>
      <c r="OEN34" s="355">
        <f t="shared" si="159"/>
        <v>0</v>
      </c>
      <c r="OEO34" s="355">
        <f t="shared" si="159"/>
        <v>0</v>
      </c>
      <c r="OEP34" s="355">
        <f t="shared" si="159"/>
        <v>0</v>
      </c>
      <c r="OEQ34" s="355">
        <f t="shared" si="159"/>
        <v>0</v>
      </c>
      <c r="OER34" s="355">
        <f t="shared" si="159"/>
        <v>0</v>
      </c>
      <c r="OES34" s="355">
        <f t="shared" si="159"/>
        <v>0</v>
      </c>
      <c r="OET34" s="355">
        <f t="shared" si="159"/>
        <v>0</v>
      </c>
      <c r="OEU34" s="355">
        <f t="shared" si="159"/>
        <v>0</v>
      </c>
      <c r="OEV34" s="355">
        <f t="shared" si="159"/>
        <v>0</v>
      </c>
      <c r="OEW34" s="355">
        <f t="shared" si="159"/>
        <v>0</v>
      </c>
      <c r="OEX34" s="355">
        <f t="shared" si="159"/>
        <v>0</v>
      </c>
      <c r="OEY34" s="355">
        <f t="shared" si="159"/>
        <v>0</v>
      </c>
      <c r="OEZ34" s="355">
        <f t="shared" si="159"/>
        <v>0</v>
      </c>
      <c r="OFA34" s="355">
        <f t="shared" si="159"/>
        <v>0</v>
      </c>
      <c r="OFB34" s="355">
        <f t="shared" si="159"/>
        <v>0</v>
      </c>
      <c r="OFC34" s="355">
        <f t="shared" si="159"/>
        <v>0</v>
      </c>
      <c r="OFD34" s="355">
        <f t="shared" si="159"/>
        <v>0</v>
      </c>
      <c r="OFE34" s="355">
        <f t="shared" si="159"/>
        <v>0</v>
      </c>
      <c r="OFF34" s="355">
        <f t="shared" si="159"/>
        <v>0</v>
      </c>
      <c r="OFG34" s="355">
        <f t="shared" ref="OFG34:OHR34" si="160">SUM(OFG35:OFG39)</f>
        <v>0</v>
      </c>
      <c r="OFH34" s="355">
        <f t="shared" si="160"/>
        <v>0</v>
      </c>
      <c r="OFI34" s="355">
        <f t="shared" si="160"/>
        <v>0</v>
      </c>
      <c r="OFJ34" s="355">
        <f t="shared" si="160"/>
        <v>0</v>
      </c>
      <c r="OFK34" s="355">
        <f t="shared" si="160"/>
        <v>0</v>
      </c>
      <c r="OFL34" s="355">
        <f t="shared" si="160"/>
        <v>0</v>
      </c>
      <c r="OFM34" s="355">
        <f t="shared" si="160"/>
        <v>0</v>
      </c>
      <c r="OFN34" s="355">
        <f t="shared" si="160"/>
        <v>0</v>
      </c>
      <c r="OFO34" s="355">
        <f t="shared" si="160"/>
        <v>0</v>
      </c>
      <c r="OFP34" s="355">
        <f t="shared" si="160"/>
        <v>0</v>
      </c>
      <c r="OFQ34" s="355">
        <f t="shared" si="160"/>
        <v>0</v>
      </c>
      <c r="OFR34" s="355">
        <f t="shared" si="160"/>
        <v>0</v>
      </c>
      <c r="OFS34" s="355">
        <f t="shared" si="160"/>
        <v>0</v>
      </c>
      <c r="OFT34" s="355">
        <f t="shared" si="160"/>
        <v>0</v>
      </c>
      <c r="OFU34" s="355">
        <f t="shared" si="160"/>
        <v>0</v>
      </c>
      <c r="OFV34" s="355">
        <f t="shared" si="160"/>
        <v>0</v>
      </c>
      <c r="OFW34" s="355">
        <f t="shared" si="160"/>
        <v>0</v>
      </c>
      <c r="OFX34" s="355">
        <f t="shared" si="160"/>
        <v>0</v>
      </c>
      <c r="OFY34" s="355">
        <f t="shared" si="160"/>
        <v>0</v>
      </c>
      <c r="OFZ34" s="355">
        <f t="shared" si="160"/>
        <v>0</v>
      </c>
      <c r="OGA34" s="355">
        <f t="shared" si="160"/>
        <v>0</v>
      </c>
      <c r="OGB34" s="355">
        <f t="shared" si="160"/>
        <v>0</v>
      </c>
      <c r="OGC34" s="355">
        <f t="shared" si="160"/>
        <v>0</v>
      </c>
      <c r="OGD34" s="355">
        <f t="shared" si="160"/>
        <v>0</v>
      </c>
      <c r="OGE34" s="355">
        <f t="shared" si="160"/>
        <v>0</v>
      </c>
      <c r="OGF34" s="355">
        <f t="shared" si="160"/>
        <v>0</v>
      </c>
      <c r="OGG34" s="355">
        <f t="shared" si="160"/>
        <v>0</v>
      </c>
      <c r="OGH34" s="355">
        <f t="shared" si="160"/>
        <v>0</v>
      </c>
      <c r="OGI34" s="355">
        <f t="shared" si="160"/>
        <v>0</v>
      </c>
      <c r="OGJ34" s="355">
        <f t="shared" si="160"/>
        <v>0</v>
      </c>
      <c r="OGK34" s="355">
        <f t="shared" si="160"/>
        <v>0</v>
      </c>
      <c r="OGL34" s="355">
        <f t="shared" si="160"/>
        <v>0</v>
      </c>
      <c r="OGM34" s="355">
        <f t="shared" si="160"/>
        <v>0</v>
      </c>
      <c r="OGN34" s="355">
        <f t="shared" si="160"/>
        <v>0</v>
      </c>
      <c r="OGO34" s="355">
        <f t="shared" si="160"/>
        <v>0</v>
      </c>
      <c r="OGP34" s="355">
        <f t="shared" si="160"/>
        <v>0</v>
      </c>
      <c r="OGQ34" s="355">
        <f t="shared" si="160"/>
        <v>0</v>
      </c>
      <c r="OGR34" s="355">
        <f t="shared" si="160"/>
        <v>0</v>
      </c>
      <c r="OGS34" s="355">
        <f t="shared" si="160"/>
        <v>0</v>
      </c>
      <c r="OGT34" s="355">
        <f t="shared" si="160"/>
        <v>0</v>
      </c>
      <c r="OGU34" s="355">
        <f t="shared" si="160"/>
        <v>0</v>
      </c>
      <c r="OGV34" s="355">
        <f t="shared" si="160"/>
        <v>0</v>
      </c>
      <c r="OGW34" s="355">
        <f t="shared" si="160"/>
        <v>0</v>
      </c>
      <c r="OGX34" s="355">
        <f t="shared" si="160"/>
        <v>0</v>
      </c>
      <c r="OGY34" s="355">
        <f t="shared" si="160"/>
        <v>0</v>
      </c>
      <c r="OGZ34" s="355">
        <f t="shared" si="160"/>
        <v>0</v>
      </c>
      <c r="OHA34" s="355">
        <f t="shared" si="160"/>
        <v>0</v>
      </c>
      <c r="OHB34" s="355">
        <f t="shared" si="160"/>
        <v>0</v>
      </c>
      <c r="OHC34" s="355">
        <f t="shared" si="160"/>
        <v>0</v>
      </c>
      <c r="OHD34" s="355">
        <f t="shared" si="160"/>
        <v>0</v>
      </c>
      <c r="OHE34" s="355">
        <f t="shared" si="160"/>
        <v>0</v>
      </c>
      <c r="OHF34" s="355">
        <f t="shared" si="160"/>
        <v>0</v>
      </c>
      <c r="OHG34" s="355">
        <f t="shared" si="160"/>
        <v>0</v>
      </c>
      <c r="OHH34" s="355">
        <f t="shared" si="160"/>
        <v>0</v>
      </c>
      <c r="OHI34" s="355">
        <f t="shared" si="160"/>
        <v>0</v>
      </c>
      <c r="OHJ34" s="355">
        <f t="shared" si="160"/>
        <v>0</v>
      </c>
      <c r="OHK34" s="355">
        <f t="shared" si="160"/>
        <v>0</v>
      </c>
      <c r="OHL34" s="355">
        <f t="shared" si="160"/>
        <v>0</v>
      </c>
      <c r="OHM34" s="355">
        <f t="shared" si="160"/>
        <v>0</v>
      </c>
      <c r="OHN34" s="355">
        <f t="shared" si="160"/>
        <v>0</v>
      </c>
      <c r="OHO34" s="355">
        <f t="shared" si="160"/>
        <v>0</v>
      </c>
      <c r="OHP34" s="355">
        <f t="shared" si="160"/>
        <v>0</v>
      </c>
      <c r="OHQ34" s="355">
        <f t="shared" si="160"/>
        <v>0</v>
      </c>
      <c r="OHR34" s="355">
        <f t="shared" si="160"/>
        <v>0</v>
      </c>
      <c r="OHS34" s="355">
        <f t="shared" ref="OHS34:OKD34" si="161">SUM(OHS35:OHS39)</f>
        <v>0</v>
      </c>
      <c r="OHT34" s="355">
        <f t="shared" si="161"/>
        <v>0</v>
      </c>
      <c r="OHU34" s="355">
        <f t="shared" si="161"/>
        <v>0</v>
      </c>
      <c r="OHV34" s="355">
        <f t="shared" si="161"/>
        <v>0</v>
      </c>
      <c r="OHW34" s="355">
        <f t="shared" si="161"/>
        <v>0</v>
      </c>
      <c r="OHX34" s="355">
        <f t="shared" si="161"/>
        <v>0</v>
      </c>
      <c r="OHY34" s="355">
        <f t="shared" si="161"/>
        <v>0</v>
      </c>
      <c r="OHZ34" s="355">
        <f t="shared" si="161"/>
        <v>0</v>
      </c>
      <c r="OIA34" s="355">
        <f t="shared" si="161"/>
        <v>0</v>
      </c>
      <c r="OIB34" s="355">
        <f t="shared" si="161"/>
        <v>0</v>
      </c>
      <c r="OIC34" s="355">
        <f t="shared" si="161"/>
        <v>0</v>
      </c>
      <c r="OID34" s="355">
        <f t="shared" si="161"/>
        <v>0</v>
      </c>
      <c r="OIE34" s="355">
        <f t="shared" si="161"/>
        <v>0</v>
      </c>
      <c r="OIF34" s="355">
        <f t="shared" si="161"/>
        <v>0</v>
      </c>
      <c r="OIG34" s="355">
        <f t="shared" si="161"/>
        <v>0</v>
      </c>
      <c r="OIH34" s="355">
        <f t="shared" si="161"/>
        <v>0</v>
      </c>
      <c r="OII34" s="355">
        <f t="shared" si="161"/>
        <v>0</v>
      </c>
      <c r="OIJ34" s="355">
        <f t="shared" si="161"/>
        <v>0</v>
      </c>
      <c r="OIK34" s="355">
        <f t="shared" si="161"/>
        <v>0</v>
      </c>
      <c r="OIL34" s="355">
        <f t="shared" si="161"/>
        <v>0</v>
      </c>
      <c r="OIM34" s="355">
        <f t="shared" si="161"/>
        <v>0</v>
      </c>
      <c r="OIN34" s="355">
        <f t="shared" si="161"/>
        <v>0</v>
      </c>
      <c r="OIO34" s="355">
        <f t="shared" si="161"/>
        <v>0</v>
      </c>
      <c r="OIP34" s="355">
        <f t="shared" si="161"/>
        <v>0</v>
      </c>
      <c r="OIQ34" s="355">
        <f t="shared" si="161"/>
        <v>0</v>
      </c>
      <c r="OIR34" s="355">
        <f t="shared" si="161"/>
        <v>0</v>
      </c>
      <c r="OIS34" s="355">
        <f t="shared" si="161"/>
        <v>0</v>
      </c>
      <c r="OIT34" s="355">
        <f t="shared" si="161"/>
        <v>0</v>
      </c>
      <c r="OIU34" s="355">
        <f t="shared" si="161"/>
        <v>0</v>
      </c>
      <c r="OIV34" s="355">
        <f t="shared" si="161"/>
        <v>0</v>
      </c>
      <c r="OIW34" s="355">
        <f t="shared" si="161"/>
        <v>0</v>
      </c>
      <c r="OIX34" s="355">
        <f t="shared" si="161"/>
        <v>0</v>
      </c>
      <c r="OIY34" s="355">
        <f t="shared" si="161"/>
        <v>0</v>
      </c>
      <c r="OIZ34" s="355">
        <f t="shared" si="161"/>
        <v>0</v>
      </c>
      <c r="OJA34" s="355">
        <f t="shared" si="161"/>
        <v>0</v>
      </c>
      <c r="OJB34" s="355">
        <f t="shared" si="161"/>
        <v>0</v>
      </c>
      <c r="OJC34" s="355">
        <f t="shared" si="161"/>
        <v>0</v>
      </c>
      <c r="OJD34" s="355">
        <f t="shared" si="161"/>
        <v>0</v>
      </c>
      <c r="OJE34" s="355">
        <f t="shared" si="161"/>
        <v>0</v>
      </c>
      <c r="OJF34" s="355">
        <f t="shared" si="161"/>
        <v>0</v>
      </c>
      <c r="OJG34" s="355">
        <f t="shared" si="161"/>
        <v>0</v>
      </c>
      <c r="OJH34" s="355">
        <f t="shared" si="161"/>
        <v>0</v>
      </c>
      <c r="OJI34" s="355">
        <f t="shared" si="161"/>
        <v>0</v>
      </c>
      <c r="OJJ34" s="355">
        <f t="shared" si="161"/>
        <v>0</v>
      </c>
      <c r="OJK34" s="355">
        <f t="shared" si="161"/>
        <v>0</v>
      </c>
      <c r="OJL34" s="355">
        <f t="shared" si="161"/>
        <v>0</v>
      </c>
      <c r="OJM34" s="355">
        <f t="shared" si="161"/>
        <v>0</v>
      </c>
      <c r="OJN34" s="355">
        <f t="shared" si="161"/>
        <v>0</v>
      </c>
      <c r="OJO34" s="355">
        <f t="shared" si="161"/>
        <v>0</v>
      </c>
      <c r="OJP34" s="355">
        <f t="shared" si="161"/>
        <v>0</v>
      </c>
      <c r="OJQ34" s="355">
        <f t="shared" si="161"/>
        <v>0</v>
      </c>
      <c r="OJR34" s="355">
        <f t="shared" si="161"/>
        <v>0</v>
      </c>
      <c r="OJS34" s="355">
        <f t="shared" si="161"/>
        <v>0</v>
      </c>
      <c r="OJT34" s="355">
        <f t="shared" si="161"/>
        <v>0</v>
      </c>
      <c r="OJU34" s="355">
        <f t="shared" si="161"/>
        <v>0</v>
      </c>
      <c r="OJV34" s="355">
        <f t="shared" si="161"/>
        <v>0</v>
      </c>
      <c r="OJW34" s="355">
        <f t="shared" si="161"/>
        <v>0</v>
      </c>
      <c r="OJX34" s="355">
        <f t="shared" si="161"/>
        <v>0</v>
      </c>
      <c r="OJY34" s="355">
        <f t="shared" si="161"/>
        <v>0</v>
      </c>
      <c r="OJZ34" s="355">
        <f t="shared" si="161"/>
        <v>0</v>
      </c>
      <c r="OKA34" s="355">
        <f t="shared" si="161"/>
        <v>0</v>
      </c>
      <c r="OKB34" s="355">
        <f t="shared" si="161"/>
        <v>0</v>
      </c>
      <c r="OKC34" s="355">
        <f t="shared" si="161"/>
        <v>0</v>
      </c>
      <c r="OKD34" s="355">
        <f t="shared" si="161"/>
        <v>0</v>
      </c>
      <c r="OKE34" s="355">
        <f t="shared" ref="OKE34:OMP34" si="162">SUM(OKE35:OKE39)</f>
        <v>0</v>
      </c>
      <c r="OKF34" s="355">
        <f t="shared" si="162"/>
        <v>0</v>
      </c>
      <c r="OKG34" s="355">
        <f t="shared" si="162"/>
        <v>0</v>
      </c>
      <c r="OKH34" s="355">
        <f t="shared" si="162"/>
        <v>0</v>
      </c>
      <c r="OKI34" s="355">
        <f t="shared" si="162"/>
        <v>0</v>
      </c>
      <c r="OKJ34" s="355">
        <f t="shared" si="162"/>
        <v>0</v>
      </c>
      <c r="OKK34" s="355">
        <f t="shared" si="162"/>
        <v>0</v>
      </c>
      <c r="OKL34" s="355">
        <f t="shared" si="162"/>
        <v>0</v>
      </c>
      <c r="OKM34" s="355">
        <f t="shared" si="162"/>
        <v>0</v>
      </c>
      <c r="OKN34" s="355">
        <f t="shared" si="162"/>
        <v>0</v>
      </c>
      <c r="OKO34" s="355">
        <f t="shared" si="162"/>
        <v>0</v>
      </c>
      <c r="OKP34" s="355">
        <f t="shared" si="162"/>
        <v>0</v>
      </c>
      <c r="OKQ34" s="355">
        <f t="shared" si="162"/>
        <v>0</v>
      </c>
      <c r="OKR34" s="355">
        <f t="shared" si="162"/>
        <v>0</v>
      </c>
      <c r="OKS34" s="355">
        <f t="shared" si="162"/>
        <v>0</v>
      </c>
      <c r="OKT34" s="355">
        <f t="shared" si="162"/>
        <v>0</v>
      </c>
      <c r="OKU34" s="355">
        <f t="shared" si="162"/>
        <v>0</v>
      </c>
      <c r="OKV34" s="355">
        <f t="shared" si="162"/>
        <v>0</v>
      </c>
      <c r="OKW34" s="355">
        <f t="shared" si="162"/>
        <v>0</v>
      </c>
      <c r="OKX34" s="355">
        <f t="shared" si="162"/>
        <v>0</v>
      </c>
      <c r="OKY34" s="355">
        <f t="shared" si="162"/>
        <v>0</v>
      </c>
      <c r="OKZ34" s="355">
        <f t="shared" si="162"/>
        <v>0</v>
      </c>
      <c r="OLA34" s="355">
        <f t="shared" si="162"/>
        <v>0</v>
      </c>
      <c r="OLB34" s="355">
        <f t="shared" si="162"/>
        <v>0</v>
      </c>
      <c r="OLC34" s="355">
        <f t="shared" si="162"/>
        <v>0</v>
      </c>
      <c r="OLD34" s="355">
        <f t="shared" si="162"/>
        <v>0</v>
      </c>
      <c r="OLE34" s="355">
        <f t="shared" si="162"/>
        <v>0</v>
      </c>
      <c r="OLF34" s="355">
        <f t="shared" si="162"/>
        <v>0</v>
      </c>
      <c r="OLG34" s="355">
        <f t="shared" si="162"/>
        <v>0</v>
      </c>
      <c r="OLH34" s="355">
        <f t="shared" si="162"/>
        <v>0</v>
      </c>
      <c r="OLI34" s="355">
        <f t="shared" si="162"/>
        <v>0</v>
      </c>
      <c r="OLJ34" s="355">
        <f t="shared" si="162"/>
        <v>0</v>
      </c>
      <c r="OLK34" s="355">
        <f t="shared" si="162"/>
        <v>0</v>
      </c>
      <c r="OLL34" s="355">
        <f t="shared" si="162"/>
        <v>0</v>
      </c>
      <c r="OLM34" s="355">
        <f t="shared" si="162"/>
        <v>0</v>
      </c>
      <c r="OLN34" s="355">
        <f t="shared" si="162"/>
        <v>0</v>
      </c>
      <c r="OLO34" s="355">
        <f t="shared" si="162"/>
        <v>0</v>
      </c>
      <c r="OLP34" s="355">
        <f t="shared" si="162"/>
        <v>0</v>
      </c>
      <c r="OLQ34" s="355">
        <f t="shared" si="162"/>
        <v>0</v>
      </c>
      <c r="OLR34" s="355">
        <f t="shared" si="162"/>
        <v>0</v>
      </c>
      <c r="OLS34" s="355">
        <f t="shared" si="162"/>
        <v>0</v>
      </c>
      <c r="OLT34" s="355">
        <f t="shared" si="162"/>
        <v>0</v>
      </c>
      <c r="OLU34" s="355">
        <f t="shared" si="162"/>
        <v>0</v>
      </c>
      <c r="OLV34" s="355">
        <f t="shared" si="162"/>
        <v>0</v>
      </c>
      <c r="OLW34" s="355">
        <f t="shared" si="162"/>
        <v>0</v>
      </c>
      <c r="OLX34" s="355">
        <f t="shared" si="162"/>
        <v>0</v>
      </c>
      <c r="OLY34" s="355">
        <f t="shared" si="162"/>
        <v>0</v>
      </c>
      <c r="OLZ34" s="355">
        <f t="shared" si="162"/>
        <v>0</v>
      </c>
      <c r="OMA34" s="355">
        <f t="shared" si="162"/>
        <v>0</v>
      </c>
      <c r="OMB34" s="355">
        <f t="shared" si="162"/>
        <v>0</v>
      </c>
      <c r="OMC34" s="355">
        <f t="shared" si="162"/>
        <v>0</v>
      </c>
      <c r="OMD34" s="355">
        <f t="shared" si="162"/>
        <v>0</v>
      </c>
      <c r="OME34" s="355">
        <f t="shared" si="162"/>
        <v>0</v>
      </c>
      <c r="OMF34" s="355">
        <f t="shared" si="162"/>
        <v>0</v>
      </c>
      <c r="OMG34" s="355">
        <f t="shared" si="162"/>
        <v>0</v>
      </c>
      <c r="OMH34" s="355">
        <f t="shared" si="162"/>
        <v>0</v>
      </c>
      <c r="OMI34" s="355">
        <f t="shared" si="162"/>
        <v>0</v>
      </c>
      <c r="OMJ34" s="355">
        <f t="shared" si="162"/>
        <v>0</v>
      </c>
      <c r="OMK34" s="355">
        <f t="shared" si="162"/>
        <v>0</v>
      </c>
      <c r="OML34" s="355">
        <f t="shared" si="162"/>
        <v>0</v>
      </c>
      <c r="OMM34" s="355">
        <f t="shared" si="162"/>
        <v>0</v>
      </c>
      <c r="OMN34" s="355">
        <f t="shared" si="162"/>
        <v>0</v>
      </c>
      <c r="OMO34" s="355">
        <f t="shared" si="162"/>
        <v>0</v>
      </c>
      <c r="OMP34" s="355">
        <f t="shared" si="162"/>
        <v>0</v>
      </c>
      <c r="OMQ34" s="355">
        <f t="shared" ref="OMQ34:OPB34" si="163">SUM(OMQ35:OMQ39)</f>
        <v>0</v>
      </c>
      <c r="OMR34" s="355">
        <f t="shared" si="163"/>
        <v>0</v>
      </c>
      <c r="OMS34" s="355">
        <f t="shared" si="163"/>
        <v>0</v>
      </c>
      <c r="OMT34" s="355">
        <f t="shared" si="163"/>
        <v>0</v>
      </c>
      <c r="OMU34" s="355">
        <f t="shared" si="163"/>
        <v>0</v>
      </c>
      <c r="OMV34" s="355">
        <f t="shared" si="163"/>
        <v>0</v>
      </c>
      <c r="OMW34" s="355">
        <f t="shared" si="163"/>
        <v>0</v>
      </c>
      <c r="OMX34" s="355">
        <f t="shared" si="163"/>
        <v>0</v>
      </c>
      <c r="OMY34" s="355">
        <f t="shared" si="163"/>
        <v>0</v>
      </c>
      <c r="OMZ34" s="355">
        <f t="shared" si="163"/>
        <v>0</v>
      </c>
      <c r="ONA34" s="355">
        <f t="shared" si="163"/>
        <v>0</v>
      </c>
      <c r="ONB34" s="355">
        <f t="shared" si="163"/>
        <v>0</v>
      </c>
      <c r="ONC34" s="355">
        <f t="shared" si="163"/>
        <v>0</v>
      </c>
      <c r="OND34" s="355">
        <f t="shared" si="163"/>
        <v>0</v>
      </c>
      <c r="ONE34" s="355">
        <f t="shared" si="163"/>
        <v>0</v>
      </c>
      <c r="ONF34" s="355">
        <f t="shared" si="163"/>
        <v>0</v>
      </c>
      <c r="ONG34" s="355">
        <f t="shared" si="163"/>
        <v>0</v>
      </c>
      <c r="ONH34" s="355">
        <f t="shared" si="163"/>
        <v>0</v>
      </c>
      <c r="ONI34" s="355">
        <f t="shared" si="163"/>
        <v>0</v>
      </c>
      <c r="ONJ34" s="355">
        <f t="shared" si="163"/>
        <v>0</v>
      </c>
      <c r="ONK34" s="355">
        <f t="shared" si="163"/>
        <v>0</v>
      </c>
      <c r="ONL34" s="355">
        <f t="shared" si="163"/>
        <v>0</v>
      </c>
      <c r="ONM34" s="355">
        <f t="shared" si="163"/>
        <v>0</v>
      </c>
      <c r="ONN34" s="355">
        <f t="shared" si="163"/>
        <v>0</v>
      </c>
      <c r="ONO34" s="355">
        <f t="shared" si="163"/>
        <v>0</v>
      </c>
      <c r="ONP34" s="355">
        <f t="shared" si="163"/>
        <v>0</v>
      </c>
      <c r="ONQ34" s="355">
        <f t="shared" si="163"/>
        <v>0</v>
      </c>
      <c r="ONR34" s="355">
        <f t="shared" si="163"/>
        <v>0</v>
      </c>
      <c r="ONS34" s="355">
        <f t="shared" si="163"/>
        <v>0</v>
      </c>
      <c r="ONT34" s="355">
        <f t="shared" si="163"/>
        <v>0</v>
      </c>
      <c r="ONU34" s="355">
        <f t="shared" si="163"/>
        <v>0</v>
      </c>
      <c r="ONV34" s="355">
        <f t="shared" si="163"/>
        <v>0</v>
      </c>
      <c r="ONW34" s="355">
        <f t="shared" si="163"/>
        <v>0</v>
      </c>
      <c r="ONX34" s="355">
        <f t="shared" si="163"/>
        <v>0</v>
      </c>
      <c r="ONY34" s="355">
        <f t="shared" si="163"/>
        <v>0</v>
      </c>
      <c r="ONZ34" s="355">
        <f t="shared" si="163"/>
        <v>0</v>
      </c>
      <c r="OOA34" s="355">
        <f t="shared" si="163"/>
        <v>0</v>
      </c>
      <c r="OOB34" s="355">
        <f t="shared" si="163"/>
        <v>0</v>
      </c>
      <c r="OOC34" s="355">
        <f t="shared" si="163"/>
        <v>0</v>
      </c>
      <c r="OOD34" s="355">
        <f t="shared" si="163"/>
        <v>0</v>
      </c>
      <c r="OOE34" s="355">
        <f t="shared" si="163"/>
        <v>0</v>
      </c>
      <c r="OOF34" s="355">
        <f t="shared" si="163"/>
        <v>0</v>
      </c>
      <c r="OOG34" s="355">
        <f t="shared" si="163"/>
        <v>0</v>
      </c>
      <c r="OOH34" s="355">
        <f t="shared" si="163"/>
        <v>0</v>
      </c>
      <c r="OOI34" s="355">
        <f t="shared" si="163"/>
        <v>0</v>
      </c>
      <c r="OOJ34" s="355">
        <f t="shared" si="163"/>
        <v>0</v>
      </c>
      <c r="OOK34" s="355">
        <f t="shared" si="163"/>
        <v>0</v>
      </c>
      <c r="OOL34" s="355">
        <f t="shared" si="163"/>
        <v>0</v>
      </c>
      <c r="OOM34" s="355">
        <f t="shared" si="163"/>
        <v>0</v>
      </c>
      <c r="OON34" s="355">
        <f t="shared" si="163"/>
        <v>0</v>
      </c>
      <c r="OOO34" s="355">
        <f t="shared" si="163"/>
        <v>0</v>
      </c>
      <c r="OOP34" s="355">
        <f t="shared" si="163"/>
        <v>0</v>
      </c>
      <c r="OOQ34" s="355">
        <f t="shared" si="163"/>
        <v>0</v>
      </c>
      <c r="OOR34" s="355">
        <f t="shared" si="163"/>
        <v>0</v>
      </c>
      <c r="OOS34" s="355">
        <f t="shared" si="163"/>
        <v>0</v>
      </c>
      <c r="OOT34" s="355">
        <f t="shared" si="163"/>
        <v>0</v>
      </c>
      <c r="OOU34" s="355">
        <f t="shared" si="163"/>
        <v>0</v>
      </c>
      <c r="OOV34" s="355">
        <f t="shared" si="163"/>
        <v>0</v>
      </c>
      <c r="OOW34" s="355">
        <f t="shared" si="163"/>
        <v>0</v>
      </c>
      <c r="OOX34" s="355">
        <f t="shared" si="163"/>
        <v>0</v>
      </c>
      <c r="OOY34" s="355">
        <f t="shared" si="163"/>
        <v>0</v>
      </c>
      <c r="OOZ34" s="355">
        <f t="shared" si="163"/>
        <v>0</v>
      </c>
      <c r="OPA34" s="355">
        <f t="shared" si="163"/>
        <v>0</v>
      </c>
      <c r="OPB34" s="355">
        <f t="shared" si="163"/>
        <v>0</v>
      </c>
      <c r="OPC34" s="355">
        <f t="shared" ref="OPC34:ORN34" si="164">SUM(OPC35:OPC39)</f>
        <v>0</v>
      </c>
      <c r="OPD34" s="355">
        <f t="shared" si="164"/>
        <v>0</v>
      </c>
      <c r="OPE34" s="355">
        <f t="shared" si="164"/>
        <v>0</v>
      </c>
      <c r="OPF34" s="355">
        <f t="shared" si="164"/>
        <v>0</v>
      </c>
      <c r="OPG34" s="355">
        <f t="shared" si="164"/>
        <v>0</v>
      </c>
      <c r="OPH34" s="355">
        <f t="shared" si="164"/>
        <v>0</v>
      </c>
      <c r="OPI34" s="355">
        <f t="shared" si="164"/>
        <v>0</v>
      </c>
      <c r="OPJ34" s="355">
        <f t="shared" si="164"/>
        <v>0</v>
      </c>
      <c r="OPK34" s="355">
        <f t="shared" si="164"/>
        <v>0</v>
      </c>
      <c r="OPL34" s="355">
        <f t="shared" si="164"/>
        <v>0</v>
      </c>
      <c r="OPM34" s="355">
        <f t="shared" si="164"/>
        <v>0</v>
      </c>
      <c r="OPN34" s="355">
        <f t="shared" si="164"/>
        <v>0</v>
      </c>
      <c r="OPO34" s="355">
        <f t="shared" si="164"/>
        <v>0</v>
      </c>
      <c r="OPP34" s="355">
        <f t="shared" si="164"/>
        <v>0</v>
      </c>
      <c r="OPQ34" s="355">
        <f t="shared" si="164"/>
        <v>0</v>
      </c>
      <c r="OPR34" s="355">
        <f t="shared" si="164"/>
        <v>0</v>
      </c>
      <c r="OPS34" s="355">
        <f t="shared" si="164"/>
        <v>0</v>
      </c>
      <c r="OPT34" s="355">
        <f t="shared" si="164"/>
        <v>0</v>
      </c>
      <c r="OPU34" s="355">
        <f t="shared" si="164"/>
        <v>0</v>
      </c>
      <c r="OPV34" s="355">
        <f t="shared" si="164"/>
        <v>0</v>
      </c>
      <c r="OPW34" s="355">
        <f t="shared" si="164"/>
        <v>0</v>
      </c>
      <c r="OPX34" s="355">
        <f t="shared" si="164"/>
        <v>0</v>
      </c>
      <c r="OPY34" s="355">
        <f t="shared" si="164"/>
        <v>0</v>
      </c>
      <c r="OPZ34" s="355">
        <f t="shared" si="164"/>
        <v>0</v>
      </c>
      <c r="OQA34" s="355">
        <f t="shared" si="164"/>
        <v>0</v>
      </c>
      <c r="OQB34" s="355">
        <f t="shared" si="164"/>
        <v>0</v>
      </c>
      <c r="OQC34" s="355">
        <f t="shared" si="164"/>
        <v>0</v>
      </c>
      <c r="OQD34" s="355">
        <f t="shared" si="164"/>
        <v>0</v>
      </c>
      <c r="OQE34" s="355">
        <f t="shared" si="164"/>
        <v>0</v>
      </c>
      <c r="OQF34" s="355">
        <f t="shared" si="164"/>
        <v>0</v>
      </c>
      <c r="OQG34" s="355">
        <f t="shared" si="164"/>
        <v>0</v>
      </c>
      <c r="OQH34" s="355">
        <f t="shared" si="164"/>
        <v>0</v>
      </c>
      <c r="OQI34" s="355">
        <f t="shared" si="164"/>
        <v>0</v>
      </c>
      <c r="OQJ34" s="355">
        <f t="shared" si="164"/>
        <v>0</v>
      </c>
      <c r="OQK34" s="355">
        <f t="shared" si="164"/>
        <v>0</v>
      </c>
      <c r="OQL34" s="355">
        <f t="shared" si="164"/>
        <v>0</v>
      </c>
      <c r="OQM34" s="355">
        <f t="shared" si="164"/>
        <v>0</v>
      </c>
      <c r="OQN34" s="355">
        <f t="shared" si="164"/>
        <v>0</v>
      </c>
      <c r="OQO34" s="355">
        <f t="shared" si="164"/>
        <v>0</v>
      </c>
      <c r="OQP34" s="355">
        <f t="shared" si="164"/>
        <v>0</v>
      </c>
      <c r="OQQ34" s="355">
        <f t="shared" si="164"/>
        <v>0</v>
      </c>
      <c r="OQR34" s="355">
        <f t="shared" si="164"/>
        <v>0</v>
      </c>
      <c r="OQS34" s="355">
        <f t="shared" si="164"/>
        <v>0</v>
      </c>
      <c r="OQT34" s="355">
        <f t="shared" si="164"/>
        <v>0</v>
      </c>
      <c r="OQU34" s="355">
        <f t="shared" si="164"/>
        <v>0</v>
      </c>
      <c r="OQV34" s="355">
        <f t="shared" si="164"/>
        <v>0</v>
      </c>
      <c r="OQW34" s="355">
        <f t="shared" si="164"/>
        <v>0</v>
      </c>
      <c r="OQX34" s="355">
        <f t="shared" si="164"/>
        <v>0</v>
      </c>
      <c r="OQY34" s="355">
        <f t="shared" si="164"/>
        <v>0</v>
      </c>
      <c r="OQZ34" s="355">
        <f t="shared" si="164"/>
        <v>0</v>
      </c>
      <c r="ORA34" s="355">
        <f t="shared" si="164"/>
        <v>0</v>
      </c>
      <c r="ORB34" s="355">
        <f t="shared" si="164"/>
        <v>0</v>
      </c>
      <c r="ORC34" s="355">
        <f t="shared" si="164"/>
        <v>0</v>
      </c>
      <c r="ORD34" s="355">
        <f t="shared" si="164"/>
        <v>0</v>
      </c>
      <c r="ORE34" s="355">
        <f t="shared" si="164"/>
        <v>0</v>
      </c>
      <c r="ORF34" s="355">
        <f t="shared" si="164"/>
        <v>0</v>
      </c>
      <c r="ORG34" s="355">
        <f t="shared" si="164"/>
        <v>0</v>
      </c>
      <c r="ORH34" s="355">
        <f t="shared" si="164"/>
        <v>0</v>
      </c>
      <c r="ORI34" s="355">
        <f t="shared" si="164"/>
        <v>0</v>
      </c>
      <c r="ORJ34" s="355">
        <f t="shared" si="164"/>
        <v>0</v>
      </c>
      <c r="ORK34" s="355">
        <f t="shared" si="164"/>
        <v>0</v>
      </c>
      <c r="ORL34" s="355">
        <f t="shared" si="164"/>
        <v>0</v>
      </c>
      <c r="ORM34" s="355">
        <f t="shared" si="164"/>
        <v>0</v>
      </c>
      <c r="ORN34" s="355">
        <f t="shared" si="164"/>
        <v>0</v>
      </c>
      <c r="ORO34" s="355">
        <f t="shared" ref="ORO34:OTZ34" si="165">SUM(ORO35:ORO39)</f>
        <v>0</v>
      </c>
      <c r="ORP34" s="355">
        <f t="shared" si="165"/>
        <v>0</v>
      </c>
      <c r="ORQ34" s="355">
        <f t="shared" si="165"/>
        <v>0</v>
      </c>
      <c r="ORR34" s="355">
        <f t="shared" si="165"/>
        <v>0</v>
      </c>
      <c r="ORS34" s="355">
        <f t="shared" si="165"/>
        <v>0</v>
      </c>
      <c r="ORT34" s="355">
        <f t="shared" si="165"/>
        <v>0</v>
      </c>
      <c r="ORU34" s="355">
        <f t="shared" si="165"/>
        <v>0</v>
      </c>
      <c r="ORV34" s="355">
        <f t="shared" si="165"/>
        <v>0</v>
      </c>
      <c r="ORW34" s="355">
        <f t="shared" si="165"/>
        <v>0</v>
      </c>
      <c r="ORX34" s="355">
        <f t="shared" si="165"/>
        <v>0</v>
      </c>
      <c r="ORY34" s="355">
        <f t="shared" si="165"/>
        <v>0</v>
      </c>
      <c r="ORZ34" s="355">
        <f t="shared" si="165"/>
        <v>0</v>
      </c>
      <c r="OSA34" s="355">
        <f t="shared" si="165"/>
        <v>0</v>
      </c>
      <c r="OSB34" s="355">
        <f t="shared" si="165"/>
        <v>0</v>
      </c>
      <c r="OSC34" s="355">
        <f t="shared" si="165"/>
        <v>0</v>
      </c>
      <c r="OSD34" s="355">
        <f t="shared" si="165"/>
        <v>0</v>
      </c>
      <c r="OSE34" s="355">
        <f t="shared" si="165"/>
        <v>0</v>
      </c>
      <c r="OSF34" s="355">
        <f t="shared" si="165"/>
        <v>0</v>
      </c>
      <c r="OSG34" s="355">
        <f t="shared" si="165"/>
        <v>0</v>
      </c>
      <c r="OSH34" s="355">
        <f t="shared" si="165"/>
        <v>0</v>
      </c>
      <c r="OSI34" s="355">
        <f t="shared" si="165"/>
        <v>0</v>
      </c>
      <c r="OSJ34" s="355">
        <f t="shared" si="165"/>
        <v>0</v>
      </c>
      <c r="OSK34" s="355">
        <f t="shared" si="165"/>
        <v>0</v>
      </c>
      <c r="OSL34" s="355">
        <f t="shared" si="165"/>
        <v>0</v>
      </c>
      <c r="OSM34" s="355">
        <f t="shared" si="165"/>
        <v>0</v>
      </c>
      <c r="OSN34" s="355">
        <f t="shared" si="165"/>
        <v>0</v>
      </c>
      <c r="OSO34" s="355">
        <f t="shared" si="165"/>
        <v>0</v>
      </c>
      <c r="OSP34" s="355">
        <f t="shared" si="165"/>
        <v>0</v>
      </c>
      <c r="OSQ34" s="355">
        <f t="shared" si="165"/>
        <v>0</v>
      </c>
      <c r="OSR34" s="355">
        <f t="shared" si="165"/>
        <v>0</v>
      </c>
      <c r="OSS34" s="355">
        <f t="shared" si="165"/>
        <v>0</v>
      </c>
      <c r="OST34" s="355">
        <f t="shared" si="165"/>
        <v>0</v>
      </c>
      <c r="OSU34" s="355">
        <f t="shared" si="165"/>
        <v>0</v>
      </c>
      <c r="OSV34" s="355">
        <f t="shared" si="165"/>
        <v>0</v>
      </c>
      <c r="OSW34" s="355">
        <f t="shared" si="165"/>
        <v>0</v>
      </c>
      <c r="OSX34" s="355">
        <f t="shared" si="165"/>
        <v>0</v>
      </c>
      <c r="OSY34" s="355">
        <f t="shared" si="165"/>
        <v>0</v>
      </c>
      <c r="OSZ34" s="355">
        <f t="shared" si="165"/>
        <v>0</v>
      </c>
      <c r="OTA34" s="355">
        <f t="shared" si="165"/>
        <v>0</v>
      </c>
      <c r="OTB34" s="355">
        <f t="shared" si="165"/>
        <v>0</v>
      </c>
      <c r="OTC34" s="355">
        <f t="shared" si="165"/>
        <v>0</v>
      </c>
      <c r="OTD34" s="355">
        <f t="shared" si="165"/>
        <v>0</v>
      </c>
      <c r="OTE34" s="355">
        <f t="shared" si="165"/>
        <v>0</v>
      </c>
      <c r="OTF34" s="355">
        <f t="shared" si="165"/>
        <v>0</v>
      </c>
      <c r="OTG34" s="355">
        <f t="shared" si="165"/>
        <v>0</v>
      </c>
      <c r="OTH34" s="355">
        <f t="shared" si="165"/>
        <v>0</v>
      </c>
      <c r="OTI34" s="355">
        <f t="shared" si="165"/>
        <v>0</v>
      </c>
      <c r="OTJ34" s="355">
        <f t="shared" si="165"/>
        <v>0</v>
      </c>
      <c r="OTK34" s="355">
        <f t="shared" si="165"/>
        <v>0</v>
      </c>
      <c r="OTL34" s="355">
        <f t="shared" si="165"/>
        <v>0</v>
      </c>
      <c r="OTM34" s="355">
        <f t="shared" si="165"/>
        <v>0</v>
      </c>
      <c r="OTN34" s="355">
        <f t="shared" si="165"/>
        <v>0</v>
      </c>
      <c r="OTO34" s="355">
        <f t="shared" si="165"/>
        <v>0</v>
      </c>
      <c r="OTP34" s="355">
        <f t="shared" si="165"/>
        <v>0</v>
      </c>
      <c r="OTQ34" s="355">
        <f t="shared" si="165"/>
        <v>0</v>
      </c>
      <c r="OTR34" s="355">
        <f t="shared" si="165"/>
        <v>0</v>
      </c>
      <c r="OTS34" s="355">
        <f t="shared" si="165"/>
        <v>0</v>
      </c>
      <c r="OTT34" s="355">
        <f t="shared" si="165"/>
        <v>0</v>
      </c>
      <c r="OTU34" s="355">
        <f t="shared" si="165"/>
        <v>0</v>
      </c>
      <c r="OTV34" s="355">
        <f t="shared" si="165"/>
        <v>0</v>
      </c>
      <c r="OTW34" s="355">
        <f t="shared" si="165"/>
        <v>0</v>
      </c>
      <c r="OTX34" s="355">
        <f t="shared" si="165"/>
        <v>0</v>
      </c>
      <c r="OTY34" s="355">
        <f t="shared" si="165"/>
        <v>0</v>
      </c>
      <c r="OTZ34" s="355">
        <f t="shared" si="165"/>
        <v>0</v>
      </c>
      <c r="OUA34" s="355">
        <f t="shared" ref="OUA34:OWL34" si="166">SUM(OUA35:OUA39)</f>
        <v>0</v>
      </c>
      <c r="OUB34" s="355">
        <f t="shared" si="166"/>
        <v>0</v>
      </c>
      <c r="OUC34" s="355">
        <f t="shared" si="166"/>
        <v>0</v>
      </c>
      <c r="OUD34" s="355">
        <f t="shared" si="166"/>
        <v>0</v>
      </c>
      <c r="OUE34" s="355">
        <f t="shared" si="166"/>
        <v>0</v>
      </c>
      <c r="OUF34" s="355">
        <f t="shared" si="166"/>
        <v>0</v>
      </c>
      <c r="OUG34" s="355">
        <f t="shared" si="166"/>
        <v>0</v>
      </c>
      <c r="OUH34" s="355">
        <f t="shared" si="166"/>
        <v>0</v>
      </c>
      <c r="OUI34" s="355">
        <f t="shared" si="166"/>
        <v>0</v>
      </c>
      <c r="OUJ34" s="355">
        <f t="shared" si="166"/>
        <v>0</v>
      </c>
      <c r="OUK34" s="355">
        <f t="shared" si="166"/>
        <v>0</v>
      </c>
      <c r="OUL34" s="355">
        <f t="shared" si="166"/>
        <v>0</v>
      </c>
      <c r="OUM34" s="355">
        <f t="shared" si="166"/>
        <v>0</v>
      </c>
      <c r="OUN34" s="355">
        <f t="shared" si="166"/>
        <v>0</v>
      </c>
      <c r="OUO34" s="355">
        <f t="shared" si="166"/>
        <v>0</v>
      </c>
      <c r="OUP34" s="355">
        <f t="shared" si="166"/>
        <v>0</v>
      </c>
      <c r="OUQ34" s="355">
        <f t="shared" si="166"/>
        <v>0</v>
      </c>
      <c r="OUR34" s="355">
        <f t="shared" si="166"/>
        <v>0</v>
      </c>
      <c r="OUS34" s="355">
        <f t="shared" si="166"/>
        <v>0</v>
      </c>
      <c r="OUT34" s="355">
        <f t="shared" si="166"/>
        <v>0</v>
      </c>
      <c r="OUU34" s="355">
        <f t="shared" si="166"/>
        <v>0</v>
      </c>
      <c r="OUV34" s="355">
        <f t="shared" si="166"/>
        <v>0</v>
      </c>
      <c r="OUW34" s="355">
        <f t="shared" si="166"/>
        <v>0</v>
      </c>
      <c r="OUX34" s="355">
        <f t="shared" si="166"/>
        <v>0</v>
      </c>
      <c r="OUY34" s="355">
        <f t="shared" si="166"/>
        <v>0</v>
      </c>
      <c r="OUZ34" s="355">
        <f t="shared" si="166"/>
        <v>0</v>
      </c>
      <c r="OVA34" s="355">
        <f t="shared" si="166"/>
        <v>0</v>
      </c>
      <c r="OVB34" s="355">
        <f t="shared" si="166"/>
        <v>0</v>
      </c>
      <c r="OVC34" s="355">
        <f t="shared" si="166"/>
        <v>0</v>
      </c>
      <c r="OVD34" s="355">
        <f t="shared" si="166"/>
        <v>0</v>
      </c>
      <c r="OVE34" s="355">
        <f t="shared" si="166"/>
        <v>0</v>
      </c>
      <c r="OVF34" s="355">
        <f t="shared" si="166"/>
        <v>0</v>
      </c>
      <c r="OVG34" s="355">
        <f t="shared" si="166"/>
        <v>0</v>
      </c>
      <c r="OVH34" s="355">
        <f t="shared" si="166"/>
        <v>0</v>
      </c>
      <c r="OVI34" s="355">
        <f t="shared" si="166"/>
        <v>0</v>
      </c>
      <c r="OVJ34" s="355">
        <f t="shared" si="166"/>
        <v>0</v>
      </c>
      <c r="OVK34" s="355">
        <f t="shared" si="166"/>
        <v>0</v>
      </c>
      <c r="OVL34" s="355">
        <f t="shared" si="166"/>
        <v>0</v>
      </c>
      <c r="OVM34" s="355">
        <f t="shared" si="166"/>
        <v>0</v>
      </c>
      <c r="OVN34" s="355">
        <f t="shared" si="166"/>
        <v>0</v>
      </c>
      <c r="OVO34" s="355">
        <f t="shared" si="166"/>
        <v>0</v>
      </c>
      <c r="OVP34" s="355">
        <f t="shared" si="166"/>
        <v>0</v>
      </c>
      <c r="OVQ34" s="355">
        <f t="shared" si="166"/>
        <v>0</v>
      </c>
      <c r="OVR34" s="355">
        <f t="shared" si="166"/>
        <v>0</v>
      </c>
      <c r="OVS34" s="355">
        <f t="shared" si="166"/>
        <v>0</v>
      </c>
      <c r="OVT34" s="355">
        <f t="shared" si="166"/>
        <v>0</v>
      </c>
      <c r="OVU34" s="355">
        <f t="shared" si="166"/>
        <v>0</v>
      </c>
      <c r="OVV34" s="355">
        <f t="shared" si="166"/>
        <v>0</v>
      </c>
      <c r="OVW34" s="355">
        <f t="shared" si="166"/>
        <v>0</v>
      </c>
      <c r="OVX34" s="355">
        <f t="shared" si="166"/>
        <v>0</v>
      </c>
      <c r="OVY34" s="355">
        <f t="shared" si="166"/>
        <v>0</v>
      </c>
      <c r="OVZ34" s="355">
        <f t="shared" si="166"/>
        <v>0</v>
      </c>
      <c r="OWA34" s="355">
        <f t="shared" si="166"/>
        <v>0</v>
      </c>
      <c r="OWB34" s="355">
        <f t="shared" si="166"/>
        <v>0</v>
      </c>
      <c r="OWC34" s="355">
        <f t="shared" si="166"/>
        <v>0</v>
      </c>
      <c r="OWD34" s="355">
        <f t="shared" si="166"/>
        <v>0</v>
      </c>
      <c r="OWE34" s="355">
        <f t="shared" si="166"/>
        <v>0</v>
      </c>
      <c r="OWF34" s="355">
        <f t="shared" si="166"/>
        <v>0</v>
      </c>
      <c r="OWG34" s="355">
        <f t="shared" si="166"/>
        <v>0</v>
      </c>
      <c r="OWH34" s="355">
        <f t="shared" si="166"/>
        <v>0</v>
      </c>
      <c r="OWI34" s="355">
        <f t="shared" si="166"/>
        <v>0</v>
      </c>
      <c r="OWJ34" s="355">
        <f t="shared" si="166"/>
        <v>0</v>
      </c>
      <c r="OWK34" s="355">
        <f t="shared" si="166"/>
        <v>0</v>
      </c>
      <c r="OWL34" s="355">
        <f t="shared" si="166"/>
        <v>0</v>
      </c>
      <c r="OWM34" s="355">
        <f t="shared" ref="OWM34:OYX34" si="167">SUM(OWM35:OWM39)</f>
        <v>0</v>
      </c>
      <c r="OWN34" s="355">
        <f t="shared" si="167"/>
        <v>0</v>
      </c>
      <c r="OWO34" s="355">
        <f t="shared" si="167"/>
        <v>0</v>
      </c>
      <c r="OWP34" s="355">
        <f t="shared" si="167"/>
        <v>0</v>
      </c>
      <c r="OWQ34" s="355">
        <f t="shared" si="167"/>
        <v>0</v>
      </c>
      <c r="OWR34" s="355">
        <f t="shared" si="167"/>
        <v>0</v>
      </c>
      <c r="OWS34" s="355">
        <f t="shared" si="167"/>
        <v>0</v>
      </c>
      <c r="OWT34" s="355">
        <f t="shared" si="167"/>
        <v>0</v>
      </c>
      <c r="OWU34" s="355">
        <f t="shared" si="167"/>
        <v>0</v>
      </c>
      <c r="OWV34" s="355">
        <f t="shared" si="167"/>
        <v>0</v>
      </c>
      <c r="OWW34" s="355">
        <f t="shared" si="167"/>
        <v>0</v>
      </c>
      <c r="OWX34" s="355">
        <f t="shared" si="167"/>
        <v>0</v>
      </c>
      <c r="OWY34" s="355">
        <f t="shared" si="167"/>
        <v>0</v>
      </c>
      <c r="OWZ34" s="355">
        <f t="shared" si="167"/>
        <v>0</v>
      </c>
      <c r="OXA34" s="355">
        <f t="shared" si="167"/>
        <v>0</v>
      </c>
      <c r="OXB34" s="355">
        <f t="shared" si="167"/>
        <v>0</v>
      </c>
      <c r="OXC34" s="355">
        <f t="shared" si="167"/>
        <v>0</v>
      </c>
      <c r="OXD34" s="355">
        <f t="shared" si="167"/>
        <v>0</v>
      </c>
      <c r="OXE34" s="355">
        <f t="shared" si="167"/>
        <v>0</v>
      </c>
      <c r="OXF34" s="355">
        <f t="shared" si="167"/>
        <v>0</v>
      </c>
      <c r="OXG34" s="355">
        <f t="shared" si="167"/>
        <v>0</v>
      </c>
      <c r="OXH34" s="355">
        <f t="shared" si="167"/>
        <v>0</v>
      </c>
      <c r="OXI34" s="355">
        <f t="shared" si="167"/>
        <v>0</v>
      </c>
      <c r="OXJ34" s="355">
        <f t="shared" si="167"/>
        <v>0</v>
      </c>
      <c r="OXK34" s="355">
        <f t="shared" si="167"/>
        <v>0</v>
      </c>
      <c r="OXL34" s="355">
        <f t="shared" si="167"/>
        <v>0</v>
      </c>
      <c r="OXM34" s="355">
        <f t="shared" si="167"/>
        <v>0</v>
      </c>
      <c r="OXN34" s="355">
        <f t="shared" si="167"/>
        <v>0</v>
      </c>
      <c r="OXO34" s="355">
        <f t="shared" si="167"/>
        <v>0</v>
      </c>
      <c r="OXP34" s="355">
        <f t="shared" si="167"/>
        <v>0</v>
      </c>
      <c r="OXQ34" s="355">
        <f t="shared" si="167"/>
        <v>0</v>
      </c>
      <c r="OXR34" s="355">
        <f t="shared" si="167"/>
        <v>0</v>
      </c>
      <c r="OXS34" s="355">
        <f t="shared" si="167"/>
        <v>0</v>
      </c>
      <c r="OXT34" s="355">
        <f t="shared" si="167"/>
        <v>0</v>
      </c>
      <c r="OXU34" s="355">
        <f t="shared" si="167"/>
        <v>0</v>
      </c>
      <c r="OXV34" s="355">
        <f t="shared" si="167"/>
        <v>0</v>
      </c>
      <c r="OXW34" s="355">
        <f t="shared" si="167"/>
        <v>0</v>
      </c>
      <c r="OXX34" s="355">
        <f t="shared" si="167"/>
        <v>0</v>
      </c>
      <c r="OXY34" s="355">
        <f t="shared" si="167"/>
        <v>0</v>
      </c>
      <c r="OXZ34" s="355">
        <f t="shared" si="167"/>
        <v>0</v>
      </c>
      <c r="OYA34" s="355">
        <f t="shared" si="167"/>
        <v>0</v>
      </c>
      <c r="OYB34" s="355">
        <f t="shared" si="167"/>
        <v>0</v>
      </c>
      <c r="OYC34" s="355">
        <f t="shared" si="167"/>
        <v>0</v>
      </c>
      <c r="OYD34" s="355">
        <f t="shared" si="167"/>
        <v>0</v>
      </c>
      <c r="OYE34" s="355">
        <f t="shared" si="167"/>
        <v>0</v>
      </c>
      <c r="OYF34" s="355">
        <f t="shared" si="167"/>
        <v>0</v>
      </c>
      <c r="OYG34" s="355">
        <f t="shared" si="167"/>
        <v>0</v>
      </c>
      <c r="OYH34" s="355">
        <f t="shared" si="167"/>
        <v>0</v>
      </c>
      <c r="OYI34" s="355">
        <f t="shared" si="167"/>
        <v>0</v>
      </c>
      <c r="OYJ34" s="355">
        <f t="shared" si="167"/>
        <v>0</v>
      </c>
      <c r="OYK34" s="355">
        <f t="shared" si="167"/>
        <v>0</v>
      </c>
      <c r="OYL34" s="355">
        <f t="shared" si="167"/>
        <v>0</v>
      </c>
      <c r="OYM34" s="355">
        <f t="shared" si="167"/>
        <v>0</v>
      </c>
      <c r="OYN34" s="355">
        <f t="shared" si="167"/>
        <v>0</v>
      </c>
      <c r="OYO34" s="355">
        <f t="shared" si="167"/>
        <v>0</v>
      </c>
      <c r="OYP34" s="355">
        <f t="shared" si="167"/>
        <v>0</v>
      </c>
      <c r="OYQ34" s="355">
        <f t="shared" si="167"/>
        <v>0</v>
      </c>
      <c r="OYR34" s="355">
        <f t="shared" si="167"/>
        <v>0</v>
      </c>
      <c r="OYS34" s="355">
        <f t="shared" si="167"/>
        <v>0</v>
      </c>
      <c r="OYT34" s="355">
        <f t="shared" si="167"/>
        <v>0</v>
      </c>
      <c r="OYU34" s="355">
        <f t="shared" si="167"/>
        <v>0</v>
      </c>
      <c r="OYV34" s="355">
        <f t="shared" si="167"/>
        <v>0</v>
      </c>
      <c r="OYW34" s="355">
        <f t="shared" si="167"/>
        <v>0</v>
      </c>
      <c r="OYX34" s="355">
        <f t="shared" si="167"/>
        <v>0</v>
      </c>
      <c r="OYY34" s="355">
        <f t="shared" ref="OYY34:PBJ34" si="168">SUM(OYY35:OYY39)</f>
        <v>0</v>
      </c>
      <c r="OYZ34" s="355">
        <f t="shared" si="168"/>
        <v>0</v>
      </c>
      <c r="OZA34" s="355">
        <f t="shared" si="168"/>
        <v>0</v>
      </c>
      <c r="OZB34" s="355">
        <f t="shared" si="168"/>
        <v>0</v>
      </c>
      <c r="OZC34" s="355">
        <f t="shared" si="168"/>
        <v>0</v>
      </c>
      <c r="OZD34" s="355">
        <f t="shared" si="168"/>
        <v>0</v>
      </c>
      <c r="OZE34" s="355">
        <f t="shared" si="168"/>
        <v>0</v>
      </c>
      <c r="OZF34" s="355">
        <f t="shared" si="168"/>
        <v>0</v>
      </c>
      <c r="OZG34" s="355">
        <f t="shared" si="168"/>
        <v>0</v>
      </c>
      <c r="OZH34" s="355">
        <f t="shared" si="168"/>
        <v>0</v>
      </c>
      <c r="OZI34" s="355">
        <f t="shared" si="168"/>
        <v>0</v>
      </c>
      <c r="OZJ34" s="355">
        <f t="shared" si="168"/>
        <v>0</v>
      </c>
      <c r="OZK34" s="355">
        <f t="shared" si="168"/>
        <v>0</v>
      </c>
      <c r="OZL34" s="355">
        <f t="shared" si="168"/>
        <v>0</v>
      </c>
      <c r="OZM34" s="355">
        <f t="shared" si="168"/>
        <v>0</v>
      </c>
      <c r="OZN34" s="355">
        <f t="shared" si="168"/>
        <v>0</v>
      </c>
      <c r="OZO34" s="355">
        <f t="shared" si="168"/>
        <v>0</v>
      </c>
      <c r="OZP34" s="355">
        <f t="shared" si="168"/>
        <v>0</v>
      </c>
      <c r="OZQ34" s="355">
        <f t="shared" si="168"/>
        <v>0</v>
      </c>
      <c r="OZR34" s="355">
        <f t="shared" si="168"/>
        <v>0</v>
      </c>
      <c r="OZS34" s="355">
        <f t="shared" si="168"/>
        <v>0</v>
      </c>
      <c r="OZT34" s="355">
        <f t="shared" si="168"/>
        <v>0</v>
      </c>
      <c r="OZU34" s="355">
        <f t="shared" si="168"/>
        <v>0</v>
      </c>
      <c r="OZV34" s="355">
        <f t="shared" si="168"/>
        <v>0</v>
      </c>
      <c r="OZW34" s="355">
        <f t="shared" si="168"/>
        <v>0</v>
      </c>
      <c r="OZX34" s="355">
        <f t="shared" si="168"/>
        <v>0</v>
      </c>
      <c r="OZY34" s="355">
        <f t="shared" si="168"/>
        <v>0</v>
      </c>
      <c r="OZZ34" s="355">
        <f t="shared" si="168"/>
        <v>0</v>
      </c>
      <c r="PAA34" s="355">
        <f t="shared" si="168"/>
        <v>0</v>
      </c>
      <c r="PAB34" s="355">
        <f t="shared" si="168"/>
        <v>0</v>
      </c>
      <c r="PAC34" s="355">
        <f t="shared" si="168"/>
        <v>0</v>
      </c>
      <c r="PAD34" s="355">
        <f t="shared" si="168"/>
        <v>0</v>
      </c>
      <c r="PAE34" s="355">
        <f t="shared" si="168"/>
        <v>0</v>
      </c>
      <c r="PAF34" s="355">
        <f t="shared" si="168"/>
        <v>0</v>
      </c>
      <c r="PAG34" s="355">
        <f t="shared" si="168"/>
        <v>0</v>
      </c>
      <c r="PAH34" s="355">
        <f t="shared" si="168"/>
        <v>0</v>
      </c>
      <c r="PAI34" s="355">
        <f t="shared" si="168"/>
        <v>0</v>
      </c>
      <c r="PAJ34" s="355">
        <f t="shared" si="168"/>
        <v>0</v>
      </c>
      <c r="PAK34" s="355">
        <f t="shared" si="168"/>
        <v>0</v>
      </c>
      <c r="PAL34" s="355">
        <f t="shared" si="168"/>
        <v>0</v>
      </c>
      <c r="PAM34" s="355">
        <f t="shared" si="168"/>
        <v>0</v>
      </c>
      <c r="PAN34" s="355">
        <f t="shared" si="168"/>
        <v>0</v>
      </c>
      <c r="PAO34" s="355">
        <f t="shared" si="168"/>
        <v>0</v>
      </c>
      <c r="PAP34" s="355">
        <f t="shared" si="168"/>
        <v>0</v>
      </c>
      <c r="PAQ34" s="355">
        <f t="shared" si="168"/>
        <v>0</v>
      </c>
      <c r="PAR34" s="355">
        <f t="shared" si="168"/>
        <v>0</v>
      </c>
      <c r="PAS34" s="355">
        <f t="shared" si="168"/>
        <v>0</v>
      </c>
      <c r="PAT34" s="355">
        <f t="shared" si="168"/>
        <v>0</v>
      </c>
      <c r="PAU34" s="355">
        <f t="shared" si="168"/>
        <v>0</v>
      </c>
      <c r="PAV34" s="355">
        <f t="shared" si="168"/>
        <v>0</v>
      </c>
      <c r="PAW34" s="355">
        <f t="shared" si="168"/>
        <v>0</v>
      </c>
      <c r="PAX34" s="355">
        <f t="shared" si="168"/>
        <v>0</v>
      </c>
      <c r="PAY34" s="355">
        <f t="shared" si="168"/>
        <v>0</v>
      </c>
      <c r="PAZ34" s="355">
        <f t="shared" si="168"/>
        <v>0</v>
      </c>
      <c r="PBA34" s="355">
        <f t="shared" si="168"/>
        <v>0</v>
      </c>
      <c r="PBB34" s="355">
        <f t="shared" si="168"/>
        <v>0</v>
      </c>
      <c r="PBC34" s="355">
        <f t="shared" si="168"/>
        <v>0</v>
      </c>
      <c r="PBD34" s="355">
        <f t="shared" si="168"/>
        <v>0</v>
      </c>
      <c r="PBE34" s="355">
        <f t="shared" si="168"/>
        <v>0</v>
      </c>
      <c r="PBF34" s="355">
        <f t="shared" si="168"/>
        <v>0</v>
      </c>
      <c r="PBG34" s="355">
        <f t="shared" si="168"/>
        <v>0</v>
      </c>
      <c r="PBH34" s="355">
        <f t="shared" si="168"/>
        <v>0</v>
      </c>
      <c r="PBI34" s="355">
        <f t="shared" si="168"/>
        <v>0</v>
      </c>
      <c r="PBJ34" s="355">
        <f t="shared" si="168"/>
        <v>0</v>
      </c>
      <c r="PBK34" s="355">
        <f t="shared" ref="PBK34:PDV34" si="169">SUM(PBK35:PBK39)</f>
        <v>0</v>
      </c>
      <c r="PBL34" s="355">
        <f t="shared" si="169"/>
        <v>0</v>
      </c>
      <c r="PBM34" s="355">
        <f t="shared" si="169"/>
        <v>0</v>
      </c>
      <c r="PBN34" s="355">
        <f t="shared" si="169"/>
        <v>0</v>
      </c>
      <c r="PBO34" s="355">
        <f t="shared" si="169"/>
        <v>0</v>
      </c>
      <c r="PBP34" s="355">
        <f t="shared" si="169"/>
        <v>0</v>
      </c>
      <c r="PBQ34" s="355">
        <f t="shared" si="169"/>
        <v>0</v>
      </c>
      <c r="PBR34" s="355">
        <f t="shared" si="169"/>
        <v>0</v>
      </c>
      <c r="PBS34" s="355">
        <f t="shared" si="169"/>
        <v>0</v>
      </c>
      <c r="PBT34" s="355">
        <f t="shared" si="169"/>
        <v>0</v>
      </c>
      <c r="PBU34" s="355">
        <f t="shared" si="169"/>
        <v>0</v>
      </c>
      <c r="PBV34" s="355">
        <f t="shared" si="169"/>
        <v>0</v>
      </c>
      <c r="PBW34" s="355">
        <f t="shared" si="169"/>
        <v>0</v>
      </c>
      <c r="PBX34" s="355">
        <f t="shared" si="169"/>
        <v>0</v>
      </c>
      <c r="PBY34" s="355">
        <f t="shared" si="169"/>
        <v>0</v>
      </c>
      <c r="PBZ34" s="355">
        <f t="shared" si="169"/>
        <v>0</v>
      </c>
      <c r="PCA34" s="355">
        <f t="shared" si="169"/>
        <v>0</v>
      </c>
      <c r="PCB34" s="355">
        <f t="shared" si="169"/>
        <v>0</v>
      </c>
      <c r="PCC34" s="355">
        <f t="shared" si="169"/>
        <v>0</v>
      </c>
      <c r="PCD34" s="355">
        <f t="shared" si="169"/>
        <v>0</v>
      </c>
      <c r="PCE34" s="355">
        <f t="shared" si="169"/>
        <v>0</v>
      </c>
      <c r="PCF34" s="355">
        <f t="shared" si="169"/>
        <v>0</v>
      </c>
      <c r="PCG34" s="355">
        <f t="shared" si="169"/>
        <v>0</v>
      </c>
      <c r="PCH34" s="355">
        <f t="shared" si="169"/>
        <v>0</v>
      </c>
      <c r="PCI34" s="355">
        <f t="shared" si="169"/>
        <v>0</v>
      </c>
      <c r="PCJ34" s="355">
        <f t="shared" si="169"/>
        <v>0</v>
      </c>
      <c r="PCK34" s="355">
        <f t="shared" si="169"/>
        <v>0</v>
      </c>
      <c r="PCL34" s="355">
        <f t="shared" si="169"/>
        <v>0</v>
      </c>
      <c r="PCM34" s="355">
        <f t="shared" si="169"/>
        <v>0</v>
      </c>
      <c r="PCN34" s="355">
        <f t="shared" si="169"/>
        <v>0</v>
      </c>
      <c r="PCO34" s="355">
        <f t="shared" si="169"/>
        <v>0</v>
      </c>
      <c r="PCP34" s="355">
        <f t="shared" si="169"/>
        <v>0</v>
      </c>
      <c r="PCQ34" s="355">
        <f t="shared" si="169"/>
        <v>0</v>
      </c>
      <c r="PCR34" s="355">
        <f t="shared" si="169"/>
        <v>0</v>
      </c>
      <c r="PCS34" s="355">
        <f t="shared" si="169"/>
        <v>0</v>
      </c>
      <c r="PCT34" s="355">
        <f t="shared" si="169"/>
        <v>0</v>
      </c>
      <c r="PCU34" s="355">
        <f t="shared" si="169"/>
        <v>0</v>
      </c>
      <c r="PCV34" s="355">
        <f t="shared" si="169"/>
        <v>0</v>
      </c>
      <c r="PCW34" s="355">
        <f t="shared" si="169"/>
        <v>0</v>
      </c>
      <c r="PCX34" s="355">
        <f t="shared" si="169"/>
        <v>0</v>
      </c>
      <c r="PCY34" s="355">
        <f t="shared" si="169"/>
        <v>0</v>
      </c>
      <c r="PCZ34" s="355">
        <f t="shared" si="169"/>
        <v>0</v>
      </c>
      <c r="PDA34" s="355">
        <f t="shared" si="169"/>
        <v>0</v>
      </c>
      <c r="PDB34" s="355">
        <f t="shared" si="169"/>
        <v>0</v>
      </c>
      <c r="PDC34" s="355">
        <f t="shared" si="169"/>
        <v>0</v>
      </c>
      <c r="PDD34" s="355">
        <f t="shared" si="169"/>
        <v>0</v>
      </c>
      <c r="PDE34" s="355">
        <f t="shared" si="169"/>
        <v>0</v>
      </c>
      <c r="PDF34" s="355">
        <f t="shared" si="169"/>
        <v>0</v>
      </c>
      <c r="PDG34" s="355">
        <f t="shared" si="169"/>
        <v>0</v>
      </c>
      <c r="PDH34" s="355">
        <f t="shared" si="169"/>
        <v>0</v>
      </c>
      <c r="PDI34" s="355">
        <f t="shared" si="169"/>
        <v>0</v>
      </c>
      <c r="PDJ34" s="355">
        <f t="shared" si="169"/>
        <v>0</v>
      </c>
      <c r="PDK34" s="355">
        <f t="shared" si="169"/>
        <v>0</v>
      </c>
      <c r="PDL34" s="355">
        <f t="shared" si="169"/>
        <v>0</v>
      </c>
      <c r="PDM34" s="355">
        <f t="shared" si="169"/>
        <v>0</v>
      </c>
      <c r="PDN34" s="355">
        <f t="shared" si="169"/>
        <v>0</v>
      </c>
      <c r="PDO34" s="355">
        <f t="shared" si="169"/>
        <v>0</v>
      </c>
      <c r="PDP34" s="355">
        <f t="shared" si="169"/>
        <v>0</v>
      </c>
      <c r="PDQ34" s="355">
        <f t="shared" si="169"/>
        <v>0</v>
      </c>
      <c r="PDR34" s="355">
        <f t="shared" si="169"/>
        <v>0</v>
      </c>
      <c r="PDS34" s="355">
        <f t="shared" si="169"/>
        <v>0</v>
      </c>
      <c r="PDT34" s="355">
        <f t="shared" si="169"/>
        <v>0</v>
      </c>
      <c r="PDU34" s="355">
        <f t="shared" si="169"/>
        <v>0</v>
      </c>
      <c r="PDV34" s="355">
        <f t="shared" si="169"/>
        <v>0</v>
      </c>
      <c r="PDW34" s="355">
        <f t="shared" ref="PDW34:PGH34" si="170">SUM(PDW35:PDW39)</f>
        <v>0</v>
      </c>
      <c r="PDX34" s="355">
        <f t="shared" si="170"/>
        <v>0</v>
      </c>
      <c r="PDY34" s="355">
        <f t="shared" si="170"/>
        <v>0</v>
      </c>
      <c r="PDZ34" s="355">
        <f t="shared" si="170"/>
        <v>0</v>
      </c>
      <c r="PEA34" s="355">
        <f t="shared" si="170"/>
        <v>0</v>
      </c>
      <c r="PEB34" s="355">
        <f t="shared" si="170"/>
        <v>0</v>
      </c>
      <c r="PEC34" s="355">
        <f t="shared" si="170"/>
        <v>0</v>
      </c>
      <c r="PED34" s="355">
        <f t="shared" si="170"/>
        <v>0</v>
      </c>
      <c r="PEE34" s="355">
        <f t="shared" si="170"/>
        <v>0</v>
      </c>
      <c r="PEF34" s="355">
        <f t="shared" si="170"/>
        <v>0</v>
      </c>
      <c r="PEG34" s="355">
        <f t="shared" si="170"/>
        <v>0</v>
      </c>
      <c r="PEH34" s="355">
        <f t="shared" si="170"/>
        <v>0</v>
      </c>
      <c r="PEI34" s="355">
        <f t="shared" si="170"/>
        <v>0</v>
      </c>
      <c r="PEJ34" s="355">
        <f t="shared" si="170"/>
        <v>0</v>
      </c>
      <c r="PEK34" s="355">
        <f t="shared" si="170"/>
        <v>0</v>
      </c>
      <c r="PEL34" s="355">
        <f t="shared" si="170"/>
        <v>0</v>
      </c>
      <c r="PEM34" s="355">
        <f t="shared" si="170"/>
        <v>0</v>
      </c>
      <c r="PEN34" s="355">
        <f t="shared" si="170"/>
        <v>0</v>
      </c>
      <c r="PEO34" s="355">
        <f t="shared" si="170"/>
        <v>0</v>
      </c>
      <c r="PEP34" s="355">
        <f t="shared" si="170"/>
        <v>0</v>
      </c>
      <c r="PEQ34" s="355">
        <f t="shared" si="170"/>
        <v>0</v>
      </c>
      <c r="PER34" s="355">
        <f t="shared" si="170"/>
        <v>0</v>
      </c>
      <c r="PES34" s="355">
        <f t="shared" si="170"/>
        <v>0</v>
      </c>
      <c r="PET34" s="355">
        <f t="shared" si="170"/>
        <v>0</v>
      </c>
      <c r="PEU34" s="355">
        <f t="shared" si="170"/>
        <v>0</v>
      </c>
      <c r="PEV34" s="355">
        <f t="shared" si="170"/>
        <v>0</v>
      </c>
      <c r="PEW34" s="355">
        <f t="shared" si="170"/>
        <v>0</v>
      </c>
      <c r="PEX34" s="355">
        <f t="shared" si="170"/>
        <v>0</v>
      </c>
      <c r="PEY34" s="355">
        <f t="shared" si="170"/>
        <v>0</v>
      </c>
      <c r="PEZ34" s="355">
        <f t="shared" si="170"/>
        <v>0</v>
      </c>
      <c r="PFA34" s="355">
        <f t="shared" si="170"/>
        <v>0</v>
      </c>
      <c r="PFB34" s="355">
        <f t="shared" si="170"/>
        <v>0</v>
      </c>
      <c r="PFC34" s="355">
        <f t="shared" si="170"/>
        <v>0</v>
      </c>
      <c r="PFD34" s="355">
        <f t="shared" si="170"/>
        <v>0</v>
      </c>
      <c r="PFE34" s="355">
        <f t="shared" si="170"/>
        <v>0</v>
      </c>
      <c r="PFF34" s="355">
        <f t="shared" si="170"/>
        <v>0</v>
      </c>
      <c r="PFG34" s="355">
        <f t="shared" si="170"/>
        <v>0</v>
      </c>
      <c r="PFH34" s="355">
        <f t="shared" si="170"/>
        <v>0</v>
      </c>
      <c r="PFI34" s="355">
        <f t="shared" si="170"/>
        <v>0</v>
      </c>
      <c r="PFJ34" s="355">
        <f t="shared" si="170"/>
        <v>0</v>
      </c>
      <c r="PFK34" s="355">
        <f t="shared" si="170"/>
        <v>0</v>
      </c>
      <c r="PFL34" s="355">
        <f t="shared" si="170"/>
        <v>0</v>
      </c>
      <c r="PFM34" s="355">
        <f t="shared" si="170"/>
        <v>0</v>
      </c>
      <c r="PFN34" s="355">
        <f t="shared" si="170"/>
        <v>0</v>
      </c>
      <c r="PFO34" s="355">
        <f t="shared" si="170"/>
        <v>0</v>
      </c>
      <c r="PFP34" s="355">
        <f t="shared" si="170"/>
        <v>0</v>
      </c>
      <c r="PFQ34" s="355">
        <f t="shared" si="170"/>
        <v>0</v>
      </c>
      <c r="PFR34" s="355">
        <f t="shared" si="170"/>
        <v>0</v>
      </c>
      <c r="PFS34" s="355">
        <f t="shared" si="170"/>
        <v>0</v>
      </c>
      <c r="PFT34" s="355">
        <f t="shared" si="170"/>
        <v>0</v>
      </c>
      <c r="PFU34" s="355">
        <f t="shared" si="170"/>
        <v>0</v>
      </c>
      <c r="PFV34" s="355">
        <f t="shared" si="170"/>
        <v>0</v>
      </c>
      <c r="PFW34" s="355">
        <f t="shared" si="170"/>
        <v>0</v>
      </c>
      <c r="PFX34" s="355">
        <f t="shared" si="170"/>
        <v>0</v>
      </c>
      <c r="PFY34" s="355">
        <f t="shared" si="170"/>
        <v>0</v>
      </c>
      <c r="PFZ34" s="355">
        <f t="shared" si="170"/>
        <v>0</v>
      </c>
      <c r="PGA34" s="355">
        <f t="shared" si="170"/>
        <v>0</v>
      </c>
      <c r="PGB34" s="355">
        <f t="shared" si="170"/>
        <v>0</v>
      </c>
      <c r="PGC34" s="355">
        <f t="shared" si="170"/>
        <v>0</v>
      </c>
      <c r="PGD34" s="355">
        <f t="shared" si="170"/>
        <v>0</v>
      </c>
      <c r="PGE34" s="355">
        <f t="shared" si="170"/>
        <v>0</v>
      </c>
      <c r="PGF34" s="355">
        <f t="shared" si="170"/>
        <v>0</v>
      </c>
      <c r="PGG34" s="355">
        <f t="shared" si="170"/>
        <v>0</v>
      </c>
      <c r="PGH34" s="355">
        <f t="shared" si="170"/>
        <v>0</v>
      </c>
      <c r="PGI34" s="355">
        <f t="shared" ref="PGI34:PIT34" si="171">SUM(PGI35:PGI39)</f>
        <v>0</v>
      </c>
      <c r="PGJ34" s="355">
        <f t="shared" si="171"/>
        <v>0</v>
      </c>
      <c r="PGK34" s="355">
        <f t="shared" si="171"/>
        <v>0</v>
      </c>
      <c r="PGL34" s="355">
        <f t="shared" si="171"/>
        <v>0</v>
      </c>
      <c r="PGM34" s="355">
        <f t="shared" si="171"/>
        <v>0</v>
      </c>
      <c r="PGN34" s="355">
        <f t="shared" si="171"/>
        <v>0</v>
      </c>
      <c r="PGO34" s="355">
        <f t="shared" si="171"/>
        <v>0</v>
      </c>
      <c r="PGP34" s="355">
        <f t="shared" si="171"/>
        <v>0</v>
      </c>
      <c r="PGQ34" s="355">
        <f t="shared" si="171"/>
        <v>0</v>
      </c>
      <c r="PGR34" s="355">
        <f t="shared" si="171"/>
        <v>0</v>
      </c>
      <c r="PGS34" s="355">
        <f t="shared" si="171"/>
        <v>0</v>
      </c>
      <c r="PGT34" s="355">
        <f t="shared" si="171"/>
        <v>0</v>
      </c>
      <c r="PGU34" s="355">
        <f t="shared" si="171"/>
        <v>0</v>
      </c>
      <c r="PGV34" s="355">
        <f t="shared" si="171"/>
        <v>0</v>
      </c>
      <c r="PGW34" s="355">
        <f t="shared" si="171"/>
        <v>0</v>
      </c>
      <c r="PGX34" s="355">
        <f t="shared" si="171"/>
        <v>0</v>
      </c>
      <c r="PGY34" s="355">
        <f t="shared" si="171"/>
        <v>0</v>
      </c>
      <c r="PGZ34" s="355">
        <f t="shared" si="171"/>
        <v>0</v>
      </c>
      <c r="PHA34" s="355">
        <f t="shared" si="171"/>
        <v>0</v>
      </c>
      <c r="PHB34" s="355">
        <f t="shared" si="171"/>
        <v>0</v>
      </c>
      <c r="PHC34" s="355">
        <f t="shared" si="171"/>
        <v>0</v>
      </c>
      <c r="PHD34" s="355">
        <f t="shared" si="171"/>
        <v>0</v>
      </c>
      <c r="PHE34" s="355">
        <f t="shared" si="171"/>
        <v>0</v>
      </c>
      <c r="PHF34" s="355">
        <f t="shared" si="171"/>
        <v>0</v>
      </c>
      <c r="PHG34" s="355">
        <f t="shared" si="171"/>
        <v>0</v>
      </c>
      <c r="PHH34" s="355">
        <f t="shared" si="171"/>
        <v>0</v>
      </c>
      <c r="PHI34" s="355">
        <f t="shared" si="171"/>
        <v>0</v>
      </c>
      <c r="PHJ34" s="355">
        <f t="shared" si="171"/>
        <v>0</v>
      </c>
      <c r="PHK34" s="355">
        <f t="shared" si="171"/>
        <v>0</v>
      </c>
      <c r="PHL34" s="355">
        <f t="shared" si="171"/>
        <v>0</v>
      </c>
      <c r="PHM34" s="355">
        <f t="shared" si="171"/>
        <v>0</v>
      </c>
      <c r="PHN34" s="355">
        <f t="shared" si="171"/>
        <v>0</v>
      </c>
      <c r="PHO34" s="355">
        <f t="shared" si="171"/>
        <v>0</v>
      </c>
      <c r="PHP34" s="355">
        <f t="shared" si="171"/>
        <v>0</v>
      </c>
      <c r="PHQ34" s="355">
        <f t="shared" si="171"/>
        <v>0</v>
      </c>
      <c r="PHR34" s="355">
        <f t="shared" si="171"/>
        <v>0</v>
      </c>
      <c r="PHS34" s="355">
        <f t="shared" si="171"/>
        <v>0</v>
      </c>
      <c r="PHT34" s="355">
        <f t="shared" si="171"/>
        <v>0</v>
      </c>
      <c r="PHU34" s="355">
        <f t="shared" si="171"/>
        <v>0</v>
      </c>
      <c r="PHV34" s="355">
        <f t="shared" si="171"/>
        <v>0</v>
      </c>
      <c r="PHW34" s="355">
        <f t="shared" si="171"/>
        <v>0</v>
      </c>
      <c r="PHX34" s="355">
        <f t="shared" si="171"/>
        <v>0</v>
      </c>
      <c r="PHY34" s="355">
        <f t="shared" si="171"/>
        <v>0</v>
      </c>
      <c r="PHZ34" s="355">
        <f t="shared" si="171"/>
        <v>0</v>
      </c>
      <c r="PIA34" s="355">
        <f t="shared" si="171"/>
        <v>0</v>
      </c>
      <c r="PIB34" s="355">
        <f t="shared" si="171"/>
        <v>0</v>
      </c>
      <c r="PIC34" s="355">
        <f t="shared" si="171"/>
        <v>0</v>
      </c>
      <c r="PID34" s="355">
        <f t="shared" si="171"/>
        <v>0</v>
      </c>
      <c r="PIE34" s="355">
        <f t="shared" si="171"/>
        <v>0</v>
      </c>
      <c r="PIF34" s="355">
        <f t="shared" si="171"/>
        <v>0</v>
      </c>
      <c r="PIG34" s="355">
        <f t="shared" si="171"/>
        <v>0</v>
      </c>
      <c r="PIH34" s="355">
        <f t="shared" si="171"/>
        <v>0</v>
      </c>
      <c r="PII34" s="355">
        <f t="shared" si="171"/>
        <v>0</v>
      </c>
      <c r="PIJ34" s="355">
        <f t="shared" si="171"/>
        <v>0</v>
      </c>
      <c r="PIK34" s="355">
        <f t="shared" si="171"/>
        <v>0</v>
      </c>
      <c r="PIL34" s="355">
        <f t="shared" si="171"/>
        <v>0</v>
      </c>
      <c r="PIM34" s="355">
        <f t="shared" si="171"/>
        <v>0</v>
      </c>
      <c r="PIN34" s="355">
        <f t="shared" si="171"/>
        <v>0</v>
      </c>
      <c r="PIO34" s="355">
        <f t="shared" si="171"/>
        <v>0</v>
      </c>
      <c r="PIP34" s="355">
        <f t="shared" si="171"/>
        <v>0</v>
      </c>
      <c r="PIQ34" s="355">
        <f t="shared" si="171"/>
        <v>0</v>
      </c>
      <c r="PIR34" s="355">
        <f t="shared" si="171"/>
        <v>0</v>
      </c>
      <c r="PIS34" s="355">
        <f t="shared" si="171"/>
        <v>0</v>
      </c>
      <c r="PIT34" s="355">
        <f t="shared" si="171"/>
        <v>0</v>
      </c>
      <c r="PIU34" s="355">
        <f t="shared" ref="PIU34:PLF34" si="172">SUM(PIU35:PIU39)</f>
        <v>0</v>
      </c>
      <c r="PIV34" s="355">
        <f t="shared" si="172"/>
        <v>0</v>
      </c>
      <c r="PIW34" s="355">
        <f t="shared" si="172"/>
        <v>0</v>
      </c>
      <c r="PIX34" s="355">
        <f t="shared" si="172"/>
        <v>0</v>
      </c>
      <c r="PIY34" s="355">
        <f t="shared" si="172"/>
        <v>0</v>
      </c>
      <c r="PIZ34" s="355">
        <f t="shared" si="172"/>
        <v>0</v>
      </c>
      <c r="PJA34" s="355">
        <f t="shared" si="172"/>
        <v>0</v>
      </c>
      <c r="PJB34" s="355">
        <f t="shared" si="172"/>
        <v>0</v>
      </c>
      <c r="PJC34" s="355">
        <f t="shared" si="172"/>
        <v>0</v>
      </c>
      <c r="PJD34" s="355">
        <f t="shared" si="172"/>
        <v>0</v>
      </c>
      <c r="PJE34" s="355">
        <f t="shared" si="172"/>
        <v>0</v>
      </c>
      <c r="PJF34" s="355">
        <f t="shared" si="172"/>
        <v>0</v>
      </c>
      <c r="PJG34" s="355">
        <f t="shared" si="172"/>
        <v>0</v>
      </c>
      <c r="PJH34" s="355">
        <f t="shared" si="172"/>
        <v>0</v>
      </c>
      <c r="PJI34" s="355">
        <f t="shared" si="172"/>
        <v>0</v>
      </c>
      <c r="PJJ34" s="355">
        <f t="shared" si="172"/>
        <v>0</v>
      </c>
      <c r="PJK34" s="355">
        <f t="shared" si="172"/>
        <v>0</v>
      </c>
      <c r="PJL34" s="355">
        <f t="shared" si="172"/>
        <v>0</v>
      </c>
      <c r="PJM34" s="355">
        <f t="shared" si="172"/>
        <v>0</v>
      </c>
      <c r="PJN34" s="355">
        <f t="shared" si="172"/>
        <v>0</v>
      </c>
      <c r="PJO34" s="355">
        <f t="shared" si="172"/>
        <v>0</v>
      </c>
      <c r="PJP34" s="355">
        <f t="shared" si="172"/>
        <v>0</v>
      </c>
      <c r="PJQ34" s="355">
        <f t="shared" si="172"/>
        <v>0</v>
      </c>
      <c r="PJR34" s="355">
        <f t="shared" si="172"/>
        <v>0</v>
      </c>
      <c r="PJS34" s="355">
        <f t="shared" si="172"/>
        <v>0</v>
      </c>
      <c r="PJT34" s="355">
        <f t="shared" si="172"/>
        <v>0</v>
      </c>
      <c r="PJU34" s="355">
        <f t="shared" si="172"/>
        <v>0</v>
      </c>
      <c r="PJV34" s="355">
        <f t="shared" si="172"/>
        <v>0</v>
      </c>
      <c r="PJW34" s="355">
        <f t="shared" si="172"/>
        <v>0</v>
      </c>
      <c r="PJX34" s="355">
        <f t="shared" si="172"/>
        <v>0</v>
      </c>
      <c r="PJY34" s="355">
        <f t="shared" si="172"/>
        <v>0</v>
      </c>
      <c r="PJZ34" s="355">
        <f t="shared" si="172"/>
        <v>0</v>
      </c>
      <c r="PKA34" s="355">
        <f t="shared" si="172"/>
        <v>0</v>
      </c>
      <c r="PKB34" s="355">
        <f t="shared" si="172"/>
        <v>0</v>
      </c>
      <c r="PKC34" s="355">
        <f t="shared" si="172"/>
        <v>0</v>
      </c>
      <c r="PKD34" s="355">
        <f t="shared" si="172"/>
        <v>0</v>
      </c>
      <c r="PKE34" s="355">
        <f t="shared" si="172"/>
        <v>0</v>
      </c>
      <c r="PKF34" s="355">
        <f t="shared" si="172"/>
        <v>0</v>
      </c>
      <c r="PKG34" s="355">
        <f t="shared" si="172"/>
        <v>0</v>
      </c>
      <c r="PKH34" s="355">
        <f t="shared" si="172"/>
        <v>0</v>
      </c>
      <c r="PKI34" s="355">
        <f t="shared" si="172"/>
        <v>0</v>
      </c>
      <c r="PKJ34" s="355">
        <f t="shared" si="172"/>
        <v>0</v>
      </c>
      <c r="PKK34" s="355">
        <f t="shared" si="172"/>
        <v>0</v>
      </c>
      <c r="PKL34" s="355">
        <f t="shared" si="172"/>
        <v>0</v>
      </c>
      <c r="PKM34" s="355">
        <f t="shared" si="172"/>
        <v>0</v>
      </c>
      <c r="PKN34" s="355">
        <f t="shared" si="172"/>
        <v>0</v>
      </c>
      <c r="PKO34" s="355">
        <f t="shared" si="172"/>
        <v>0</v>
      </c>
      <c r="PKP34" s="355">
        <f t="shared" si="172"/>
        <v>0</v>
      </c>
      <c r="PKQ34" s="355">
        <f t="shared" si="172"/>
        <v>0</v>
      </c>
      <c r="PKR34" s="355">
        <f t="shared" si="172"/>
        <v>0</v>
      </c>
      <c r="PKS34" s="355">
        <f t="shared" si="172"/>
        <v>0</v>
      </c>
      <c r="PKT34" s="355">
        <f t="shared" si="172"/>
        <v>0</v>
      </c>
      <c r="PKU34" s="355">
        <f t="shared" si="172"/>
        <v>0</v>
      </c>
      <c r="PKV34" s="355">
        <f t="shared" si="172"/>
        <v>0</v>
      </c>
      <c r="PKW34" s="355">
        <f t="shared" si="172"/>
        <v>0</v>
      </c>
      <c r="PKX34" s="355">
        <f t="shared" si="172"/>
        <v>0</v>
      </c>
      <c r="PKY34" s="355">
        <f t="shared" si="172"/>
        <v>0</v>
      </c>
      <c r="PKZ34" s="355">
        <f t="shared" si="172"/>
        <v>0</v>
      </c>
      <c r="PLA34" s="355">
        <f t="shared" si="172"/>
        <v>0</v>
      </c>
      <c r="PLB34" s="355">
        <f t="shared" si="172"/>
        <v>0</v>
      </c>
      <c r="PLC34" s="355">
        <f t="shared" si="172"/>
        <v>0</v>
      </c>
      <c r="PLD34" s="355">
        <f t="shared" si="172"/>
        <v>0</v>
      </c>
      <c r="PLE34" s="355">
        <f t="shared" si="172"/>
        <v>0</v>
      </c>
      <c r="PLF34" s="355">
        <f t="shared" si="172"/>
        <v>0</v>
      </c>
      <c r="PLG34" s="355">
        <f t="shared" ref="PLG34:PNR34" si="173">SUM(PLG35:PLG39)</f>
        <v>0</v>
      </c>
      <c r="PLH34" s="355">
        <f t="shared" si="173"/>
        <v>0</v>
      </c>
      <c r="PLI34" s="355">
        <f t="shared" si="173"/>
        <v>0</v>
      </c>
      <c r="PLJ34" s="355">
        <f t="shared" si="173"/>
        <v>0</v>
      </c>
      <c r="PLK34" s="355">
        <f t="shared" si="173"/>
        <v>0</v>
      </c>
      <c r="PLL34" s="355">
        <f t="shared" si="173"/>
        <v>0</v>
      </c>
      <c r="PLM34" s="355">
        <f t="shared" si="173"/>
        <v>0</v>
      </c>
      <c r="PLN34" s="355">
        <f t="shared" si="173"/>
        <v>0</v>
      </c>
      <c r="PLO34" s="355">
        <f t="shared" si="173"/>
        <v>0</v>
      </c>
      <c r="PLP34" s="355">
        <f t="shared" si="173"/>
        <v>0</v>
      </c>
      <c r="PLQ34" s="355">
        <f t="shared" si="173"/>
        <v>0</v>
      </c>
      <c r="PLR34" s="355">
        <f t="shared" si="173"/>
        <v>0</v>
      </c>
      <c r="PLS34" s="355">
        <f t="shared" si="173"/>
        <v>0</v>
      </c>
      <c r="PLT34" s="355">
        <f t="shared" si="173"/>
        <v>0</v>
      </c>
      <c r="PLU34" s="355">
        <f t="shared" si="173"/>
        <v>0</v>
      </c>
      <c r="PLV34" s="355">
        <f t="shared" si="173"/>
        <v>0</v>
      </c>
      <c r="PLW34" s="355">
        <f t="shared" si="173"/>
        <v>0</v>
      </c>
      <c r="PLX34" s="355">
        <f t="shared" si="173"/>
        <v>0</v>
      </c>
      <c r="PLY34" s="355">
        <f t="shared" si="173"/>
        <v>0</v>
      </c>
      <c r="PLZ34" s="355">
        <f t="shared" si="173"/>
        <v>0</v>
      </c>
      <c r="PMA34" s="355">
        <f t="shared" si="173"/>
        <v>0</v>
      </c>
      <c r="PMB34" s="355">
        <f t="shared" si="173"/>
        <v>0</v>
      </c>
      <c r="PMC34" s="355">
        <f t="shared" si="173"/>
        <v>0</v>
      </c>
      <c r="PMD34" s="355">
        <f t="shared" si="173"/>
        <v>0</v>
      </c>
      <c r="PME34" s="355">
        <f t="shared" si="173"/>
        <v>0</v>
      </c>
      <c r="PMF34" s="355">
        <f t="shared" si="173"/>
        <v>0</v>
      </c>
      <c r="PMG34" s="355">
        <f t="shared" si="173"/>
        <v>0</v>
      </c>
      <c r="PMH34" s="355">
        <f t="shared" si="173"/>
        <v>0</v>
      </c>
      <c r="PMI34" s="355">
        <f t="shared" si="173"/>
        <v>0</v>
      </c>
      <c r="PMJ34" s="355">
        <f t="shared" si="173"/>
        <v>0</v>
      </c>
      <c r="PMK34" s="355">
        <f t="shared" si="173"/>
        <v>0</v>
      </c>
      <c r="PML34" s="355">
        <f t="shared" si="173"/>
        <v>0</v>
      </c>
      <c r="PMM34" s="355">
        <f t="shared" si="173"/>
        <v>0</v>
      </c>
      <c r="PMN34" s="355">
        <f t="shared" si="173"/>
        <v>0</v>
      </c>
      <c r="PMO34" s="355">
        <f t="shared" si="173"/>
        <v>0</v>
      </c>
      <c r="PMP34" s="355">
        <f t="shared" si="173"/>
        <v>0</v>
      </c>
      <c r="PMQ34" s="355">
        <f t="shared" si="173"/>
        <v>0</v>
      </c>
      <c r="PMR34" s="355">
        <f t="shared" si="173"/>
        <v>0</v>
      </c>
      <c r="PMS34" s="355">
        <f t="shared" si="173"/>
        <v>0</v>
      </c>
      <c r="PMT34" s="355">
        <f t="shared" si="173"/>
        <v>0</v>
      </c>
      <c r="PMU34" s="355">
        <f t="shared" si="173"/>
        <v>0</v>
      </c>
      <c r="PMV34" s="355">
        <f t="shared" si="173"/>
        <v>0</v>
      </c>
      <c r="PMW34" s="355">
        <f t="shared" si="173"/>
        <v>0</v>
      </c>
      <c r="PMX34" s="355">
        <f t="shared" si="173"/>
        <v>0</v>
      </c>
      <c r="PMY34" s="355">
        <f t="shared" si="173"/>
        <v>0</v>
      </c>
      <c r="PMZ34" s="355">
        <f t="shared" si="173"/>
        <v>0</v>
      </c>
      <c r="PNA34" s="355">
        <f t="shared" si="173"/>
        <v>0</v>
      </c>
      <c r="PNB34" s="355">
        <f t="shared" si="173"/>
        <v>0</v>
      </c>
      <c r="PNC34" s="355">
        <f t="shared" si="173"/>
        <v>0</v>
      </c>
      <c r="PND34" s="355">
        <f t="shared" si="173"/>
        <v>0</v>
      </c>
      <c r="PNE34" s="355">
        <f t="shared" si="173"/>
        <v>0</v>
      </c>
      <c r="PNF34" s="355">
        <f t="shared" si="173"/>
        <v>0</v>
      </c>
      <c r="PNG34" s="355">
        <f t="shared" si="173"/>
        <v>0</v>
      </c>
      <c r="PNH34" s="355">
        <f t="shared" si="173"/>
        <v>0</v>
      </c>
      <c r="PNI34" s="355">
        <f t="shared" si="173"/>
        <v>0</v>
      </c>
      <c r="PNJ34" s="355">
        <f t="shared" si="173"/>
        <v>0</v>
      </c>
      <c r="PNK34" s="355">
        <f t="shared" si="173"/>
        <v>0</v>
      </c>
      <c r="PNL34" s="355">
        <f t="shared" si="173"/>
        <v>0</v>
      </c>
      <c r="PNM34" s="355">
        <f t="shared" si="173"/>
        <v>0</v>
      </c>
      <c r="PNN34" s="355">
        <f t="shared" si="173"/>
        <v>0</v>
      </c>
      <c r="PNO34" s="355">
        <f t="shared" si="173"/>
        <v>0</v>
      </c>
      <c r="PNP34" s="355">
        <f t="shared" si="173"/>
        <v>0</v>
      </c>
      <c r="PNQ34" s="355">
        <f t="shared" si="173"/>
        <v>0</v>
      </c>
      <c r="PNR34" s="355">
        <f t="shared" si="173"/>
        <v>0</v>
      </c>
      <c r="PNS34" s="355">
        <f t="shared" ref="PNS34:PQD34" si="174">SUM(PNS35:PNS39)</f>
        <v>0</v>
      </c>
      <c r="PNT34" s="355">
        <f t="shared" si="174"/>
        <v>0</v>
      </c>
      <c r="PNU34" s="355">
        <f t="shared" si="174"/>
        <v>0</v>
      </c>
      <c r="PNV34" s="355">
        <f t="shared" si="174"/>
        <v>0</v>
      </c>
      <c r="PNW34" s="355">
        <f t="shared" si="174"/>
        <v>0</v>
      </c>
      <c r="PNX34" s="355">
        <f t="shared" si="174"/>
        <v>0</v>
      </c>
      <c r="PNY34" s="355">
        <f t="shared" si="174"/>
        <v>0</v>
      </c>
      <c r="PNZ34" s="355">
        <f t="shared" si="174"/>
        <v>0</v>
      </c>
      <c r="POA34" s="355">
        <f t="shared" si="174"/>
        <v>0</v>
      </c>
      <c r="POB34" s="355">
        <f t="shared" si="174"/>
        <v>0</v>
      </c>
      <c r="POC34" s="355">
        <f t="shared" si="174"/>
        <v>0</v>
      </c>
      <c r="POD34" s="355">
        <f t="shared" si="174"/>
        <v>0</v>
      </c>
      <c r="POE34" s="355">
        <f t="shared" si="174"/>
        <v>0</v>
      </c>
      <c r="POF34" s="355">
        <f t="shared" si="174"/>
        <v>0</v>
      </c>
      <c r="POG34" s="355">
        <f t="shared" si="174"/>
        <v>0</v>
      </c>
      <c r="POH34" s="355">
        <f t="shared" si="174"/>
        <v>0</v>
      </c>
      <c r="POI34" s="355">
        <f t="shared" si="174"/>
        <v>0</v>
      </c>
      <c r="POJ34" s="355">
        <f t="shared" si="174"/>
        <v>0</v>
      </c>
      <c r="POK34" s="355">
        <f t="shared" si="174"/>
        <v>0</v>
      </c>
      <c r="POL34" s="355">
        <f t="shared" si="174"/>
        <v>0</v>
      </c>
      <c r="POM34" s="355">
        <f t="shared" si="174"/>
        <v>0</v>
      </c>
      <c r="PON34" s="355">
        <f t="shared" si="174"/>
        <v>0</v>
      </c>
      <c r="POO34" s="355">
        <f t="shared" si="174"/>
        <v>0</v>
      </c>
      <c r="POP34" s="355">
        <f t="shared" si="174"/>
        <v>0</v>
      </c>
      <c r="POQ34" s="355">
        <f t="shared" si="174"/>
        <v>0</v>
      </c>
      <c r="POR34" s="355">
        <f t="shared" si="174"/>
        <v>0</v>
      </c>
      <c r="POS34" s="355">
        <f t="shared" si="174"/>
        <v>0</v>
      </c>
      <c r="POT34" s="355">
        <f t="shared" si="174"/>
        <v>0</v>
      </c>
      <c r="POU34" s="355">
        <f t="shared" si="174"/>
        <v>0</v>
      </c>
      <c r="POV34" s="355">
        <f t="shared" si="174"/>
        <v>0</v>
      </c>
      <c r="POW34" s="355">
        <f t="shared" si="174"/>
        <v>0</v>
      </c>
      <c r="POX34" s="355">
        <f t="shared" si="174"/>
        <v>0</v>
      </c>
      <c r="POY34" s="355">
        <f t="shared" si="174"/>
        <v>0</v>
      </c>
      <c r="POZ34" s="355">
        <f t="shared" si="174"/>
        <v>0</v>
      </c>
      <c r="PPA34" s="355">
        <f t="shared" si="174"/>
        <v>0</v>
      </c>
      <c r="PPB34" s="355">
        <f t="shared" si="174"/>
        <v>0</v>
      </c>
      <c r="PPC34" s="355">
        <f t="shared" si="174"/>
        <v>0</v>
      </c>
      <c r="PPD34" s="355">
        <f t="shared" si="174"/>
        <v>0</v>
      </c>
      <c r="PPE34" s="355">
        <f t="shared" si="174"/>
        <v>0</v>
      </c>
      <c r="PPF34" s="355">
        <f t="shared" si="174"/>
        <v>0</v>
      </c>
      <c r="PPG34" s="355">
        <f t="shared" si="174"/>
        <v>0</v>
      </c>
      <c r="PPH34" s="355">
        <f t="shared" si="174"/>
        <v>0</v>
      </c>
      <c r="PPI34" s="355">
        <f t="shared" si="174"/>
        <v>0</v>
      </c>
      <c r="PPJ34" s="355">
        <f t="shared" si="174"/>
        <v>0</v>
      </c>
      <c r="PPK34" s="355">
        <f t="shared" si="174"/>
        <v>0</v>
      </c>
      <c r="PPL34" s="355">
        <f t="shared" si="174"/>
        <v>0</v>
      </c>
      <c r="PPM34" s="355">
        <f t="shared" si="174"/>
        <v>0</v>
      </c>
      <c r="PPN34" s="355">
        <f t="shared" si="174"/>
        <v>0</v>
      </c>
      <c r="PPO34" s="355">
        <f t="shared" si="174"/>
        <v>0</v>
      </c>
      <c r="PPP34" s="355">
        <f t="shared" si="174"/>
        <v>0</v>
      </c>
      <c r="PPQ34" s="355">
        <f t="shared" si="174"/>
        <v>0</v>
      </c>
      <c r="PPR34" s="355">
        <f t="shared" si="174"/>
        <v>0</v>
      </c>
      <c r="PPS34" s="355">
        <f t="shared" si="174"/>
        <v>0</v>
      </c>
      <c r="PPT34" s="355">
        <f t="shared" si="174"/>
        <v>0</v>
      </c>
      <c r="PPU34" s="355">
        <f t="shared" si="174"/>
        <v>0</v>
      </c>
      <c r="PPV34" s="355">
        <f t="shared" si="174"/>
        <v>0</v>
      </c>
      <c r="PPW34" s="355">
        <f t="shared" si="174"/>
        <v>0</v>
      </c>
      <c r="PPX34" s="355">
        <f t="shared" si="174"/>
        <v>0</v>
      </c>
      <c r="PPY34" s="355">
        <f t="shared" si="174"/>
        <v>0</v>
      </c>
      <c r="PPZ34" s="355">
        <f t="shared" si="174"/>
        <v>0</v>
      </c>
      <c r="PQA34" s="355">
        <f t="shared" si="174"/>
        <v>0</v>
      </c>
      <c r="PQB34" s="355">
        <f t="shared" si="174"/>
        <v>0</v>
      </c>
      <c r="PQC34" s="355">
        <f t="shared" si="174"/>
        <v>0</v>
      </c>
      <c r="PQD34" s="355">
        <f t="shared" si="174"/>
        <v>0</v>
      </c>
      <c r="PQE34" s="355">
        <f t="shared" ref="PQE34:PSP34" si="175">SUM(PQE35:PQE39)</f>
        <v>0</v>
      </c>
      <c r="PQF34" s="355">
        <f t="shared" si="175"/>
        <v>0</v>
      </c>
      <c r="PQG34" s="355">
        <f t="shared" si="175"/>
        <v>0</v>
      </c>
      <c r="PQH34" s="355">
        <f t="shared" si="175"/>
        <v>0</v>
      </c>
      <c r="PQI34" s="355">
        <f t="shared" si="175"/>
        <v>0</v>
      </c>
      <c r="PQJ34" s="355">
        <f t="shared" si="175"/>
        <v>0</v>
      </c>
      <c r="PQK34" s="355">
        <f t="shared" si="175"/>
        <v>0</v>
      </c>
      <c r="PQL34" s="355">
        <f t="shared" si="175"/>
        <v>0</v>
      </c>
      <c r="PQM34" s="355">
        <f t="shared" si="175"/>
        <v>0</v>
      </c>
      <c r="PQN34" s="355">
        <f t="shared" si="175"/>
        <v>0</v>
      </c>
      <c r="PQO34" s="355">
        <f t="shared" si="175"/>
        <v>0</v>
      </c>
      <c r="PQP34" s="355">
        <f t="shared" si="175"/>
        <v>0</v>
      </c>
      <c r="PQQ34" s="355">
        <f t="shared" si="175"/>
        <v>0</v>
      </c>
      <c r="PQR34" s="355">
        <f t="shared" si="175"/>
        <v>0</v>
      </c>
      <c r="PQS34" s="355">
        <f t="shared" si="175"/>
        <v>0</v>
      </c>
      <c r="PQT34" s="355">
        <f t="shared" si="175"/>
        <v>0</v>
      </c>
      <c r="PQU34" s="355">
        <f t="shared" si="175"/>
        <v>0</v>
      </c>
      <c r="PQV34" s="355">
        <f t="shared" si="175"/>
        <v>0</v>
      </c>
      <c r="PQW34" s="355">
        <f t="shared" si="175"/>
        <v>0</v>
      </c>
      <c r="PQX34" s="355">
        <f t="shared" si="175"/>
        <v>0</v>
      </c>
      <c r="PQY34" s="355">
        <f t="shared" si="175"/>
        <v>0</v>
      </c>
      <c r="PQZ34" s="355">
        <f t="shared" si="175"/>
        <v>0</v>
      </c>
      <c r="PRA34" s="355">
        <f t="shared" si="175"/>
        <v>0</v>
      </c>
      <c r="PRB34" s="355">
        <f t="shared" si="175"/>
        <v>0</v>
      </c>
      <c r="PRC34" s="355">
        <f t="shared" si="175"/>
        <v>0</v>
      </c>
      <c r="PRD34" s="355">
        <f t="shared" si="175"/>
        <v>0</v>
      </c>
      <c r="PRE34" s="355">
        <f t="shared" si="175"/>
        <v>0</v>
      </c>
      <c r="PRF34" s="355">
        <f t="shared" si="175"/>
        <v>0</v>
      </c>
      <c r="PRG34" s="355">
        <f t="shared" si="175"/>
        <v>0</v>
      </c>
      <c r="PRH34" s="355">
        <f t="shared" si="175"/>
        <v>0</v>
      </c>
      <c r="PRI34" s="355">
        <f t="shared" si="175"/>
        <v>0</v>
      </c>
      <c r="PRJ34" s="355">
        <f t="shared" si="175"/>
        <v>0</v>
      </c>
      <c r="PRK34" s="355">
        <f t="shared" si="175"/>
        <v>0</v>
      </c>
      <c r="PRL34" s="355">
        <f t="shared" si="175"/>
        <v>0</v>
      </c>
      <c r="PRM34" s="355">
        <f t="shared" si="175"/>
        <v>0</v>
      </c>
      <c r="PRN34" s="355">
        <f t="shared" si="175"/>
        <v>0</v>
      </c>
      <c r="PRO34" s="355">
        <f t="shared" si="175"/>
        <v>0</v>
      </c>
      <c r="PRP34" s="355">
        <f t="shared" si="175"/>
        <v>0</v>
      </c>
      <c r="PRQ34" s="355">
        <f t="shared" si="175"/>
        <v>0</v>
      </c>
      <c r="PRR34" s="355">
        <f t="shared" si="175"/>
        <v>0</v>
      </c>
      <c r="PRS34" s="355">
        <f t="shared" si="175"/>
        <v>0</v>
      </c>
      <c r="PRT34" s="355">
        <f t="shared" si="175"/>
        <v>0</v>
      </c>
      <c r="PRU34" s="355">
        <f t="shared" si="175"/>
        <v>0</v>
      </c>
      <c r="PRV34" s="355">
        <f t="shared" si="175"/>
        <v>0</v>
      </c>
      <c r="PRW34" s="355">
        <f t="shared" si="175"/>
        <v>0</v>
      </c>
      <c r="PRX34" s="355">
        <f t="shared" si="175"/>
        <v>0</v>
      </c>
      <c r="PRY34" s="355">
        <f t="shared" si="175"/>
        <v>0</v>
      </c>
      <c r="PRZ34" s="355">
        <f t="shared" si="175"/>
        <v>0</v>
      </c>
      <c r="PSA34" s="355">
        <f t="shared" si="175"/>
        <v>0</v>
      </c>
      <c r="PSB34" s="355">
        <f t="shared" si="175"/>
        <v>0</v>
      </c>
      <c r="PSC34" s="355">
        <f t="shared" si="175"/>
        <v>0</v>
      </c>
      <c r="PSD34" s="355">
        <f t="shared" si="175"/>
        <v>0</v>
      </c>
      <c r="PSE34" s="355">
        <f t="shared" si="175"/>
        <v>0</v>
      </c>
      <c r="PSF34" s="355">
        <f t="shared" si="175"/>
        <v>0</v>
      </c>
      <c r="PSG34" s="355">
        <f t="shared" si="175"/>
        <v>0</v>
      </c>
      <c r="PSH34" s="355">
        <f t="shared" si="175"/>
        <v>0</v>
      </c>
      <c r="PSI34" s="355">
        <f t="shared" si="175"/>
        <v>0</v>
      </c>
      <c r="PSJ34" s="355">
        <f t="shared" si="175"/>
        <v>0</v>
      </c>
      <c r="PSK34" s="355">
        <f t="shared" si="175"/>
        <v>0</v>
      </c>
      <c r="PSL34" s="355">
        <f t="shared" si="175"/>
        <v>0</v>
      </c>
      <c r="PSM34" s="355">
        <f t="shared" si="175"/>
        <v>0</v>
      </c>
      <c r="PSN34" s="355">
        <f t="shared" si="175"/>
        <v>0</v>
      </c>
      <c r="PSO34" s="355">
        <f t="shared" si="175"/>
        <v>0</v>
      </c>
      <c r="PSP34" s="355">
        <f t="shared" si="175"/>
        <v>0</v>
      </c>
      <c r="PSQ34" s="355">
        <f t="shared" ref="PSQ34:PVB34" si="176">SUM(PSQ35:PSQ39)</f>
        <v>0</v>
      </c>
      <c r="PSR34" s="355">
        <f t="shared" si="176"/>
        <v>0</v>
      </c>
      <c r="PSS34" s="355">
        <f t="shared" si="176"/>
        <v>0</v>
      </c>
      <c r="PST34" s="355">
        <f t="shared" si="176"/>
        <v>0</v>
      </c>
      <c r="PSU34" s="355">
        <f t="shared" si="176"/>
        <v>0</v>
      </c>
      <c r="PSV34" s="355">
        <f t="shared" si="176"/>
        <v>0</v>
      </c>
      <c r="PSW34" s="355">
        <f t="shared" si="176"/>
        <v>0</v>
      </c>
      <c r="PSX34" s="355">
        <f t="shared" si="176"/>
        <v>0</v>
      </c>
      <c r="PSY34" s="355">
        <f t="shared" si="176"/>
        <v>0</v>
      </c>
      <c r="PSZ34" s="355">
        <f t="shared" si="176"/>
        <v>0</v>
      </c>
      <c r="PTA34" s="355">
        <f t="shared" si="176"/>
        <v>0</v>
      </c>
      <c r="PTB34" s="355">
        <f t="shared" si="176"/>
        <v>0</v>
      </c>
      <c r="PTC34" s="355">
        <f t="shared" si="176"/>
        <v>0</v>
      </c>
      <c r="PTD34" s="355">
        <f t="shared" si="176"/>
        <v>0</v>
      </c>
      <c r="PTE34" s="355">
        <f t="shared" si="176"/>
        <v>0</v>
      </c>
      <c r="PTF34" s="355">
        <f t="shared" si="176"/>
        <v>0</v>
      </c>
      <c r="PTG34" s="355">
        <f t="shared" si="176"/>
        <v>0</v>
      </c>
      <c r="PTH34" s="355">
        <f t="shared" si="176"/>
        <v>0</v>
      </c>
      <c r="PTI34" s="355">
        <f t="shared" si="176"/>
        <v>0</v>
      </c>
      <c r="PTJ34" s="355">
        <f t="shared" si="176"/>
        <v>0</v>
      </c>
      <c r="PTK34" s="355">
        <f t="shared" si="176"/>
        <v>0</v>
      </c>
      <c r="PTL34" s="355">
        <f t="shared" si="176"/>
        <v>0</v>
      </c>
      <c r="PTM34" s="355">
        <f t="shared" si="176"/>
        <v>0</v>
      </c>
      <c r="PTN34" s="355">
        <f t="shared" si="176"/>
        <v>0</v>
      </c>
      <c r="PTO34" s="355">
        <f t="shared" si="176"/>
        <v>0</v>
      </c>
      <c r="PTP34" s="355">
        <f t="shared" si="176"/>
        <v>0</v>
      </c>
      <c r="PTQ34" s="355">
        <f t="shared" si="176"/>
        <v>0</v>
      </c>
      <c r="PTR34" s="355">
        <f t="shared" si="176"/>
        <v>0</v>
      </c>
      <c r="PTS34" s="355">
        <f t="shared" si="176"/>
        <v>0</v>
      </c>
      <c r="PTT34" s="355">
        <f t="shared" si="176"/>
        <v>0</v>
      </c>
      <c r="PTU34" s="355">
        <f t="shared" si="176"/>
        <v>0</v>
      </c>
      <c r="PTV34" s="355">
        <f t="shared" si="176"/>
        <v>0</v>
      </c>
      <c r="PTW34" s="355">
        <f t="shared" si="176"/>
        <v>0</v>
      </c>
      <c r="PTX34" s="355">
        <f t="shared" si="176"/>
        <v>0</v>
      </c>
      <c r="PTY34" s="355">
        <f t="shared" si="176"/>
        <v>0</v>
      </c>
      <c r="PTZ34" s="355">
        <f t="shared" si="176"/>
        <v>0</v>
      </c>
      <c r="PUA34" s="355">
        <f t="shared" si="176"/>
        <v>0</v>
      </c>
      <c r="PUB34" s="355">
        <f t="shared" si="176"/>
        <v>0</v>
      </c>
      <c r="PUC34" s="355">
        <f t="shared" si="176"/>
        <v>0</v>
      </c>
      <c r="PUD34" s="355">
        <f t="shared" si="176"/>
        <v>0</v>
      </c>
      <c r="PUE34" s="355">
        <f t="shared" si="176"/>
        <v>0</v>
      </c>
      <c r="PUF34" s="355">
        <f t="shared" si="176"/>
        <v>0</v>
      </c>
      <c r="PUG34" s="355">
        <f t="shared" si="176"/>
        <v>0</v>
      </c>
      <c r="PUH34" s="355">
        <f t="shared" si="176"/>
        <v>0</v>
      </c>
      <c r="PUI34" s="355">
        <f t="shared" si="176"/>
        <v>0</v>
      </c>
      <c r="PUJ34" s="355">
        <f t="shared" si="176"/>
        <v>0</v>
      </c>
      <c r="PUK34" s="355">
        <f t="shared" si="176"/>
        <v>0</v>
      </c>
      <c r="PUL34" s="355">
        <f t="shared" si="176"/>
        <v>0</v>
      </c>
      <c r="PUM34" s="355">
        <f t="shared" si="176"/>
        <v>0</v>
      </c>
      <c r="PUN34" s="355">
        <f t="shared" si="176"/>
        <v>0</v>
      </c>
      <c r="PUO34" s="355">
        <f t="shared" si="176"/>
        <v>0</v>
      </c>
      <c r="PUP34" s="355">
        <f t="shared" si="176"/>
        <v>0</v>
      </c>
      <c r="PUQ34" s="355">
        <f t="shared" si="176"/>
        <v>0</v>
      </c>
      <c r="PUR34" s="355">
        <f t="shared" si="176"/>
        <v>0</v>
      </c>
      <c r="PUS34" s="355">
        <f t="shared" si="176"/>
        <v>0</v>
      </c>
      <c r="PUT34" s="355">
        <f t="shared" si="176"/>
        <v>0</v>
      </c>
      <c r="PUU34" s="355">
        <f t="shared" si="176"/>
        <v>0</v>
      </c>
      <c r="PUV34" s="355">
        <f t="shared" si="176"/>
        <v>0</v>
      </c>
      <c r="PUW34" s="355">
        <f t="shared" si="176"/>
        <v>0</v>
      </c>
      <c r="PUX34" s="355">
        <f t="shared" si="176"/>
        <v>0</v>
      </c>
      <c r="PUY34" s="355">
        <f t="shared" si="176"/>
        <v>0</v>
      </c>
      <c r="PUZ34" s="355">
        <f t="shared" si="176"/>
        <v>0</v>
      </c>
      <c r="PVA34" s="355">
        <f t="shared" si="176"/>
        <v>0</v>
      </c>
      <c r="PVB34" s="355">
        <f t="shared" si="176"/>
        <v>0</v>
      </c>
      <c r="PVC34" s="355">
        <f t="shared" ref="PVC34:PXN34" si="177">SUM(PVC35:PVC39)</f>
        <v>0</v>
      </c>
      <c r="PVD34" s="355">
        <f t="shared" si="177"/>
        <v>0</v>
      </c>
      <c r="PVE34" s="355">
        <f t="shared" si="177"/>
        <v>0</v>
      </c>
      <c r="PVF34" s="355">
        <f t="shared" si="177"/>
        <v>0</v>
      </c>
      <c r="PVG34" s="355">
        <f t="shared" si="177"/>
        <v>0</v>
      </c>
      <c r="PVH34" s="355">
        <f t="shared" si="177"/>
        <v>0</v>
      </c>
      <c r="PVI34" s="355">
        <f t="shared" si="177"/>
        <v>0</v>
      </c>
      <c r="PVJ34" s="355">
        <f t="shared" si="177"/>
        <v>0</v>
      </c>
      <c r="PVK34" s="355">
        <f t="shared" si="177"/>
        <v>0</v>
      </c>
      <c r="PVL34" s="355">
        <f t="shared" si="177"/>
        <v>0</v>
      </c>
      <c r="PVM34" s="355">
        <f t="shared" si="177"/>
        <v>0</v>
      </c>
      <c r="PVN34" s="355">
        <f t="shared" si="177"/>
        <v>0</v>
      </c>
      <c r="PVO34" s="355">
        <f t="shared" si="177"/>
        <v>0</v>
      </c>
      <c r="PVP34" s="355">
        <f t="shared" si="177"/>
        <v>0</v>
      </c>
      <c r="PVQ34" s="355">
        <f t="shared" si="177"/>
        <v>0</v>
      </c>
      <c r="PVR34" s="355">
        <f t="shared" si="177"/>
        <v>0</v>
      </c>
      <c r="PVS34" s="355">
        <f t="shared" si="177"/>
        <v>0</v>
      </c>
      <c r="PVT34" s="355">
        <f t="shared" si="177"/>
        <v>0</v>
      </c>
      <c r="PVU34" s="355">
        <f t="shared" si="177"/>
        <v>0</v>
      </c>
      <c r="PVV34" s="355">
        <f t="shared" si="177"/>
        <v>0</v>
      </c>
      <c r="PVW34" s="355">
        <f t="shared" si="177"/>
        <v>0</v>
      </c>
      <c r="PVX34" s="355">
        <f t="shared" si="177"/>
        <v>0</v>
      </c>
      <c r="PVY34" s="355">
        <f t="shared" si="177"/>
        <v>0</v>
      </c>
      <c r="PVZ34" s="355">
        <f t="shared" si="177"/>
        <v>0</v>
      </c>
      <c r="PWA34" s="355">
        <f t="shared" si="177"/>
        <v>0</v>
      </c>
      <c r="PWB34" s="355">
        <f t="shared" si="177"/>
        <v>0</v>
      </c>
      <c r="PWC34" s="355">
        <f t="shared" si="177"/>
        <v>0</v>
      </c>
      <c r="PWD34" s="355">
        <f t="shared" si="177"/>
        <v>0</v>
      </c>
      <c r="PWE34" s="355">
        <f t="shared" si="177"/>
        <v>0</v>
      </c>
      <c r="PWF34" s="355">
        <f t="shared" si="177"/>
        <v>0</v>
      </c>
      <c r="PWG34" s="355">
        <f t="shared" si="177"/>
        <v>0</v>
      </c>
      <c r="PWH34" s="355">
        <f t="shared" si="177"/>
        <v>0</v>
      </c>
      <c r="PWI34" s="355">
        <f t="shared" si="177"/>
        <v>0</v>
      </c>
      <c r="PWJ34" s="355">
        <f t="shared" si="177"/>
        <v>0</v>
      </c>
      <c r="PWK34" s="355">
        <f t="shared" si="177"/>
        <v>0</v>
      </c>
      <c r="PWL34" s="355">
        <f t="shared" si="177"/>
        <v>0</v>
      </c>
      <c r="PWM34" s="355">
        <f t="shared" si="177"/>
        <v>0</v>
      </c>
      <c r="PWN34" s="355">
        <f t="shared" si="177"/>
        <v>0</v>
      </c>
      <c r="PWO34" s="355">
        <f t="shared" si="177"/>
        <v>0</v>
      </c>
      <c r="PWP34" s="355">
        <f t="shared" si="177"/>
        <v>0</v>
      </c>
      <c r="PWQ34" s="355">
        <f t="shared" si="177"/>
        <v>0</v>
      </c>
      <c r="PWR34" s="355">
        <f t="shared" si="177"/>
        <v>0</v>
      </c>
      <c r="PWS34" s="355">
        <f t="shared" si="177"/>
        <v>0</v>
      </c>
      <c r="PWT34" s="355">
        <f t="shared" si="177"/>
        <v>0</v>
      </c>
      <c r="PWU34" s="355">
        <f t="shared" si="177"/>
        <v>0</v>
      </c>
      <c r="PWV34" s="355">
        <f t="shared" si="177"/>
        <v>0</v>
      </c>
      <c r="PWW34" s="355">
        <f t="shared" si="177"/>
        <v>0</v>
      </c>
      <c r="PWX34" s="355">
        <f t="shared" si="177"/>
        <v>0</v>
      </c>
      <c r="PWY34" s="355">
        <f t="shared" si="177"/>
        <v>0</v>
      </c>
      <c r="PWZ34" s="355">
        <f t="shared" si="177"/>
        <v>0</v>
      </c>
      <c r="PXA34" s="355">
        <f t="shared" si="177"/>
        <v>0</v>
      </c>
      <c r="PXB34" s="355">
        <f t="shared" si="177"/>
        <v>0</v>
      </c>
      <c r="PXC34" s="355">
        <f t="shared" si="177"/>
        <v>0</v>
      </c>
      <c r="PXD34" s="355">
        <f t="shared" si="177"/>
        <v>0</v>
      </c>
      <c r="PXE34" s="355">
        <f t="shared" si="177"/>
        <v>0</v>
      </c>
      <c r="PXF34" s="355">
        <f t="shared" si="177"/>
        <v>0</v>
      </c>
      <c r="PXG34" s="355">
        <f t="shared" si="177"/>
        <v>0</v>
      </c>
      <c r="PXH34" s="355">
        <f t="shared" si="177"/>
        <v>0</v>
      </c>
      <c r="PXI34" s="355">
        <f t="shared" si="177"/>
        <v>0</v>
      </c>
      <c r="PXJ34" s="355">
        <f t="shared" si="177"/>
        <v>0</v>
      </c>
      <c r="PXK34" s="355">
        <f t="shared" si="177"/>
        <v>0</v>
      </c>
      <c r="PXL34" s="355">
        <f t="shared" si="177"/>
        <v>0</v>
      </c>
      <c r="PXM34" s="355">
        <f t="shared" si="177"/>
        <v>0</v>
      </c>
      <c r="PXN34" s="355">
        <f t="shared" si="177"/>
        <v>0</v>
      </c>
      <c r="PXO34" s="355">
        <f t="shared" ref="PXO34:PZZ34" si="178">SUM(PXO35:PXO39)</f>
        <v>0</v>
      </c>
      <c r="PXP34" s="355">
        <f t="shared" si="178"/>
        <v>0</v>
      </c>
      <c r="PXQ34" s="355">
        <f t="shared" si="178"/>
        <v>0</v>
      </c>
      <c r="PXR34" s="355">
        <f t="shared" si="178"/>
        <v>0</v>
      </c>
      <c r="PXS34" s="355">
        <f t="shared" si="178"/>
        <v>0</v>
      </c>
      <c r="PXT34" s="355">
        <f t="shared" si="178"/>
        <v>0</v>
      </c>
      <c r="PXU34" s="355">
        <f t="shared" si="178"/>
        <v>0</v>
      </c>
      <c r="PXV34" s="355">
        <f t="shared" si="178"/>
        <v>0</v>
      </c>
      <c r="PXW34" s="355">
        <f t="shared" si="178"/>
        <v>0</v>
      </c>
      <c r="PXX34" s="355">
        <f t="shared" si="178"/>
        <v>0</v>
      </c>
      <c r="PXY34" s="355">
        <f t="shared" si="178"/>
        <v>0</v>
      </c>
      <c r="PXZ34" s="355">
        <f t="shared" si="178"/>
        <v>0</v>
      </c>
      <c r="PYA34" s="355">
        <f t="shared" si="178"/>
        <v>0</v>
      </c>
      <c r="PYB34" s="355">
        <f t="shared" si="178"/>
        <v>0</v>
      </c>
      <c r="PYC34" s="355">
        <f t="shared" si="178"/>
        <v>0</v>
      </c>
      <c r="PYD34" s="355">
        <f t="shared" si="178"/>
        <v>0</v>
      </c>
      <c r="PYE34" s="355">
        <f t="shared" si="178"/>
        <v>0</v>
      </c>
      <c r="PYF34" s="355">
        <f t="shared" si="178"/>
        <v>0</v>
      </c>
      <c r="PYG34" s="355">
        <f t="shared" si="178"/>
        <v>0</v>
      </c>
      <c r="PYH34" s="355">
        <f t="shared" si="178"/>
        <v>0</v>
      </c>
      <c r="PYI34" s="355">
        <f t="shared" si="178"/>
        <v>0</v>
      </c>
      <c r="PYJ34" s="355">
        <f t="shared" si="178"/>
        <v>0</v>
      </c>
      <c r="PYK34" s="355">
        <f t="shared" si="178"/>
        <v>0</v>
      </c>
      <c r="PYL34" s="355">
        <f t="shared" si="178"/>
        <v>0</v>
      </c>
      <c r="PYM34" s="355">
        <f t="shared" si="178"/>
        <v>0</v>
      </c>
      <c r="PYN34" s="355">
        <f t="shared" si="178"/>
        <v>0</v>
      </c>
      <c r="PYO34" s="355">
        <f t="shared" si="178"/>
        <v>0</v>
      </c>
      <c r="PYP34" s="355">
        <f t="shared" si="178"/>
        <v>0</v>
      </c>
      <c r="PYQ34" s="355">
        <f t="shared" si="178"/>
        <v>0</v>
      </c>
      <c r="PYR34" s="355">
        <f t="shared" si="178"/>
        <v>0</v>
      </c>
      <c r="PYS34" s="355">
        <f t="shared" si="178"/>
        <v>0</v>
      </c>
      <c r="PYT34" s="355">
        <f t="shared" si="178"/>
        <v>0</v>
      </c>
      <c r="PYU34" s="355">
        <f t="shared" si="178"/>
        <v>0</v>
      </c>
      <c r="PYV34" s="355">
        <f t="shared" si="178"/>
        <v>0</v>
      </c>
      <c r="PYW34" s="355">
        <f t="shared" si="178"/>
        <v>0</v>
      </c>
      <c r="PYX34" s="355">
        <f t="shared" si="178"/>
        <v>0</v>
      </c>
      <c r="PYY34" s="355">
        <f t="shared" si="178"/>
        <v>0</v>
      </c>
      <c r="PYZ34" s="355">
        <f t="shared" si="178"/>
        <v>0</v>
      </c>
      <c r="PZA34" s="355">
        <f t="shared" si="178"/>
        <v>0</v>
      </c>
      <c r="PZB34" s="355">
        <f t="shared" si="178"/>
        <v>0</v>
      </c>
      <c r="PZC34" s="355">
        <f t="shared" si="178"/>
        <v>0</v>
      </c>
      <c r="PZD34" s="355">
        <f t="shared" si="178"/>
        <v>0</v>
      </c>
      <c r="PZE34" s="355">
        <f t="shared" si="178"/>
        <v>0</v>
      </c>
      <c r="PZF34" s="355">
        <f t="shared" si="178"/>
        <v>0</v>
      </c>
      <c r="PZG34" s="355">
        <f t="shared" si="178"/>
        <v>0</v>
      </c>
      <c r="PZH34" s="355">
        <f t="shared" si="178"/>
        <v>0</v>
      </c>
      <c r="PZI34" s="355">
        <f t="shared" si="178"/>
        <v>0</v>
      </c>
      <c r="PZJ34" s="355">
        <f t="shared" si="178"/>
        <v>0</v>
      </c>
      <c r="PZK34" s="355">
        <f t="shared" si="178"/>
        <v>0</v>
      </c>
      <c r="PZL34" s="355">
        <f t="shared" si="178"/>
        <v>0</v>
      </c>
      <c r="PZM34" s="355">
        <f t="shared" si="178"/>
        <v>0</v>
      </c>
      <c r="PZN34" s="355">
        <f t="shared" si="178"/>
        <v>0</v>
      </c>
      <c r="PZO34" s="355">
        <f t="shared" si="178"/>
        <v>0</v>
      </c>
      <c r="PZP34" s="355">
        <f t="shared" si="178"/>
        <v>0</v>
      </c>
      <c r="PZQ34" s="355">
        <f t="shared" si="178"/>
        <v>0</v>
      </c>
      <c r="PZR34" s="355">
        <f t="shared" si="178"/>
        <v>0</v>
      </c>
      <c r="PZS34" s="355">
        <f t="shared" si="178"/>
        <v>0</v>
      </c>
      <c r="PZT34" s="355">
        <f t="shared" si="178"/>
        <v>0</v>
      </c>
      <c r="PZU34" s="355">
        <f t="shared" si="178"/>
        <v>0</v>
      </c>
      <c r="PZV34" s="355">
        <f t="shared" si="178"/>
        <v>0</v>
      </c>
      <c r="PZW34" s="355">
        <f t="shared" si="178"/>
        <v>0</v>
      </c>
      <c r="PZX34" s="355">
        <f t="shared" si="178"/>
        <v>0</v>
      </c>
      <c r="PZY34" s="355">
        <f t="shared" si="178"/>
        <v>0</v>
      </c>
      <c r="PZZ34" s="355">
        <f t="shared" si="178"/>
        <v>0</v>
      </c>
      <c r="QAA34" s="355">
        <f t="shared" ref="QAA34:QCL34" si="179">SUM(QAA35:QAA39)</f>
        <v>0</v>
      </c>
      <c r="QAB34" s="355">
        <f t="shared" si="179"/>
        <v>0</v>
      </c>
      <c r="QAC34" s="355">
        <f t="shared" si="179"/>
        <v>0</v>
      </c>
      <c r="QAD34" s="355">
        <f t="shared" si="179"/>
        <v>0</v>
      </c>
      <c r="QAE34" s="355">
        <f t="shared" si="179"/>
        <v>0</v>
      </c>
      <c r="QAF34" s="355">
        <f t="shared" si="179"/>
        <v>0</v>
      </c>
      <c r="QAG34" s="355">
        <f t="shared" si="179"/>
        <v>0</v>
      </c>
      <c r="QAH34" s="355">
        <f t="shared" si="179"/>
        <v>0</v>
      </c>
      <c r="QAI34" s="355">
        <f t="shared" si="179"/>
        <v>0</v>
      </c>
      <c r="QAJ34" s="355">
        <f t="shared" si="179"/>
        <v>0</v>
      </c>
      <c r="QAK34" s="355">
        <f t="shared" si="179"/>
        <v>0</v>
      </c>
      <c r="QAL34" s="355">
        <f t="shared" si="179"/>
        <v>0</v>
      </c>
      <c r="QAM34" s="355">
        <f t="shared" si="179"/>
        <v>0</v>
      </c>
      <c r="QAN34" s="355">
        <f t="shared" si="179"/>
        <v>0</v>
      </c>
      <c r="QAO34" s="355">
        <f t="shared" si="179"/>
        <v>0</v>
      </c>
      <c r="QAP34" s="355">
        <f t="shared" si="179"/>
        <v>0</v>
      </c>
      <c r="QAQ34" s="355">
        <f t="shared" si="179"/>
        <v>0</v>
      </c>
      <c r="QAR34" s="355">
        <f t="shared" si="179"/>
        <v>0</v>
      </c>
      <c r="QAS34" s="355">
        <f t="shared" si="179"/>
        <v>0</v>
      </c>
      <c r="QAT34" s="355">
        <f t="shared" si="179"/>
        <v>0</v>
      </c>
      <c r="QAU34" s="355">
        <f t="shared" si="179"/>
        <v>0</v>
      </c>
      <c r="QAV34" s="355">
        <f t="shared" si="179"/>
        <v>0</v>
      </c>
      <c r="QAW34" s="355">
        <f t="shared" si="179"/>
        <v>0</v>
      </c>
      <c r="QAX34" s="355">
        <f t="shared" si="179"/>
        <v>0</v>
      </c>
      <c r="QAY34" s="355">
        <f t="shared" si="179"/>
        <v>0</v>
      </c>
      <c r="QAZ34" s="355">
        <f t="shared" si="179"/>
        <v>0</v>
      </c>
      <c r="QBA34" s="355">
        <f t="shared" si="179"/>
        <v>0</v>
      </c>
      <c r="QBB34" s="355">
        <f t="shared" si="179"/>
        <v>0</v>
      </c>
      <c r="QBC34" s="355">
        <f t="shared" si="179"/>
        <v>0</v>
      </c>
      <c r="QBD34" s="355">
        <f t="shared" si="179"/>
        <v>0</v>
      </c>
      <c r="QBE34" s="355">
        <f t="shared" si="179"/>
        <v>0</v>
      </c>
      <c r="QBF34" s="355">
        <f t="shared" si="179"/>
        <v>0</v>
      </c>
      <c r="QBG34" s="355">
        <f t="shared" si="179"/>
        <v>0</v>
      </c>
      <c r="QBH34" s="355">
        <f t="shared" si="179"/>
        <v>0</v>
      </c>
      <c r="QBI34" s="355">
        <f t="shared" si="179"/>
        <v>0</v>
      </c>
      <c r="QBJ34" s="355">
        <f t="shared" si="179"/>
        <v>0</v>
      </c>
      <c r="QBK34" s="355">
        <f t="shared" si="179"/>
        <v>0</v>
      </c>
      <c r="QBL34" s="355">
        <f t="shared" si="179"/>
        <v>0</v>
      </c>
      <c r="QBM34" s="355">
        <f t="shared" si="179"/>
        <v>0</v>
      </c>
      <c r="QBN34" s="355">
        <f t="shared" si="179"/>
        <v>0</v>
      </c>
      <c r="QBO34" s="355">
        <f t="shared" si="179"/>
        <v>0</v>
      </c>
      <c r="QBP34" s="355">
        <f t="shared" si="179"/>
        <v>0</v>
      </c>
      <c r="QBQ34" s="355">
        <f t="shared" si="179"/>
        <v>0</v>
      </c>
      <c r="QBR34" s="355">
        <f t="shared" si="179"/>
        <v>0</v>
      </c>
      <c r="QBS34" s="355">
        <f t="shared" si="179"/>
        <v>0</v>
      </c>
      <c r="QBT34" s="355">
        <f t="shared" si="179"/>
        <v>0</v>
      </c>
      <c r="QBU34" s="355">
        <f t="shared" si="179"/>
        <v>0</v>
      </c>
      <c r="QBV34" s="355">
        <f t="shared" si="179"/>
        <v>0</v>
      </c>
      <c r="QBW34" s="355">
        <f t="shared" si="179"/>
        <v>0</v>
      </c>
      <c r="QBX34" s="355">
        <f t="shared" si="179"/>
        <v>0</v>
      </c>
      <c r="QBY34" s="355">
        <f t="shared" si="179"/>
        <v>0</v>
      </c>
      <c r="QBZ34" s="355">
        <f t="shared" si="179"/>
        <v>0</v>
      </c>
      <c r="QCA34" s="355">
        <f t="shared" si="179"/>
        <v>0</v>
      </c>
      <c r="QCB34" s="355">
        <f t="shared" si="179"/>
        <v>0</v>
      </c>
      <c r="QCC34" s="355">
        <f t="shared" si="179"/>
        <v>0</v>
      </c>
      <c r="QCD34" s="355">
        <f t="shared" si="179"/>
        <v>0</v>
      </c>
      <c r="QCE34" s="355">
        <f t="shared" si="179"/>
        <v>0</v>
      </c>
      <c r="QCF34" s="355">
        <f t="shared" si="179"/>
        <v>0</v>
      </c>
      <c r="QCG34" s="355">
        <f t="shared" si="179"/>
        <v>0</v>
      </c>
      <c r="QCH34" s="355">
        <f t="shared" si="179"/>
        <v>0</v>
      </c>
      <c r="QCI34" s="355">
        <f t="shared" si="179"/>
        <v>0</v>
      </c>
      <c r="QCJ34" s="355">
        <f t="shared" si="179"/>
        <v>0</v>
      </c>
      <c r="QCK34" s="355">
        <f t="shared" si="179"/>
        <v>0</v>
      </c>
      <c r="QCL34" s="355">
        <f t="shared" si="179"/>
        <v>0</v>
      </c>
      <c r="QCM34" s="355">
        <f t="shared" ref="QCM34:QEX34" si="180">SUM(QCM35:QCM39)</f>
        <v>0</v>
      </c>
      <c r="QCN34" s="355">
        <f t="shared" si="180"/>
        <v>0</v>
      </c>
      <c r="QCO34" s="355">
        <f t="shared" si="180"/>
        <v>0</v>
      </c>
      <c r="QCP34" s="355">
        <f t="shared" si="180"/>
        <v>0</v>
      </c>
      <c r="QCQ34" s="355">
        <f t="shared" si="180"/>
        <v>0</v>
      </c>
      <c r="QCR34" s="355">
        <f t="shared" si="180"/>
        <v>0</v>
      </c>
      <c r="QCS34" s="355">
        <f t="shared" si="180"/>
        <v>0</v>
      </c>
      <c r="QCT34" s="355">
        <f t="shared" si="180"/>
        <v>0</v>
      </c>
      <c r="QCU34" s="355">
        <f t="shared" si="180"/>
        <v>0</v>
      </c>
      <c r="QCV34" s="355">
        <f t="shared" si="180"/>
        <v>0</v>
      </c>
      <c r="QCW34" s="355">
        <f t="shared" si="180"/>
        <v>0</v>
      </c>
      <c r="QCX34" s="355">
        <f t="shared" si="180"/>
        <v>0</v>
      </c>
      <c r="QCY34" s="355">
        <f t="shared" si="180"/>
        <v>0</v>
      </c>
      <c r="QCZ34" s="355">
        <f t="shared" si="180"/>
        <v>0</v>
      </c>
      <c r="QDA34" s="355">
        <f t="shared" si="180"/>
        <v>0</v>
      </c>
      <c r="QDB34" s="355">
        <f t="shared" si="180"/>
        <v>0</v>
      </c>
      <c r="QDC34" s="355">
        <f t="shared" si="180"/>
        <v>0</v>
      </c>
      <c r="QDD34" s="355">
        <f t="shared" si="180"/>
        <v>0</v>
      </c>
      <c r="QDE34" s="355">
        <f t="shared" si="180"/>
        <v>0</v>
      </c>
      <c r="QDF34" s="355">
        <f t="shared" si="180"/>
        <v>0</v>
      </c>
      <c r="QDG34" s="355">
        <f t="shared" si="180"/>
        <v>0</v>
      </c>
      <c r="QDH34" s="355">
        <f t="shared" si="180"/>
        <v>0</v>
      </c>
      <c r="QDI34" s="355">
        <f t="shared" si="180"/>
        <v>0</v>
      </c>
      <c r="QDJ34" s="355">
        <f t="shared" si="180"/>
        <v>0</v>
      </c>
      <c r="QDK34" s="355">
        <f t="shared" si="180"/>
        <v>0</v>
      </c>
      <c r="QDL34" s="355">
        <f t="shared" si="180"/>
        <v>0</v>
      </c>
      <c r="QDM34" s="355">
        <f t="shared" si="180"/>
        <v>0</v>
      </c>
      <c r="QDN34" s="355">
        <f t="shared" si="180"/>
        <v>0</v>
      </c>
      <c r="QDO34" s="355">
        <f t="shared" si="180"/>
        <v>0</v>
      </c>
      <c r="QDP34" s="355">
        <f t="shared" si="180"/>
        <v>0</v>
      </c>
      <c r="QDQ34" s="355">
        <f t="shared" si="180"/>
        <v>0</v>
      </c>
      <c r="QDR34" s="355">
        <f t="shared" si="180"/>
        <v>0</v>
      </c>
      <c r="QDS34" s="355">
        <f t="shared" si="180"/>
        <v>0</v>
      </c>
      <c r="QDT34" s="355">
        <f t="shared" si="180"/>
        <v>0</v>
      </c>
      <c r="QDU34" s="355">
        <f t="shared" si="180"/>
        <v>0</v>
      </c>
      <c r="QDV34" s="355">
        <f t="shared" si="180"/>
        <v>0</v>
      </c>
      <c r="QDW34" s="355">
        <f t="shared" si="180"/>
        <v>0</v>
      </c>
      <c r="QDX34" s="355">
        <f t="shared" si="180"/>
        <v>0</v>
      </c>
      <c r="QDY34" s="355">
        <f t="shared" si="180"/>
        <v>0</v>
      </c>
      <c r="QDZ34" s="355">
        <f t="shared" si="180"/>
        <v>0</v>
      </c>
      <c r="QEA34" s="355">
        <f t="shared" si="180"/>
        <v>0</v>
      </c>
      <c r="QEB34" s="355">
        <f t="shared" si="180"/>
        <v>0</v>
      </c>
      <c r="QEC34" s="355">
        <f t="shared" si="180"/>
        <v>0</v>
      </c>
      <c r="QED34" s="355">
        <f t="shared" si="180"/>
        <v>0</v>
      </c>
      <c r="QEE34" s="355">
        <f t="shared" si="180"/>
        <v>0</v>
      </c>
      <c r="QEF34" s="355">
        <f t="shared" si="180"/>
        <v>0</v>
      </c>
      <c r="QEG34" s="355">
        <f t="shared" si="180"/>
        <v>0</v>
      </c>
      <c r="QEH34" s="355">
        <f t="shared" si="180"/>
        <v>0</v>
      </c>
      <c r="QEI34" s="355">
        <f t="shared" si="180"/>
        <v>0</v>
      </c>
      <c r="QEJ34" s="355">
        <f t="shared" si="180"/>
        <v>0</v>
      </c>
      <c r="QEK34" s="355">
        <f t="shared" si="180"/>
        <v>0</v>
      </c>
      <c r="QEL34" s="355">
        <f t="shared" si="180"/>
        <v>0</v>
      </c>
      <c r="QEM34" s="355">
        <f t="shared" si="180"/>
        <v>0</v>
      </c>
      <c r="QEN34" s="355">
        <f t="shared" si="180"/>
        <v>0</v>
      </c>
      <c r="QEO34" s="355">
        <f t="shared" si="180"/>
        <v>0</v>
      </c>
      <c r="QEP34" s="355">
        <f t="shared" si="180"/>
        <v>0</v>
      </c>
      <c r="QEQ34" s="355">
        <f t="shared" si="180"/>
        <v>0</v>
      </c>
      <c r="QER34" s="355">
        <f t="shared" si="180"/>
        <v>0</v>
      </c>
      <c r="QES34" s="355">
        <f t="shared" si="180"/>
        <v>0</v>
      </c>
      <c r="QET34" s="355">
        <f t="shared" si="180"/>
        <v>0</v>
      </c>
      <c r="QEU34" s="355">
        <f t="shared" si="180"/>
        <v>0</v>
      </c>
      <c r="QEV34" s="355">
        <f t="shared" si="180"/>
        <v>0</v>
      </c>
      <c r="QEW34" s="355">
        <f t="shared" si="180"/>
        <v>0</v>
      </c>
      <c r="QEX34" s="355">
        <f t="shared" si="180"/>
        <v>0</v>
      </c>
      <c r="QEY34" s="355">
        <f t="shared" ref="QEY34:QHJ34" si="181">SUM(QEY35:QEY39)</f>
        <v>0</v>
      </c>
      <c r="QEZ34" s="355">
        <f t="shared" si="181"/>
        <v>0</v>
      </c>
      <c r="QFA34" s="355">
        <f t="shared" si="181"/>
        <v>0</v>
      </c>
      <c r="QFB34" s="355">
        <f t="shared" si="181"/>
        <v>0</v>
      </c>
      <c r="QFC34" s="355">
        <f t="shared" si="181"/>
        <v>0</v>
      </c>
      <c r="QFD34" s="355">
        <f t="shared" si="181"/>
        <v>0</v>
      </c>
      <c r="QFE34" s="355">
        <f t="shared" si="181"/>
        <v>0</v>
      </c>
      <c r="QFF34" s="355">
        <f t="shared" si="181"/>
        <v>0</v>
      </c>
      <c r="QFG34" s="355">
        <f t="shared" si="181"/>
        <v>0</v>
      </c>
      <c r="QFH34" s="355">
        <f t="shared" si="181"/>
        <v>0</v>
      </c>
      <c r="QFI34" s="355">
        <f t="shared" si="181"/>
        <v>0</v>
      </c>
      <c r="QFJ34" s="355">
        <f t="shared" si="181"/>
        <v>0</v>
      </c>
      <c r="QFK34" s="355">
        <f t="shared" si="181"/>
        <v>0</v>
      </c>
      <c r="QFL34" s="355">
        <f t="shared" si="181"/>
        <v>0</v>
      </c>
      <c r="QFM34" s="355">
        <f t="shared" si="181"/>
        <v>0</v>
      </c>
      <c r="QFN34" s="355">
        <f t="shared" si="181"/>
        <v>0</v>
      </c>
      <c r="QFO34" s="355">
        <f t="shared" si="181"/>
        <v>0</v>
      </c>
      <c r="QFP34" s="355">
        <f t="shared" si="181"/>
        <v>0</v>
      </c>
      <c r="QFQ34" s="355">
        <f t="shared" si="181"/>
        <v>0</v>
      </c>
      <c r="QFR34" s="355">
        <f t="shared" si="181"/>
        <v>0</v>
      </c>
      <c r="QFS34" s="355">
        <f t="shared" si="181"/>
        <v>0</v>
      </c>
      <c r="QFT34" s="355">
        <f t="shared" si="181"/>
        <v>0</v>
      </c>
      <c r="QFU34" s="355">
        <f t="shared" si="181"/>
        <v>0</v>
      </c>
      <c r="QFV34" s="355">
        <f t="shared" si="181"/>
        <v>0</v>
      </c>
      <c r="QFW34" s="355">
        <f t="shared" si="181"/>
        <v>0</v>
      </c>
      <c r="QFX34" s="355">
        <f t="shared" si="181"/>
        <v>0</v>
      </c>
      <c r="QFY34" s="355">
        <f t="shared" si="181"/>
        <v>0</v>
      </c>
      <c r="QFZ34" s="355">
        <f t="shared" si="181"/>
        <v>0</v>
      </c>
      <c r="QGA34" s="355">
        <f t="shared" si="181"/>
        <v>0</v>
      </c>
      <c r="QGB34" s="355">
        <f t="shared" si="181"/>
        <v>0</v>
      </c>
      <c r="QGC34" s="355">
        <f t="shared" si="181"/>
        <v>0</v>
      </c>
      <c r="QGD34" s="355">
        <f t="shared" si="181"/>
        <v>0</v>
      </c>
      <c r="QGE34" s="355">
        <f t="shared" si="181"/>
        <v>0</v>
      </c>
      <c r="QGF34" s="355">
        <f t="shared" si="181"/>
        <v>0</v>
      </c>
      <c r="QGG34" s="355">
        <f t="shared" si="181"/>
        <v>0</v>
      </c>
      <c r="QGH34" s="355">
        <f t="shared" si="181"/>
        <v>0</v>
      </c>
      <c r="QGI34" s="355">
        <f t="shared" si="181"/>
        <v>0</v>
      </c>
      <c r="QGJ34" s="355">
        <f t="shared" si="181"/>
        <v>0</v>
      </c>
      <c r="QGK34" s="355">
        <f t="shared" si="181"/>
        <v>0</v>
      </c>
      <c r="QGL34" s="355">
        <f t="shared" si="181"/>
        <v>0</v>
      </c>
      <c r="QGM34" s="355">
        <f t="shared" si="181"/>
        <v>0</v>
      </c>
      <c r="QGN34" s="355">
        <f t="shared" si="181"/>
        <v>0</v>
      </c>
      <c r="QGO34" s="355">
        <f t="shared" si="181"/>
        <v>0</v>
      </c>
      <c r="QGP34" s="355">
        <f t="shared" si="181"/>
        <v>0</v>
      </c>
      <c r="QGQ34" s="355">
        <f t="shared" si="181"/>
        <v>0</v>
      </c>
      <c r="QGR34" s="355">
        <f t="shared" si="181"/>
        <v>0</v>
      </c>
      <c r="QGS34" s="355">
        <f t="shared" si="181"/>
        <v>0</v>
      </c>
      <c r="QGT34" s="355">
        <f t="shared" si="181"/>
        <v>0</v>
      </c>
      <c r="QGU34" s="355">
        <f t="shared" si="181"/>
        <v>0</v>
      </c>
      <c r="QGV34" s="355">
        <f t="shared" si="181"/>
        <v>0</v>
      </c>
      <c r="QGW34" s="355">
        <f t="shared" si="181"/>
        <v>0</v>
      </c>
      <c r="QGX34" s="355">
        <f t="shared" si="181"/>
        <v>0</v>
      </c>
      <c r="QGY34" s="355">
        <f t="shared" si="181"/>
        <v>0</v>
      </c>
      <c r="QGZ34" s="355">
        <f t="shared" si="181"/>
        <v>0</v>
      </c>
      <c r="QHA34" s="355">
        <f t="shared" si="181"/>
        <v>0</v>
      </c>
      <c r="QHB34" s="355">
        <f t="shared" si="181"/>
        <v>0</v>
      </c>
      <c r="QHC34" s="355">
        <f t="shared" si="181"/>
        <v>0</v>
      </c>
      <c r="QHD34" s="355">
        <f t="shared" si="181"/>
        <v>0</v>
      </c>
      <c r="QHE34" s="355">
        <f t="shared" si="181"/>
        <v>0</v>
      </c>
      <c r="QHF34" s="355">
        <f t="shared" si="181"/>
        <v>0</v>
      </c>
      <c r="QHG34" s="355">
        <f t="shared" si="181"/>
        <v>0</v>
      </c>
      <c r="QHH34" s="355">
        <f t="shared" si="181"/>
        <v>0</v>
      </c>
      <c r="QHI34" s="355">
        <f t="shared" si="181"/>
        <v>0</v>
      </c>
      <c r="QHJ34" s="355">
        <f t="shared" si="181"/>
        <v>0</v>
      </c>
      <c r="QHK34" s="355">
        <f t="shared" ref="QHK34:QJV34" si="182">SUM(QHK35:QHK39)</f>
        <v>0</v>
      </c>
      <c r="QHL34" s="355">
        <f t="shared" si="182"/>
        <v>0</v>
      </c>
      <c r="QHM34" s="355">
        <f t="shared" si="182"/>
        <v>0</v>
      </c>
      <c r="QHN34" s="355">
        <f t="shared" si="182"/>
        <v>0</v>
      </c>
      <c r="QHO34" s="355">
        <f t="shared" si="182"/>
        <v>0</v>
      </c>
      <c r="QHP34" s="355">
        <f t="shared" si="182"/>
        <v>0</v>
      </c>
      <c r="QHQ34" s="355">
        <f t="shared" si="182"/>
        <v>0</v>
      </c>
      <c r="QHR34" s="355">
        <f t="shared" si="182"/>
        <v>0</v>
      </c>
      <c r="QHS34" s="355">
        <f t="shared" si="182"/>
        <v>0</v>
      </c>
      <c r="QHT34" s="355">
        <f t="shared" si="182"/>
        <v>0</v>
      </c>
      <c r="QHU34" s="355">
        <f t="shared" si="182"/>
        <v>0</v>
      </c>
      <c r="QHV34" s="355">
        <f t="shared" si="182"/>
        <v>0</v>
      </c>
      <c r="QHW34" s="355">
        <f t="shared" si="182"/>
        <v>0</v>
      </c>
      <c r="QHX34" s="355">
        <f t="shared" si="182"/>
        <v>0</v>
      </c>
      <c r="QHY34" s="355">
        <f t="shared" si="182"/>
        <v>0</v>
      </c>
      <c r="QHZ34" s="355">
        <f t="shared" si="182"/>
        <v>0</v>
      </c>
      <c r="QIA34" s="355">
        <f t="shared" si="182"/>
        <v>0</v>
      </c>
      <c r="QIB34" s="355">
        <f t="shared" si="182"/>
        <v>0</v>
      </c>
      <c r="QIC34" s="355">
        <f t="shared" si="182"/>
        <v>0</v>
      </c>
      <c r="QID34" s="355">
        <f t="shared" si="182"/>
        <v>0</v>
      </c>
      <c r="QIE34" s="355">
        <f t="shared" si="182"/>
        <v>0</v>
      </c>
      <c r="QIF34" s="355">
        <f t="shared" si="182"/>
        <v>0</v>
      </c>
      <c r="QIG34" s="355">
        <f t="shared" si="182"/>
        <v>0</v>
      </c>
      <c r="QIH34" s="355">
        <f t="shared" si="182"/>
        <v>0</v>
      </c>
      <c r="QII34" s="355">
        <f t="shared" si="182"/>
        <v>0</v>
      </c>
      <c r="QIJ34" s="355">
        <f t="shared" si="182"/>
        <v>0</v>
      </c>
      <c r="QIK34" s="355">
        <f t="shared" si="182"/>
        <v>0</v>
      </c>
      <c r="QIL34" s="355">
        <f t="shared" si="182"/>
        <v>0</v>
      </c>
      <c r="QIM34" s="355">
        <f t="shared" si="182"/>
        <v>0</v>
      </c>
      <c r="QIN34" s="355">
        <f t="shared" si="182"/>
        <v>0</v>
      </c>
      <c r="QIO34" s="355">
        <f t="shared" si="182"/>
        <v>0</v>
      </c>
      <c r="QIP34" s="355">
        <f t="shared" si="182"/>
        <v>0</v>
      </c>
      <c r="QIQ34" s="355">
        <f t="shared" si="182"/>
        <v>0</v>
      </c>
      <c r="QIR34" s="355">
        <f t="shared" si="182"/>
        <v>0</v>
      </c>
      <c r="QIS34" s="355">
        <f t="shared" si="182"/>
        <v>0</v>
      </c>
      <c r="QIT34" s="355">
        <f t="shared" si="182"/>
        <v>0</v>
      </c>
      <c r="QIU34" s="355">
        <f t="shared" si="182"/>
        <v>0</v>
      </c>
      <c r="QIV34" s="355">
        <f t="shared" si="182"/>
        <v>0</v>
      </c>
      <c r="QIW34" s="355">
        <f t="shared" si="182"/>
        <v>0</v>
      </c>
      <c r="QIX34" s="355">
        <f t="shared" si="182"/>
        <v>0</v>
      </c>
      <c r="QIY34" s="355">
        <f t="shared" si="182"/>
        <v>0</v>
      </c>
      <c r="QIZ34" s="355">
        <f t="shared" si="182"/>
        <v>0</v>
      </c>
      <c r="QJA34" s="355">
        <f t="shared" si="182"/>
        <v>0</v>
      </c>
      <c r="QJB34" s="355">
        <f t="shared" si="182"/>
        <v>0</v>
      </c>
      <c r="QJC34" s="355">
        <f t="shared" si="182"/>
        <v>0</v>
      </c>
      <c r="QJD34" s="355">
        <f t="shared" si="182"/>
        <v>0</v>
      </c>
      <c r="QJE34" s="355">
        <f t="shared" si="182"/>
        <v>0</v>
      </c>
      <c r="QJF34" s="355">
        <f t="shared" si="182"/>
        <v>0</v>
      </c>
      <c r="QJG34" s="355">
        <f t="shared" si="182"/>
        <v>0</v>
      </c>
      <c r="QJH34" s="355">
        <f t="shared" si="182"/>
        <v>0</v>
      </c>
      <c r="QJI34" s="355">
        <f t="shared" si="182"/>
        <v>0</v>
      </c>
      <c r="QJJ34" s="355">
        <f t="shared" si="182"/>
        <v>0</v>
      </c>
      <c r="QJK34" s="355">
        <f t="shared" si="182"/>
        <v>0</v>
      </c>
      <c r="QJL34" s="355">
        <f t="shared" si="182"/>
        <v>0</v>
      </c>
      <c r="QJM34" s="355">
        <f t="shared" si="182"/>
        <v>0</v>
      </c>
      <c r="QJN34" s="355">
        <f t="shared" si="182"/>
        <v>0</v>
      </c>
      <c r="QJO34" s="355">
        <f t="shared" si="182"/>
        <v>0</v>
      </c>
      <c r="QJP34" s="355">
        <f t="shared" si="182"/>
        <v>0</v>
      </c>
      <c r="QJQ34" s="355">
        <f t="shared" si="182"/>
        <v>0</v>
      </c>
      <c r="QJR34" s="355">
        <f t="shared" si="182"/>
        <v>0</v>
      </c>
      <c r="QJS34" s="355">
        <f t="shared" si="182"/>
        <v>0</v>
      </c>
      <c r="QJT34" s="355">
        <f t="shared" si="182"/>
        <v>0</v>
      </c>
      <c r="QJU34" s="355">
        <f t="shared" si="182"/>
        <v>0</v>
      </c>
      <c r="QJV34" s="355">
        <f t="shared" si="182"/>
        <v>0</v>
      </c>
      <c r="QJW34" s="355">
        <f t="shared" ref="QJW34:QMH34" si="183">SUM(QJW35:QJW39)</f>
        <v>0</v>
      </c>
      <c r="QJX34" s="355">
        <f t="shared" si="183"/>
        <v>0</v>
      </c>
      <c r="QJY34" s="355">
        <f t="shared" si="183"/>
        <v>0</v>
      </c>
      <c r="QJZ34" s="355">
        <f t="shared" si="183"/>
        <v>0</v>
      </c>
      <c r="QKA34" s="355">
        <f t="shared" si="183"/>
        <v>0</v>
      </c>
      <c r="QKB34" s="355">
        <f t="shared" si="183"/>
        <v>0</v>
      </c>
      <c r="QKC34" s="355">
        <f t="shared" si="183"/>
        <v>0</v>
      </c>
      <c r="QKD34" s="355">
        <f t="shared" si="183"/>
        <v>0</v>
      </c>
      <c r="QKE34" s="355">
        <f t="shared" si="183"/>
        <v>0</v>
      </c>
      <c r="QKF34" s="355">
        <f t="shared" si="183"/>
        <v>0</v>
      </c>
      <c r="QKG34" s="355">
        <f t="shared" si="183"/>
        <v>0</v>
      </c>
      <c r="QKH34" s="355">
        <f t="shared" si="183"/>
        <v>0</v>
      </c>
      <c r="QKI34" s="355">
        <f t="shared" si="183"/>
        <v>0</v>
      </c>
      <c r="QKJ34" s="355">
        <f t="shared" si="183"/>
        <v>0</v>
      </c>
      <c r="QKK34" s="355">
        <f t="shared" si="183"/>
        <v>0</v>
      </c>
      <c r="QKL34" s="355">
        <f t="shared" si="183"/>
        <v>0</v>
      </c>
      <c r="QKM34" s="355">
        <f t="shared" si="183"/>
        <v>0</v>
      </c>
      <c r="QKN34" s="355">
        <f t="shared" si="183"/>
        <v>0</v>
      </c>
      <c r="QKO34" s="355">
        <f t="shared" si="183"/>
        <v>0</v>
      </c>
      <c r="QKP34" s="355">
        <f t="shared" si="183"/>
        <v>0</v>
      </c>
      <c r="QKQ34" s="355">
        <f t="shared" si="183"/>
        <v>0</v>
      </c>
      <c r="QKR34" s="355">
        <f t="shared" si="183"/>
        <v>0</v>
      </c>
      <c r="QKS34" s="355">
        <f t="shared" si="183"/>
        <v>0</v>
      </c>
      <c r="QKT34" s="355">
        <f t="shared" si="183"/>
        <v>0</v>
      </c>
      <c r="QKU34" s="355">
        <f t="shared" si="183"/>
        <v>0</v>
      </c>
      <c r="QKV34" s="355">
        <f t="shared" si="183"/>
        <v>0</v>
      </c>
      <c r="QKW34" s="355">
        <f t="shared" si="183"/>
        <v>0</v>
      </c>
      <c r="QKX34" s="355">
        <f t="shared" si="183"/>
        <v>0</v>
      </c>
      <c r="QKY34" s="355">
        <f t="shared" si="183"/>
        <v>0</v>
      </c>
      <c r="QKZ34" s="355">
        <f t="shared" si="183"/>
        <v>0</v>
      </c>
      <c r="QLA34" s="355">
        <f t="shared" si="183"/>
        <v>0</v>
      </c>
      <c r="QLB34" s="355">
        <f t="shared" si="183"/>
        <v>0</v>
      </c>
      <c r="QLC34" s="355">
        <f t="shared" si="183"/>
        <v>0</v>
      </c>
      <c r="QLD34" s="355">
        <f t="shared" si="183"/>
        <v>0</v>
      </c>
      <c r="QLE34" s="355">
        <f t="shared" si="183"/>
        <v>0</v>
      </c>
      <c r="QLF34" s="355">
        <f t="shared" si="183"/>
        <v>0</v>
      </c>
      <c r="QLG34" s="355">
        <f t="shared" si="183"/>
        <v>0</v>
      </c>
      <c r="QLH34" s="355">
        <f t="shared" si="183"/>
        <v>0</v>
      </c>
      <c r="QLI34" s="355">
        <f t="shared" si="183"/>
        <v>0</v>
      </c>
      <c r="QLJ34" s="355">
        <f t="shared" si="183"/>
        <v>0</v>
      </c>
      <c r="QLK34" s="355">
        <f t="shared" si="183"/>
        <v>0</v>
      </c>
      <c r="QLL34" s="355">
        <f t="shared" si="183"/>
        <v>0</v>
      </c>
      <c r="QLM34" s="355">
        <f t="shared" si="183"/>
        <v>0</v>
      </c>
      <c r="QLN34" s="355">
        <f t="shared" si="183"/>
        <v>0</v>
      </c>
      <c r="QLO34" s="355">
        <f t="shared" si="183"/>
        <v>0</v>
      </c>
      <c r="QLP34" s="355">
        <f t="shared" si="183"/>
        <v>0</v>
      </c>
      <c r="QLQ34" s="355">
        <f t="shared" si="183"/>
        <v>0</v>
      </c>
      <c r="QLR34" s="355">
        <f t="shared" si="183"/>
        <v>0</v>
      </c>
      <c r="QLS34" s="355">
        <f t="shared" si="183"/>
        <v>0</v>
      </c>
      <c r="QLT34" s="355">
        <f t="shared" si="183"/>
        <v>0</v>
      </c>
      <c r="QLU34" s="355">
        <f t="shared" si="183"/>
        <v>0</v>
      </c>
      <c r="QLV34" s="355">
        <f t="shared" si="183"/>
        <v>0</v>
      </c>
      <c r="QLW34" s="355">
        <f t="shared" si="183"/>
        <v>0</v>
      </c>
      <c r="QLX34" s="355">
        <f t="shared" si="183"/>
        <v>0</v>
      </c>
      <c r="QLY34" s="355">
        <f t="shared" si="183"/>
        <v>0</v>
      </c>
      <c r="QLZ34" s="355">
        <f t="shared" si="183"/>
        <v>0</v>
      </c>
      <c r="QMA34" s="355">
        <f t="shared" si="183"/>
        <v>0</v>
      </c>
      <c r="QMB34" s="355">
        <f t="shared" si="183"/>
        <v>0</v>
      </c>
      <c r="QMC34" s="355">
        <f t="shared" si="183"/>
        <v>0</v>
      </c>
      <c r="QMD34" s="355">
        <f t="shared" si="183"/>
        <v>0</v>
      </c>
      <c r="QME34" s="355">
        <f t="shared" si="183"/>
        <v>0</v>
      </c>
      <c r="QMF34" s="355">
        <f t="shared" si="183"/>
        <v>0</v>
      </c>
      <c r="QMG34" s="355">
        <f t="shared" si="183"/>
        <v>0</v>
      </c>
      <c r="QMH34" s="355">
        <f t="shared" si="183"/>
        <v>0</v>
      </c>
      <c r="QMI34" s="355">
        <f t="shared" ref="QMI34:QOT34" si="184">SUM(QMI35:QMI39)</f>
        <v>0</v>
      </c>
      <c r="QMJ34" s="355">
        <f t="shared" si="184"/>
        <v>0</v>
      </c>
      <c r="QMK34" s="355">
        <f t="shared" si="184"/>
        <v>0</v>
      </c>
      <c r="QML34" s="355">
        <f t="shared" si="184"/>
        <v>0</v>
      </c>
      <c r="QMM34" s="355">
        <f t="shared" si="184"/>
        <v>0</v>
      </c>
      <c r="QMN34" s="355">
        <f t="shared" si="184"/>
        <v>0</v>
      </c>
      <c r="QMO34" s="355">
        <f t="shared" si="184"/>
        <v>0</v>
      </c>
      <c r="QMP34" s="355">
        <f t="shared" si="184"/>
        <v>0</v>
      </c>
      <c r="QMQ34" s="355">
        <f t="shared" si="184"/>
        <v>0</v>
      </c>
      <c r="QMR34" s="355">
        <f t="shared" si="184"/>
        <v>0</v>
      </c>
      <c r="QMS34" s="355">
        <f t="shared" si="184"/>
        <v>0</v>
      </c>
      <c r="QMT34" s="355">
        <f t="shared" si="184"/>
        <v>0</v>
      </c>
      <c r="QMU34" s="355">
        <f t="shared" si="184"/>
        <v>0</v>
      </c>
      <c r="QMV34" s="355">
        <f t="shared" si="184"/>
        <v>0</v>
      </c>
      <c r="QMW34" s="355">
        <f t="shared" si="184"/>
        <v>0</v>
      </c>
      <c r="QMX34" s="355">
        <f t="shared" si="184"/>
        <v>0</v>
      </c>
      <c r="QMY34" s="355">
        <f t="shared" si="184"/>
        <v>0</v>
      </c>
      <c r="QMZ34" s="355">
        <f t="shared" si="184"/>
        <v>0</v>
      </c>
      <c r="QNA34" s="355">
        <f t="shared" si="184"/>
        <v>0</v>
      </c>
      <c r="QNB34" s="355">
        <f t="shared" si="184"/>
        <v>0</v>
      </c>
      <c r="QNC34" s="355">
        <f t="shared" si="184"/>
        <v>0</v>
      </c>
      <c r="QND34" s="355">
        <f t="shared" si="184"/>
        <v>0</v>
      </c>
      <c r="QNE34" s="355">
        <f t="shared" si="184"/>
        <v>0</v>
      </c>
      <c r="QNF34" s="355">
        <f t="shared" si="184"/>
        <v>0</v>
      </c>
      <c r="QNG34" s="355">
        <f t="shared" si="184"/>
        <v>0</v>
      </c>
      <c r="QNH34" s="355">
        <f t="shared" si="184"/>
        <v>0</v>
      </c>
      <c r="QNI34" s="355">
        <f t="shared" si="184"/>
        <v>0</v>
      </c>
      <c r="QNJ34" s="355">
        <f t="shared" si="184"/>
        <v>0</v>
      </c>
      <c r="QNK34" s="355">
        <f t="shared" si="184"/>
        <v>0</v>
      </c>
      <c r="QNL34" s="355">
        <f t="shared" si="184"/>
        <v>0</v>
      </c>
      <c r="QNM34" s="355">
        <f t="shared" si="184"/>
        <v>0</v>
      </c>
      <c r="QNN34" s="355">
        <f t="shared" si="184"/>
        <v>0</v>
      </c>
      <c r="QNO34" s="355">
        <f t="shared" si="184"/>
        <v>0</v>
      </c>
      <c r="QNP34" s="355">
        <f t="shared" si="184"/>
        <v>0</v>
      </c>
      <c r="QNQ34" s="355">
        <f t="shared" si="184"/>
        <v>0</v>
      </c>
      <c r="QNR34" s="355">
        <f t="shared" si="184"/>
        <v>0</v>
      </c>
      <c r="QNS34" s="355">
        <f t="shared" si="184"/>
        <v>0</v>
      </c>
      <c r="QNT34" s="355">
        <f t="shared" si="184"/>
        <v>0</v>
      </c>
      <c r="QNU34" s="355">
        <f t="shared" si="184"/>
        <v>0</v>
      </c>
      <c r="QNV34" s="355">
        <f t="shared" si="184"/>
        <v>0</v>
      </c>
      <c r="QNW34" s="355">
        <f t="shared" si="184"/>
        <v>0</v>
      </c>
      <c r="QNX34" s="355">
        <f t="shared" si="184"/>
        <v>0</v>
      </c>
      <c r="QNY34" s="355">
        <f t="shared" si="184"/>
        <v>0</v>
      </c>
      <c r="QNZ34" s="355">
        <f t="shared" si="184"/>
        <v>0</v>
      </c>
      <c r="QOA34" s="355">
        <f t="shared" si="184"/>
        <v>0</v>
      </c>
      <c r="QOB34" s="355">
        <f t="shared" si="184"/>
        <v>0</v>
      </c>
      <c r="QOC34" s="355">
        <f t="shared" si="184"/>
        <v>0</v>
      </c>
      <c r="QOD34" s="355">
        <f t="shared" si="184"/>
        <v>0</v>
      </c>
      <c r="QOE34" s="355">
        <f t="shared" si="184"/>
        <v>0</v>
      </c>
      <c r="QOF34" s="355">
        <f t="shared" si="184"/>
        <v>0</v>
      </c>
      <c r="QOG34" s="355">
        <f t="shared" si="184"/>
        <v>0</v>
      </c>
      <c r="QOH34" s="355">
        <f t="shared" si="184"/>
        <v>0</v>
      </c>
      <c r="QOI34" s="355">
        <f t="shared" si="184"/>
        <v>0</v>
      </c>
      <c r="QOJ34" s="355">
        <f t="shared" si="184"/>
        <v>0</v>
      </c>
      <c r="QOK34" s="355">
        <f t="shared" si="184"/>
        <v>0</v>
      </c>
      <c r="QOL34" s="355">
        <f t="shared" si="184"/>
        <v>0</v>
      </c>
      <c r="QOM34" s="355">
        <f t="shared" si="184"/>
        <v>0</v>
      </c>
      <c r="QON34" s="355">
        <f t="shared" si="184"/>
        <v>0</v>
      </c>
      <c r="QOO34" s="355">
        <f t="shared" si="184"/>
        <v>0</v>
      </c>
      <c r="QOP34" s="355">
        <f t="shared" si="184"/>
        <v>0</v>
      </c>
      <c r="QOQ34" s="355">
        <f t="shared" si="184"/>
        <v>0</v>
      </c>
      <c r="QOR34" s="355">
        <f t="shared" si="184"/>
        <v>0</v>
      </c>
      <c r="QOS34" s="355">
        <f t="shared" si="184"/>
        <v>0</v>
      </c>
      <c r="QOT34" s="355">
        <f t="shared" si="184"/>
        <v>0</v>
      </c>
      <c r="QOU34" s="355">
        <f t="shared" ref="QOU34:QRF34" si="185">SUM(QOU35:QOU39)</f>
        <v>0</v>
      </c>
      <c r="QOV34" s="355">
        <f t="shared" si="185"/>
        <v>0</v>
      </c>
      <c r="QOW34" s="355">
        <f t="shared" si="185"/>
        <v>0</v>
      </c>
      <c r="QOX34" s="355">
        <f t="shared" si="185"/>
        <v>0</v>
      </c>
      <c r="QOY34" s="355">
        <f t="shared" si="185"/>
        <v>0</v>
      </c>
      <c r="QOZ34" s="355">
        <f t="shared" si="185"/>
        <v>0</v>
      </c>
      <c r="QPA34" s="355">
        <f t="shared" si="185"/>
        <v>0</v>
      </c>
      <c r="QPB34" s="355">
        <f t="shared" si="185"/>
        <v>0</v>
      </c>
      <c r="QPC34" s="355">
        <f t="shared" si="185"/>
        <v>0</v>
      </c>
      <c r="QPD34" s="355">
        <f t="shared" si="185"/>
        <v>0</v>
      </c>
      <c r="QPE34" s="355">
        <f t="shared" si="185"/>
        <v>0</v>
      </c>
      <c r="QPF34" s="355">
        <f t="shared" si="185"/>
        <v>0</v>
      </c>
      <c r="QPG34" s="355">
        <f t="shared" si="185"/>
        <v>0</v>
      </c>
      <c r="QPH34" s="355">
        <f t="shared" si="185"/>
        <v>0</v>
      </c>
      <c r="QPI34" s="355">
        <f t="shared" si="185"/>
        <v>0</v>
      </c>
      <c r="QPJ34" s="355">
        <f t="shared" si="185"/>
        <v>0</v>
      </c>
      <c r="QPK34" s="355">
        <f t="shared" si="185"/>
        <v>0</v>
      </c>
      <c r="QPL34" s="355">
        <f t="shared" si="185"/>
        <v>0</v>
      </c>
      <c r="QPM34" s="355">
        <f t="shared" si="185"/>
        <v>0</v>
      </c>
      <c r="QPN34" s="355">
        <f t="shared" si="185"/>
        <v>0</v>
      </c>
      <c r="QPO34" s="355">
        <f t="shared" si="185"/>
        <v>0</v>
      </c>
      <c r="QPP34" s="355">
        <f t="shared" si="185"/>
        <v>0</v>
      </c>
      <c r="QPQ34" s="355">
        <f t="shared" si="185"/>
        <v>0</v>
      </c>
      <c r="QPR34" s="355">
        <f t="shared" si="185"/>
        <v>0</v>
      </c>
      <c r="QPS34" s="355">
        <f t="shared" si="185"/>
        <v>0</v>
      </c>
      <c r="QPT34" s="355">
        <f t="shared" si="185"/>
        <v>0</v>
      </c>
      <c r="QPU34" s="355">
        <f t="shared" si="185"/>
        <v>0</v>
      </c>
      <c r="QPV34" s="355">
        <f t="shared" si="185"/>
        <v>0</v>
      </c>
      <c r="QPW34" s="355">
        <f t="shared" si="185"/>
        <v>0</v>
      </c>
      <c r="QPX34" s="355">
        <f t="shared" si="185"/>
        <v>0</v>
      </c>
      <c r="QPY34" s="355">
        <f t="shared" si="185"/>
        <v>0</v>
      </c>
      <c r="QPZ34" s="355">
        <f t="shared" si="185"/>
        <v>0</v>
      </c>
      <c r="QQA34" s="355">
        <f t="shared" si="185"/>
        <v>0</v>
      </c>
      <c r="QQB34" s="355">
        <f t="shared" si="185"/>
        <v>0</v>
      </c>
      <c r="QQC34" s="355">
        <f t="shared" si="185"/>
        <v>0</v>
      </c>
      <c r="QQD34" s="355">
        <f t="shared" si="185"/>
        <v>0</v>
      </c>
      <c r="QQE34" s="355">
        <f t="shared" si="185"/>
        <v>0</v>
      </c>
      <c r="QQF34" s="355">
        <f t="shared" si="185"/>
        <v>0</v>
      </c>
      <c r="QQG34" s="355">
        <f t="shared" si="185"/>
        <v>0</v>
      </c>
      <c r="QQH34" s="355">
        <f t="shared" si="185"/>
        <v>0</v>
      </c>
      <c r="QQI34" s="355">
        <f t="shared" si="185"/>
        <v>0</v>
      </c>
      <c r="QQJ34" s="355">
        <f t="shared" si="185"/>
        <v>0</v>
      </c>
      <c r="QQK34" s="355">
        <f t="shared" si="185"/>
        <v>0</v>
      </c>
      <c r="QQL34" s="355">
        <f t="shared" si="185"/>
        <v>0</v>
      </c>
      <c r="QQM34" s="355">
        <f t="shared" si="185"/>
        <v>0</v>
      </c>
      <c r="QQN34" s="355">
        <f t="shared" si="185"/>
        <v>0</v>
      </c>
      <c r="QQO34" s="355">
        <f t="shared" si="185"/>
        <v>0</v>
      </c>
      <c r="QQP34" s="355">
        <f t="shared" si="185"/>
        <v>0</v>
      </c>
      <c r="QQQ34" s="355">
        <f t="shared" si="185"/>
        <v>0</v>
      </c>
      <c r="QQR34" s="355">
        <f t="shared" si="185"/>
        <v>0</v>
      </c>
      <c r="QQS34" s="355">
        <f t="shared" si="185"/>
        <v>0</v>
      </c>
      <c r="QQT34" s="355">
        <f t="shared" si="185"/>
        <v>0</v>
      </c>
      <c r="QQU34" s="355">
        <f t="shared" si="185"/>
        <v>0</v>
      </c>
      <c r="QQV34" s="355">
        <f t="shared" si="185"/>
        <v>0</v>
      </c>
      <c r="QQW34" s="355">
        <f t="shared" si="185"/>
        <v>0</v>
      </c>
      <c r="QQX34" s="355">
        <f t="shared" si="185"/>
        <v>0</v>
      </c>
      <c r="QQY34" s="355">
        <f t="shared" si="185"/>
        <v>0</v>
      </c>
      <c r="QQZ34" s="355">
        <f t="shared" si="185"/>
        <v>0</v>
      </c>
      <c r="QRA34" s="355">
        <f t="shared" si="185"/>
        <v>0</v>
      </c>
      <c r="QRB34" s="355">
        <f t="shared" si="185"/>
        <v>0</v>
      </c>
      <c r="QRC34" s="355">
        <f t="shared" si="185"/>
        <v>0</v>
      </c>
      <c r="QRD34" s="355">
        <f t="shared" si="185"/>
        <v>0</v>
      </c>
      <c r="QRE34" s="355">
        <f t="shared" si="185"/>
        <v>0</v>
      </c>
      <c r="QRF34" s="355">
        <f t="shared" si="185"/>
        <v>0</v>
      </c>
      <c r="QRG34" s="355">
        <f t="shared" ref="QRG34:QTR34" si="186">SUM(QRG35:QRG39)</f>
        <v>0</v>
      </c>
      <c r="QRH34" s="355">
        <f t="shared" si="186"/>
        <v>0</v>
      </c>
      <c r="QRI34" s="355">
        <f t="shared" si="186"/>
        <v>0</v>
      </c>
      <c r="QRJ34" s="355">
        <f t="shared" si="186"/>
        <v>0</v>
      </c>
      <c r="QRK34" s="355">
        <f t="shared" si="186"/>
        <v>0</v>
      </c>
      <c r="QRL34" s="355">
        <f t="shared" si="186"/>
        <v>0</v>
      </c>
      <c r="QRM34" s="355">
        <f t="shared" si="186"/>
        <v>0</v>
      </c>
      <c r="QRN34" s="355">
        <f t="shared" si="186"/>
        <v>0</v>
      </c>
      <c r="QRO34" s="355">
        <f t="shared" si="186"/>
        <v>0</v>
      </c>
      <c r="QRP34" s="355">
        <f t="shared" si="186"/>
        <v>0</v>
      </c>
      <c r="QRQ34" s="355">
        <f t="shared" si="186"/>
        <v>0</v>
      </c>
      <c r="QRR34" s="355">
        <f t="shared" si="186"/>
        <v>0</v>
      </c>
      <c r="QRS34" s="355">
        <f t="shared" si="186"/>
        <v>0</v>
      </c>
      <c r="QRT34" s="355">
        <f t="shared" si="186"/>
        <v>0</v>
      </c>
      <c r="QRU34" s="355">
        <f t="shared" si="186"/>
        <v>0</v>
      </c>
      <c r="QRV34" s="355">
        <f t="shared" si="186"/>
        <v>0</v>
      </c>
      <c r="QRW34" s="355">
        <f t="shared" si="186"/>
        <v>0</v>
      </c>
      <c r="QRX34" s="355">
        <f t="shared" si="186"/>
        <v>0</v>
      </c>
      <c r="QRY34" s="355">
        <f t="shared" si="186"/>
        <v>0</v>
      </c>
      <c r="QRZ34" s="355">
        <f t="shared" si="186"/>
        <v>0</v>
      </c>
      <c r="QSA34" s="355">
        <f t="shared" si="186"/>
        <v>0</v>
      </c>
      <c r="QSB34" s="355">
        <f t="shared" si="186"/>
        <v>0</v>
      </c>
      <c r="QSC34" s="355">
        <f t="shared" si="186"/>
        <v>0</v>
      </c>
      <c r="QSD34" s="355">
        <f t="shared" si="186"/>
        <v>0</v>
      </c>
      <c r="QSE34" s="355">
        <f t="shared" si="186"/>
        <v>0</v>
      </c>
      <c r="QSF34" s="355">
        <f t="shared" si="186"/>
        <v>0</v>
      </c>
      <c r="QSG34" s="355">
        <f t="shared" si="186"/>
        <v>0</v>
      </c>
      <c r="QSH34" s="355">
        <f t="shared" si="186"/>
        <v>0</v>
      </c>
      <c r="QSI34" s="355">
        <f t="shared" si="186"/>
        <v>0</v>
      </c>
      <c r="QSJ34" s="355">
        <f t="shared" si="186"/>
        <v>0</v>
      </c>
      <c r="QSK34" s="355">
        <f t="shared" si="186"/>
        <v>0</v>
      </c>
      <c r="QSL34" s="355">
        <f t="shared" si="186"/>
        <v>0</v>
      </c>
      <c r="QSM34" s="355">
        <f t="shared" si="186"/>
        <v>0</v>
      </c>
      <c r="QSN34" s="355">
        <f t="shared" si="186"/>
        <v>0</v>
      </c>
      <c r="QSO34" s="355">
        <f t="shared" si="186"/>
        <v>0</v>
      </c>
      <c r="QSP34" s="355">
        <f t="shared" si="186"/>
        <v>0</v>
      </c>
      <c r="QSQ34" s="355">
        <f t="shared" si="186"/>
        <v>0</v>
      </c>
      <c r="QSR34" s="355">
        <f t="shared" si="186"/>
        <v>0</v>
      </c>
      <c r="QSS34" s="355">
        <f t="shared" si="186"/>
        <v>0</v>
      </c>
      <c r="QST34" s="355">
        <f t="shared" si="186"/>
        <v>0</v>
      </c>
      <c r="QSU34" s="355">
        <f t="shared" si="186"/>
        <v>0</v>
      </c>
      <c r="QSV34" s="355">
        <f t="shared" si="186"/>
        <v>0</v>
      </c>
      <c r="QSW34" s="355">
        <f t="shared" si="186"/>
        <v>0</v>
      </c>
      <c r="QSX34" s="355">
        <f t="shared" si="186"/>
        <v>0</v>
      </c>
      <c r="QSY34" s="355">
        <f t="shared" si="186"/>
        <v>0</v>
      </c>
      <c r="QSZ34" s="355">
        <f t="shared" si="186"/>
        <v>0</v>
      </c>
      <c r="QTA34" s="355">
        <f t="shared" si="186"/>
        <v>0</v>
      </c>
      <c r="QTB34" s="355">
        <f t="shared" si="186"/>
        <v>0</v>
      </c>
      <c r="QTC34" s="355">
        <f t="shared" si="186"/>
        <v>0</v>
      </c>
      <c r="QTD34" s="355">
        <f t="shared" si="186"/>
        <v>0</v>
      </c>
      <c r="QTE34" s="355">
        <f t="shared" si="186"/>
        <v>0</v>
      </c>
      <c r="QTF34" s="355">
        <f t="shared" si="186"/>
        <v>0</v>
      </c>
      <c r="QTG34" s="355">
        <f t="shared" si="186"/>
        <v>0</v>
      </c>
      <c r="QTH34" s="355">
        <f t="shared" si="186"/>
        <v>0</v>
      </c>
      <c r="QTI34" s="355">
        <f t="shared" si="186"/>
        <v>0</v>
      </c>
      <c r="QTJ34" s="355">
        <f t="shared" si="186"/>
        <v>0</v>
      </c>
      <c r="QTK34" s="355">
        <f t="shared" si="186"/>
        <v>0</v>
      </c>
      <c r="QTL34" s="355">
        <f t="shared" si="186"/>
        <v>0</v>
      </c>
      <c r="QTM34" s="355">
        <f t="shared" si="186"/>
        <v>0</v>
      </c>
      <c r="QTN34" s="355">
        <f t="shared" si="186"/>
        <v>0</v>
      </c>
      <c r="QTO34" s="355">
        <f t="shared" si="186"/>
        <v>0</v>
      </c>
      <c r="QTP34" s="355">
        <f t="shared" si="186"/>
        <v>0</v>
      </c>
      <c r="QTQ34" s="355">
        <f t="shared" si="186"/>
        <v>0</v>
      </c>
      <c r="QTR34" s="355">
        <f t="shared" si="186"/>
        <v>0</v>
      </c>
      <c r="QTS34" s="355">
        <f t="shared" ref="QTS34:QWD34" si="187">SUM(QTS35:QTS39)</f>
        <v>0</v>
      </c>
      <c r="QTT34" s="355">
        <f t="shared" si="187"/>
        <v>0</v>
      </c>
      <c r="QTU34" s="355">
        <f t="shared" si="187"/>
        <v>0</v>
      </c>
      <c r="QTV34" s="355">
        <f t="shared" si="187"/>
        <v>0</v>
      </c>
      <c r="QTW34" s="355">
        <f t="shared" si="187"/>
        <v>0</v>
      </c>
      <c r="QTX34" s="355">
        <f t="shared" si="187"/>
        <v>0</v>
      </c>
      <c r="QTY34" s="355">
        <f t="shared" si="187"/>
        <v>0</v>
      </c>
      <c r="QTZ34" s="355">
        <f t="shared" si="187"/>
        <v>0</v>
      </c>
      <c r="QUA34" s="355">
        <f t="shared" si="187"/>
        <v>0</v>
      </c>
      <c r="QUB34" s="355">
        <f t="shared" si="187"/>
        <v>0</v>
      </c>
      <c r="QUC34" s="355">
        <f t="shared" si="187"/>
        <v>0</v>
      </c>
      <c r="QUD34" s="355">
        <f t="shared" si="187"/>
        <v>0</v>
      </c>
      <c r="QUE34" s="355">
        <f t="shared" si="187"/>
        <v>0</v>
      </c>
      <c r="QUF34" s="355">
        <f t="shared" si="187"/>
        <v>0</v>
      </c>
      <c r="QUG34" s="355">
        <f t="shared" si="187"/>
        <v>0</v>
      </c>
      <c r="QUH34" s="355">
        <f t="shared" si="187"/>
        <v>0</v>
      </c>
      <c r="QUI34" s="355">
        <f t="shared" si="187"/>
        <v>0</v>
      </c>
      <c r="QUJ34" s="355">
        <f t="shared" si="187"/>
        <v>0</v>
      </c>
      <c r="QUK34" s="355">
        <f t="shared" si="187"/>
        <v>0</v>
      </c>
      <c r="QUL34" s="355">
        <f t="shared" si="187"/>
        <v>0</v>
      </c>
      <c r="QUM34" s="355">
        <f t="shared" si="187"/>
        <v>0</v>
      </c>
      <c r="QUN34" s="355">
        <f t="shared" si="187"/>
        <v>0</v>
      </c>
      <c r="QUO34" s="355">
        <f t="shared" si="187"/>
        <v>0</v>
      </c>
      <c r="QUP34" s="355">
        <f t="shared" si="187"/>
        <v>0</v>
      </c>
      <c r="QUQ34" s="355">
        <f t="shared" si="187"/>
        <v>0</v>
      </c>
      <c r="QUR34" s="355">
        <f t="shared" si="187"/>
        <v>0</v>
      </c>
      <c r="QUS34" s="355">
        <f t="shared" si="187"/>
        <v>0</v>
      </c>
      <c r="QUT34" s="355">
        <f t="shared" si="187"/>
        <v>0</v>
      </c>
      <c r="QUU34" s="355">
        <f t="shared" si="187"/>
        <v>0</v>
      </c>
      <c r="QUV34" s="355">
        <f t="shared" si="187"/>
        <v>0</v>
      </c>
      <c r="QUW34" s="355">
        <f t="shared" si="187"/>
        <v>0</v>
      </c>
      <c r="QUX34" s="355">
        <f t="shared" si="187"/>
        <v>0</v>
      </c>
      <c r="QUY34" s="355">
        <f t="shared" si="187"/>
        <v>0</v>
      </c>
      <c r="QUZ34" s="355">
        <f t="shared" si="187"/>
        <v>0</v>
      </c>
      <c r="QVA34" s="355">
        <f t="shared" si="187"/>
        <v>0</v>
      </c>
      <c r="QVB34" s="355">
        <f t="shared" si="187"/>
        <v>0</v>
      </c>
      <c r="QVC34" s="355">
        <f t="shared" si="187"/>
        <v>0</v>
      </c>
      <c r="QVD34" s="355">
        <f t="shared" si="187"/>
        <v>0</v>
      </c>
      <c r="QVE34" s="355">
        <f t="shared" si="187"/>
        <v>0</v>
      </c>
      <c r="QVF34" s="355">
        <f t="shared" si="187"/>
        <v>0</v>
      </c>
      <c r="QVG34" s="355">
        <f t="shared" si="187"/>
        <v>0</v>
      </c>
      <c r="QVH34" s="355">
        <f t="shared" si="187"/>
        <v>0</v>
      </c>
      <c r="QVI34" s="355">
        <f t="shared" si="187"/>
        <v>0</v>
      </c>
      <c r="QVJ34" s="355">
        <f t="shared" si="187"/>
        <v>0</v>
      </c>
      <c r="QVK34" s="355">
        <f t="shared" si="187"/>
        <v>0</v>
      </c>
      <c r="QVL34" s="355">
        <f t="shared" si="187"/>
        <v>0</v>
      </c>
      <c r="QVM34" s="355">
        <f t="shared" si="187"/>
        <v>0</v>
      </c>
      <c r="QVN34" s="355">
        <f t="shared" si="187"/>
        <v>0</v>
      </c>
      <c r="QVO34" s="355">
        <f t="shared" si="187"/>
        <v>0</v>
      </c>
      <c r="QVP34" s="355">
        <f t="shared" si="187"/>
        <v>0</v>
      </c>
      <c r="QVQ34" s="355">
        <f t="shared" si="187"/>
        <v>0</v>
      </c>
      <c r="QVR34" s="355">
        <f t="shared" si="187"/>
        <v>0</v>
      </c>
      <c r="QVS34" s="355">
        <f t="shared" si="187"/>
        <v>0</v>
      </c>
      <c r="QVT34" s="355">
        <f t="shared" si="187"/>
        <v>0</v>
      </c>
      <c r="QVU34" s="355">
        <f t="shared" si="187"/>
        <v>0</v>
      </c>
      <c r="QVV34" s="355">
        <f t="shared" si="187"/>
        <v>0</v>
      </c>
      <c r="QVW34" s="355">
        <f t="shared" si="187"/>
        <v>0</v>
      </c>
      <c r="QVX34" s="355">
        <f t="shared" si="187"/>
        <v>0</v>
      </c>
      <c r="QVY34" s="355">
        <f t="shared" si="187"/>
        <v>0</v>
      </c>
      <c r="QVZ34" s="355">
        <f t="shared" si="187"/>
        <v>0</v>
      </c>
      <c r="QWA34" s="355">
        <f t="shared" si="187"/>
        <v>0</v>
      </c>
      <c r="QWB34" s="355">
        <f t="shared" si="187"/>
        <v>0</v>
      </c>
      <c r="QWC34" s="355">
        <f t="shared" si="187"/>
        <v>0</v>
      </c>
      <c r="QWD34" s="355">
        <f t="shared" si="187"/>
        <v>0</v>
      </c>
      <c r="QWE34" s="355">
        <f t="shared" ref="QWE34:QYP34" si="188">SUM(QWE35:QWE39)</f>
        <v>0</v>
      </c>
      <c r="QWF34" s="355">
        <f t="shared" si="188"/>
        <v>0</v>
      </c>
      <c r="QWG34" s="355">
        <f t="shared" si="188"/>
        <v>0</v>
      </c>
      <c r="QWH34" s="355">
        <f t="shared" si="188"/>
        <v>0</v>
      </c>
      <c r="QWI34" s="355">
        <f t="shared" si="188"/>
        <v>0</v>
      </c>
      <c r="QWJ34" s="355">
        <f t="shared" si="188"/>
        <v>0</v>
      </c>
      <c r="QWK34" s="355">
        <f t="shared" si="188"/>
        <v>0</v>
      </c>
      <c r="QWL34" s="355">
        <f t="shared" si="188"/>
        <v>0</v>
      </c>
      <c r="QWM34" s="355">
        <f t="shared" si="188"/>
        <v>0</v>
      </c>
      <c r="QWN34" s="355">
        <f t="shared" si="188"/>
        <v>0</v>
      </c>
      <c r="QWO34" s="355">
        <f t="shared" si="188"/>
        <v>0</v>
      </c>
      <c r="QWP34" s="355">
        <f t="shared" si="188"/>
        <v>0</v>
      </c>
      <c r="QWQ34" s="355">
        <f t="shared" si="188"/>
        <v>0</v>
      </c>
      <c r="QWR34" s="355">
        <f t="shared" si="188"/>
        <v>0</v>
      </c>
      <c r="QWS34" s="355">
        <f t="shared" si="188"/>
        <v>0</v>
      </c>
      <c r="QWT34" s="355">
        <f t="shared" si="188"/>
        <v>0</v>
      </c>
      <c r="QWU34" s="355">
        <f t="shared" si="188"/>
        <v>0</v>
      </c>
      <c r="QWV34" s="355">
        <f t="shared" si="188"/>
        <v>0</v>
      </c>
      <c r="QWW34" s="355">
        <f t="shared" si="188"/>
        <v>0</v>
      </c>
      <c r="QWX34" s="355">
        <f t="shared" si="188"/>
        <v>0</v>
      </c>
      <c r="QWY34" s="355">
        <f t="shared" si="188"/>
        <v>0</v>
      </c>
      <c r="QWZ34" s="355">
        <f t="shared" si="188"/>
        <v>0</v>
      </c>
      <c r="QXA34" s="355">
        <f t="shared" si="188"/>
        <v>0</v>
      </c>
      <c r="QXB34" s="355">
        <f t="shared" si="188"/>
        <v>0</v>
      </c>
      <c r="QXC34" s="355">
        <f t="shared" si="188"/>
        <v>0</v>
      </c>
      <c r="QXD34" s="355">
        <f t="shared" si="188"/>
        <v>0</v>
      </c>
      <c r="QXE34" s="355">
        <f t="shared" si="188"/>
        <v>0</v>
      </c>
      <c r="QXF34" s="355">
        <f t="shared" si="188"/>
        <v>0</v>
      </c>
      <c r="QXG34" s="355">
        <f t="shared" si="188"/>
        <v>0</v>
      </c>
      <c r="QXH34" s="355">
        <f t="shared" si="188"/>
        <v>0</v>
      </c>
      <c r="QXI34" s="355">
        <f t="shared" si="188"/>
        <v>0</v>
      </c>
      <c r="QXJ34" s="355">
        <f t="shared" si="188"/>
        <v>0</v>
      </c>
      <c r="QXK34" s="355">
        <f t="shared" si="188"/>
        <v>0</v>
      </c>
      <c r="QXL34" s="355">
        <f t="shared" si="188"/>
        <v>0</v>
      </c>
      <c r="QXM34" s="355">
        <f t="shared" si="188"/>
        <v>0</v>
      </c>
      <c r="QXN34" s="355">
        <f t="shared" si="188"/>
        <v>0</v>
      </c>
      <c r="QXO34" s="355">
        <f t="shared" si="188"/>
        <v>0</v>
      </c>
      <c r="QXP34" s="355">
        <f t="shared" si="188"/>
        <v>0</v>
      </c>
      <c r="QXQ34" s="355">
        <f t="shared" si="188"/>
        <v>0</v>
      </c>
      <c r="QXR34" s="355">
        <f t="shared" si="188"/>
        <v>0</v>
      </c>
      <c r="QXS34" s="355">
        <f t="shared" si="188"/>
        <v>0</v>
      </c>
      <c r="QXT34" s="355">
        <f t="shared" si="188"/>
        <v>0</v>
      </c>
      <c r="QXU34" s="355">
        <f t="shared" si="188"/>
        <v>0</v>
      </c>
      <c r="QXV34" s="355">
        <f t="shared" si="188"/>
        <v>0</v>
      </c>
      <c r="QXW34" s="355">
        <f t="shared" si="188"/>
        <v>0</v>
      </c>
      <c r="QXX34" s="355">
        <f t="shared" si="188"/>
        <v>0</v>
      </c>
      <c r="QXY34" s="355">
        <f t="shared" si="188"/>
        <v>0</v>
      </c>
      <c r="QXZ34" s="355">
        <f t="shared" si="188"/>
        <v>0</v>
      </c>
      <c r="QYA34" s="355">
        <f t="shared" si="188"/>
        <v>0</v>
      </c>
      <c r="QYB34" s="355">
        <f t="shared" si="188"/>
        <v>0</v>
      </c>
      <c r="QYC34" s="355">
        <f t="shared" si="188"/>
        <v>0</v>
      </c>
      <c r="QYD34" s="355">
        <f t="shared" si="188"/>
        <v>0</v>
      </c>
      <c r="QYE34" s="355">
        <f t="shared" si="188"/>
        <v>0</v>
      </c>
      <c r="QYF34" s="355">
        <f t="shared" si="188"/>
        <v>0</v>
      </c>
      <c r="QYG34" s="355">
        <f t="shared" si="188"/>
        <v>0</v>
      </c>
      <c r="QYH34" s="355">
        <f t="shared" si="188"/>
        <v>0</v>
      </c>
      <c r="QYI34" s="355">
        <f t="shared" si="188"/>
        <v>0</v>
      </c>
      <c r="QYJ34" s="355">
        <f t="shared" si="188"/>
        <v>0</v>
      </c>
      <c r="QYK34" s="355">
        <f t="shared" si="188"/>
        <v>0</v>
      </c>
      <c r="QYL34" s="355">
        <f t="shared" si="188"/>
        <v>0</v>
      </c>
      <c r="QYM34" s="355">
        <f t="shared" si="188"/>
        <v>0</v>
      </c>
      <c r="QYN34" s="355">
        <f t="shared" si="188"/>
        <v>0</v>
      </c>
      <c r="QYO34" s="355">
        <f t="shared" si="188"/>
        <v>0</v>
      </c>
      <c r="QYP34" s="355">
        <f t="shared" si="188"/>
        <v>0</v>
      </c>
      <c r="QYQ34" s="355">
        <f t="shared" ref="QYQ34:RBB34" si="189">SUM(QYQ35:QYQ39)</f>
        <v>0</v>
      </c>
      <c r="QYR34" s="355">
        <f t="shared" si="189"/>
        <v>0</v>
      </c>
      <c r="QYS34" s="355">
        <f t="shared" si="189"/>
        <v>0</v>
      </c>
      <c r="QYT34" s="355">
        <f t="shared" si="189"/>
        <v>0</v>
      </c>
      <c r="QYU34" s="355">
        <f t="shared" si="189"/>
        <v>0</v>
      </c>
      <c r="QYV34" s="355">
        <f t="shared" si="189"/>
        <v>0</v>
      </c>
      <c r="QYW34" s="355">
        <f t="shared" si="189"/>
        <v>0</v>
      </c>
      <c r="QYX34" s="355">
        <f t="shared" si="189"/>
        <v>0</v>
      </c>
      <c r="QYY34" s="355">
        <f t="shared" si="189"/>
        <v>0</v>
      </c>
      <c r="QYZ34" s="355">
        <f t="shared" si="189"/>
        <v>0</v>
      </c>
      <c r="QZA34" s="355">
        <f t="shared" si="189"/>
        <v>0</v>
      </c>
      <c r="QZB34" s="355">
        <f t="shared" si="189"/>
        <v>0</v>
      </c>
      <c r="QZC34" s="355">
        <f t="shared" si="189"/>
        <v>0</v>
      </c>
      <c r="QZD34" s="355">
        <f t="shared" si="189"/>
        <v>0</v>
      </c>
      <c r="QZE34" s="355">
        <f t="shared" si="189"/>
        <v>0</v>
      </c>
      <c r="QZF34" s="355">
        <f t="shared" si="189"/>
        <v>0</v>
      </c>
      <c r="QZG34" s="355">
        <f t="shared" si="189"/>
        <v>0</v>
      </c>
      <c r="QZH34" s="355">
        <f t="shared" si="189"/>
        <v>0</v>
      </c>
      <c r="QZI34" s="355">
        <f t="shared" si="189"/>
        <v>0</v>
      </c>
      <c r="QZJ34" s="355">
        <f t="shared" si="189"/>
        <v>0</v>
      </c>
      <c r="QZK34" s="355">
        <f t="shared" si="189"/>
        <v>0</v>
      </c>
      <c r="QZL34" s="355">
        <f t="shared" si="189"/>
        <v>0</v>
      </c>
      <c r="QZM34" s="355">
        <f t="shared" si="189"/>
        <v>0</v>
      </c>
      <c r="QZN34" s="355">
        <f t="shared" si="189"/>
        <v>0</v>
      </c>
      <c r="QZO34" s="355">
        <f t="shared" si="189"/>
        <v>0</v>
      </c>
      <c r="QZP34" s="355">
        <f t="shared" si="189"/>
        <v>0</v>
      </c>
      <c r="QZQ34" s="355">
        <f t="shared" si="189"/>
        <v>0</v>
      </c>
      <c r="QZR34" s="355">
        <f t="shared" si="189"/>
        <v>0</v>
      </c>
      <c r="QZS34" s="355">
        <f t="shared" si="189"/>
        <v>0</v>
      </c>
      <c r="QZT34" s="355">
        <f t="shared" si="189"/>
        <v>0</v>
      </c>
      <c r="QZU34" s="355">
        <f t="shared" si="189"/>
        <v>0</v>
      </c>
      <c r="QZV34" s="355">
        <f t="shared" si="189"/>
        <v>0</v>
      </c>
      <c r="QZW34" s="355">
        <f t="shared" si="189"/>
        <v>0</v>
      </c>
      <c r="QZX34" s="355">
        <f t="shared" si="189"/>
        <v>0</v>
      </c>
      <c r="QZY34" s="355">
        <f t="shared" si="189"/>
        <v>0</v>
      </c>
      <c r="QZZ34" s="355">
        <f t="shared" si="189"/>
        <v>0</v>
      </c>
      <c r="RAA34" s="355">
        <f t="shared" si="189"/>
        <v>0</v>
      </c>
      <c r="RAB34" s="355">
        <f t="shared" si="189"/>
        <v>0</v>
      </c>
      <c r="RAC34" s="355">
        <f t="shared" si="189"/>
        <v>0</v>
      </c>
      <c r="RAD34" s="355">
        <f t="shared" si="189"/>
        <v>0</v>
      </c>
      <c r="RAE34" s="355">
        <f t="shared" si="189"/>
        <v>0</v>
      </c>
      <c r="RAF34" s="355">
        <f t="shared" si="189"/>
        <v>0</v>
      </c>
      <c r="RAG34" s="355">
        <f t="shared" si="189"/>
        <v>0</v>
      </c>
      <c r="RAH34" s="355">
        <f t="shared" si="189"/>
        <v>0</v>
      </c>
      <c r="RAI34" s="355">
        <f t="shared" si="189"/>
        <v>0</v>
      </c>
      <c r="RAJ34" s="355">
        <f t="shared" si="189"/>
        <v>0</v>
      </c>
      <c r="RAK34" s="355">
        <f t="shared" si="189"/>
        <v>0</v>
      </c>
      <c r="RAL34" s="355">
        <f t="shared" si="189"/>
        <v>0</v>
      </c>
      <c r="RAM34" s="355">
        <f t="shared" si="189"/>
        <v>0</v>
      </c>
      <c r="RAN34" s="355">
        <f t="shared" si="189"/>
        <v>0</v>
      </c>
      <c r="RAO34" s="355">
        <f t="shared" si="189"/>
        <v>0</v>
      </c>
      <c r="RAP34" s="355">
        <f t="shared" si="189"/>
        <v>0</v>
      </c>
      <c r="RAQ34" s="355">
        <f t="shared" si="189"/>
        <v>0</v>
      </c>
      <c r="RAR34" s="355">
        <f t="shared" si="189"/>
        <v>0</v>
      </c>
      <c r="RAS34" s="355">
        <f t="shared" si="189"/>
        <v>0</v>
      </c>
      <c r="RAT34" s="355">
        <f t="shared" si="189"/>
        <v>0</v>
      </c>
      <c r="RAU34" s="355">
        <f t="shared" si="189"/>
        <v>0</v>
      </c>
      <c r="RAV34" s="355">
        <f t="shared" si="189"/>
        <v>0</v>
      </c>
      <c r="RAW34" s="355">
        <f t="shared" si="189"/>
        <v>0</v>
      </c>
      <c r="RAX34" s="355">
        <f t="shared" si="189"/>
        <v>0</v>
      </c>
      <c r="RAY34" s="355">
        <f t="shared" si="189"/>
        <v>0</v>
      </c>
      <c r="RAZ34" s="355">
        <f t="shared" si="189"/>
        <v>0</v>
      </c>
      <c r="RBA34" s="355">
        <f t="shared" si="189"/>
        <v>0</v>
      </c>
      <c r="RBB34" s="355">
        <f t="shared" si="189"/>
        <v>0</v>
      </c>
      <c r="RBC34" s="355">
        <f t="shared" ref="RBC34:RDN34" si="190">SUM(RBC35:RBC39)</f>
        <v>0</v>
      </c>
      <c r="RBD34" s="355">
        <f t="shared" si="190"/>
        <v>0</v>
      </c>
      <c r="RBE34" s="355">
        <f t="shared" si="190"/>
        <v>0</v>
      </c>
      <c r="RBF34" s="355">
        <f t="shared" si="190"/>
        <v>0</v>
      </c>
      <c r="RBG34" s="355">
        <f t="shared" si="190"/>
        <v>0</v>
      </c>
      <c r="RBH34" s="355">
        <f t="shared" si="190"/>
        <v>0</v>
      </c>
      <c r="RBI34" s="355">
        <f t="shared" si="190"/>
        <v>0</v>
      </c>
      <c r="RBJ34" s="355">
        <f t="shared" si="190"/>
        <v>0</v>
      </c>
      <c r="RBK34" s="355">
        <f t="shared" si="190"/>
        <v>0</v>
      </c>
      <c r="RBL34" s="355">
        <f t="shared" si="190"/>
        <v>0</v>
      </c>
      <c r="RBM34" s="355">
        <f t="shared" si="190"/>
        <v>0</v>
      </c>
      <c r="RBN34" s="355">
        <f t="shared" si="190"/>
        <v>0</v>
      </c>
      <c r="RBO34" s="355">
        <f t="shared" si="190"/>
        <v>0</v>
      </c>
      <c r="RBP34" s="355">
        <f t="shared" si="190"/>
        <v>0</v>
      </c>
      <c r="RBQ34" s="355">
        <f t="shared" si="190"/>
        <v>0</v>
      </c>
      <c r="RBR34" s="355">
        <f t="shared" si="190"/>
        <v>0</v>
      </c>
      <c r="RBS34" s="355">
        <f t="shared" si="190"/>
        <v>0</v>
      </c>
      <c r="RBT34" s="355">
        <f t="shared" si="190"/>
        <v>0</v>
      </c>
      <c r="RBU34" s="355">
        <f t="shared" si="190"/>
        <v>0</v>
      </c>
      <c r="RBV34" s="355">
        <f t="shared" si="190"/>
        <v>0</v>
      </c>
      <c r="RBW34" s="355">
        <f t="shared" si="190"/>
        <v>0</v>
      </c>
      <c r="RBX34" s="355">
        <f t="shared" si="190"/>
        <v>0</v>
      </c>
      <c r="RBY34" s="355">
        <f t="shared" si="190"/>
        <v>0</v>
      </c>
      <c r="RBZ34" s="355">
        <f t="shared" si="190"/>
        <v>0</v>
      </c>
      <c r="RCA34" s="355">
        <f t="shared" si="190"/>
        <v>0</v>
      </c>
      <c r="RCB34" s="355">
        <f t="shared" si="190"/>
        <v>0</v>
      </c>
      <c r="RCC34" s="355">
        <f t="shared" si="190"/>
        <v>0</v>
      </c>
      <c r="RCD34" s="355">
        <f t="shared" si="190"/>
        <v>0</v>
      </c>
      <c r="RCE34" s="355">
        <f t="shared" si="190"/>
        <v>0</v>
      </c>
      <c r="RCF34" s="355">
        <f t="shared" si="190"/>
        <v>0</v>
      </c>
      <c r="RCG34" s="355">
        <f t="shared" si="190"/>
        <v>0</v>
      </c>
      <c r="RCH34" s="355">
        <f t="shared" si="190"/>
        <v>0</v>
      </c>
      <c r="RCI34" s="355">
        <f t="shared" si="190"/>
        <v>0</v>
      </c>
      <c r="RCJ34" s="355">
        <f t="shared" si="190"/>
        <v>0</v>
      </c>
      <c r="RCK34" s="355">
        <f t="shared" si="190"/>
        <v>0</v>
      </c>
      <c r="RCL34" s="355">
        <f t="shared" si="190"/>
        <v>0</v>
      </c>
      <c r="RCM34" s="355">
        <f t="shared" si="190"/>
        <v>0</v>
      </c>
      <c r="RCN34" s="355">
        <f t="shared" si="190"/>
        <v>0</v>
      </c>
      <c r="RCO34" s="355">
        <f t="shared" si="190"/>
        <v>0</v>
      </c>
      <c r="RCP34" s="355">
        <f t="shared" si="190"/>
        <v>0</v>
      </c>
      <c r="RCQ34" s="355">
        <f t="shared" si="190"/>
        <v>0</v>
      </c>
      <c r="RCR34" s="355">
        <f t="shared" si="190"/>
        <v>0</v>
      </c>
      <c r="RCS34" s="355">
        <f t="shared" si="190"/>
        <v>0</v>
      </c>
      <c r="RCT34" s="355">
        <f t="shared" si="190"/>
        <v>0</v>
      </c>
      <c r="RCU34" s="355">
        <f t="shared" si="190"/>
        <v>0</v>
      </c>
      <c r="RCV34" s="355">
        <f t="shared" si="190"/>
        <v>0</v>
      </c>
      <c r="RCW34" s="355">
        <f t="shared" si="190"/>
        <v>0</v>
      </c>
      <c r="RCX34" s="355">
        <f t="shared" si="190"/>
        <v>0</v>
      </c>
      <c r="RCY34" s="355">
        <f t="shared" si="190"/>
        <v>0</v>
      </c>
      <c r="RCZ34" s="355">
        <f t="shared" si="190"/>
        <v>0</v>
      </c>
      <c r="RDA34" s="355">
        <f t="shared" si="190"/>
        <v>0</v>
      </c>
      <c r="RDB34" s="355">
        <f t="shared" si="190"/>
        <v>0</v>
      </c>
      <c r="RDC34" s="355">
        <f t="shared" si="190"/>
        <v>0</v>
      </c>
      <c r="RDD34" s="355">
        <f t="shared" si="190"/>
        <v>0</v>
      </c>
      <c r="RDE34" s="355">
        <f t="shared" si="190"/>
        <v>0</v>
      </c>
      <c r="RDF34" s="355">
        <f t="shared" si="190"/>
        <v>0</v>
      </c>
      <c r="RDG34" s="355">
        <f t="shared" si="190"/>
        <v>0</v>
      </c>
      <c r="RDH34" s="355">
        <f t="shared" si="190"/>
        <v>0</v>
      </c>
      <c r="RDI34" s="355">
        <f t="shared" si="190"/>
        <v>0</v>
      </c>
      <c r="RDJ34" s="355">
        <f t="shared" si="190"/>
        <v>0</v>
      </c>
      <c r="RDK34" s="355">
        <f t="shared" si="190"/>
        <v>0</v>
      </c>
      <c r="RDL34" s="355">
        <f t="shared" si="190"/>
        <v>0</v>
      </c>
      <c r="RDM34" s="355">
        <f t="shared" si="190"/>
        <v>0</v>
      </c>
      <c r="RDN34" s="355">
        <f t="shared" si="190"/>
        <v>0</v>
      </c>
      <c r="RDO34" s="355">
        <f t="shared" ref="RDO34:RFZ34" si="191">SUM(RDO35:RDO39)</f>
        <v>0</v>
      </c>
      <c r="RDP34" s="355">
        <f t="shared" si="191"/>
        <v>0</v>
      </c>
      <c r="RDQ34" s="355">
        <f t="shared" si="191"/>
        <v>0</v>
      </c>
      <c r="RDR34" s="355">
        <f t="shared" si="191"/>
        <v>0</v>
      </c>
      <c r="RDS34" s="355">
        <f t="shared" si="191"/>
        <v>0</v>
      </c>
      <c r="RDT34" s="355">
        <f t="shared" si="191"/>
        <v>0</v>
      </c>
      <c r="RDU34" s="355">
        <f t="shared" si="191"/>
        <v>0</v>
      </c>
      <c r="RDV34" s="355">
        <f t="shared" si="191"/>
        <v>0</v>
      </c>
      <c r="RDW34" s="355">
        <f t="shared" si="191"/>
        <v>0</v>
      </c>
      <c r="RDX34" s="355">
        <f t="shared" si="191"/>
        <v>0</v>
      </c>
      <c r="RDY34" s="355">
        <f t="shared" si="191"/>
        <v>0</v>
      </c>
      <c r="RDZ34" s="355">
        <f t="shared" si="191"/>
        <v>0</v>
      </c>
      <c r="REA34" s="355">
        <f t="shared" si="191"/>
        <v>0</v>
      </c>
      <c r="REB34" s="355">
        <f t="shared" si="191"/>
        <v>0</v>
      </c>
      <c r="REC34" s="355">
        <f t="shared" si="191"/>
        <v>0</v>
      </c>
      <c r="RED34" s="355">
        <f t="shared" si="191"/>
        <v>0</v>
      </c>
      <c r="REE34" s="355">
        <f t="shared" si="191"/>
        <v>0</v>
      </c>
      <c r="REF34" s="355">
        <f t="shared" si="191"/>
        <v>0</v>
      </c>
      <c r="REG34" s="355">
        <f t="shared" si="191"/>
        <v>0</v>
      </c>
      <c r="REH34" s="355">
        <f t="shared" si="191"/>
        <v>0</v>
      </c>
      <c r="REI34" s="355">
        <f t="shared" si="191"/>
        <v>0</v>
      </c>
      <c r="REJ34" s="355">
        <f t="shared" si="191"/>
        <v>0</v>
      </c>
      <c r="REK34" s="355">
        <f t="shared" si="191"/>
        <v>0</v>
      </c>
      <c r="REL34" s="355">
        <f t="shared" si="191"/>
        <v>0</v>
      </c>
      <c r="REM34" s="355">
        <f t="shared" si="191"/>
        <v>0</v>
      </c>
      <c r="REN34" s="355">
        <f t="shared" si="191"/>
        <v>0</v>
      </c>
      <c r="REO34" s="355">
        <f t="shared" si="191"/>
        <v>0</v>
      </c>
      <c r="REP34" s="355">
        <f t="shared" si="191"/>
        <v>0</v>
      </c>
      <c r="REQ34" s="355">
        <f t="shared" si="191"/>
        <v>0</v>
      </c>
      <c r="RER34" s="355">
        <f t="shared" si="191"/>
        <v>0</v>
      </c>
      <c r="RES34" s="355">
        <f t="shared" si="191"/>
        <v>0</v>
      </c>
      <c r="RET34" s="355">
        <f t="shared" si="191"/>
        <v>0</v>
      </c>
      <c r="REU34" s="355">
        <f t="shared" si="191"/>
        <v>0</v>
      </c>
      <c r="REV34" s="355">
        <f t="shared" si="191"/>
        <v>0</v>
      </c>
      <c r="REW34" s="355">
        <f t="shared" si="191"/>
        <v>0</v>
      </c>
      <c r="REX34" s="355">
        <f t="shared" si="191"/>
        <v>0</v>
      </c>
      <c r="REY34" s="355">
        <f t="shared" si="191"/>
        <v>0</v>
      </c>
      <c r="REZ34" s="355">
        <f t="shared" si="191"/>
        <v>0</v>
      </c>
      <c r="RFA34" s="355">
        <f t="shared" si="191"/>
        <v>0</v>
      </c>
      <c r="RFB34" s="355">
        <f t="shared" si="191"/>
        <v>0</v>
      </c>
      <c r="RFC34" s="355">
        <f t="shared" si="191"/>
        <v>0</v>
      </c>
      <c r="RFD34" s="355">
        <f t="shared" si="191"/>
        <v>0</v>
      </c>
      <c r="RFE34" s="355">
        <f t="shared" si="191"/>
        <v>0</v>
      </c>
      <c r="RFF34" s="355">
        <f t="shared" si="191"/>
        <v>0</v>
      </c>
      <c r="RFG34" s="355">
        <f t="shared" si="191"/>
        <v>0</v>
      </c>
      <c r="RFH34" s="355">
        <f t="shared" si="191"/>
        <v>0</v>
      </c>
      <c r="RFI34" s="355">
        <f t="shared" si="191"/>
        <v>0</v>
      </c>
      <c r="RFJ34" s="355">
        <f t="shared" si="191"/>
        <v>0</v>
      </c>
      <c r="RFK34" s="355">
        <f t="shared" si="191"/>
        <v>0</v>
      </c>
      <c r="RFL34" s="355">
        <f t="shared" si="191"/>
        <v>0</v>
      </c>
      <c r="RFM34" s="355">
        <f t="shared" si="191"/>
        <v>0</v>
      </c>
      <c r="RFN34" s="355">
        <f t="shared" si="191"/>
        <v>0</v>
      </c>
      <c r="RFO34" s="355">
        <f t="shared" si="191"/>
        <v>0</v>
      </c>
      <c r="RFP34" s="355">
        <f t="shared" si="191"/>
        <v>0</v>
      </c>
      <c r="RFQ34" s="355">
        <f t="shared" si="191"/>
        <v>0</v>
      </c>
      <c r="RFR34" s="355">
        <f t="shared" si="191"/>
        <v>0</v>
      </c>
      <c r="RFS34" s="355">
        <f t="shared" si="191"/>
        <v>0</v>
      </c>
      <c r="RFT34" s="355">
        <f t="shared" si="191"/>
        <v>0</v>
      </c>
      <c r="RFU34" s="355">
        <f t="shared" si="191"/>
        <v>0</v>
      </c>
      <c r="RFV34" s="355">
        <f t="shared" si="191"/>
        <v>0</v>
      </c>
      <c r="RFW34" s="355">
        <f t="shared" si="191"/>
        <v>0</v>
      </c>
      <c r="RFX34" s="355">
        <f t="shared" si="191"/>
        <v>0</v>
      </c>
      <c r="RFY34" s="355">
        <f t="shared" si="191"/>
        <v>0</v>
      </c>
      <c r="RFZ34" s="355">
        <f t="shared" si="191"/>
        <v>0</v>
      </c>
      <c r="RGA34" s="355">
        <f t="shared" ref="RGA34:RIL34" si="192">SUM(RGA35:RGA39)</f>
        <v>0</v>
      </c>
      <c r="RGB34" s="355">
        <f t="shared" si="192"/>
        <v>0</v>
      </c>
      <c r="RGC34" s="355">
        <f t="shared" si="192"/>
        <v>0</v>
      </c>
      <c r="RGD34" s="355">
        <f t="shared" si="192"/>
        <v>0</v>
      </c>
      <c r="RGE34" s="355">
        <f t="shared" si="192"/>
        <v>0</v>
      </c>
      <c r="RGF34" s="355">
        <f t="shared" si="192"/>
        <v>0</v>
      </c>
      <c r="RGG34" s="355">
        <f t="shared" si="192"/>
        <v>0</v>
      </c>
      <c r="RGH34" s="355">
        <f t="shared" si="192"/>
        <v>0</v>
      </c>
      <c r="RGI34" s="355">
        <f t="shared" si="192"/>
        <v>0</v>
      </c>
      <c r="RGJ34" s="355">
        <f t="shared" si="192"/>
        <v>0</v>
      </c>
      <c r="RGK34" s="355">
        <f t="shared" si="192"/>
        <v>0</v>
      </c>
      <c r="RGL34" s="355">
        <f t="shared" si="192"/>
        <v>0</v>
      </c>
      <c r="RGM34" s="355">
        <f t="shared" si="192"/>
        <v>0</v>
      </c>
      <c r="RGN34" s="355">
        <f t="shared" si="192"/>
        <v>0</v>
      </c>
      <c r="RGO34" s="355">
        <f t="shared" si="192"/>
        <v>0</v>
      </c>
      <c r="RGP34" s="355">
        <f t="shared" si="192"/>
        <v>0</v>
      </c>
      <c r="RGQ34" s="355">
        <f t="shared" si="192"/>
        <v>0</v>
      </c>
      <c r="RGR34" s="355">
        <f t="shared" si="192"/>
        <v>0</v>
      </c>
      <c r="RGS34" s="355">
        <f t="shared" si="192"/>
        <v>0</v>
      </c>
      <c r="RGT34" s="355">
        <f t="shared" si="192"/>
        <v>0</v>
      </c>
      <c r="RGU34" s="355">
        <f t="shared" si="192"/>
        <v>0</v>
      </c>
      <c r="RGV34" s="355">
        <f t="shared" si="192"/>
        <v>0</v>
      </c>
      <c r="RGW34" s="355">
        <f t="shared" si="192"/>
        <v>0</v>
      </c>
      <c r="RGX34" s="355">
        <f t="shared" si="192"/>
        <v>0</v>
      </c>
      <c r="RGY34" s="355">
        <f t="shared" si="192"/>
        <v>0</v>
      </c>
      <c r="RGZ34" s="355">
        <f t="shared" si="192"/>
        <v>0</v>
      </c>
      <c r="RHA34" s="355">
        <f t="shared" si="192"/>
        <v>0</v>
      </c>
      <c r="RHB34" s="355">
        <f t="shared" si="192"/>
        <v>0</v>
      </c>
      <c r="RHC34" s="355">
        <f t="shared" si="192"/>
        <v>0</v>
      </c>
      <c r="RHD34" s="355">
        <f t="shared" si="192"/>
        <v>0</v>
      </c>
      <c r="RHE34" s="355">
        <f t="shared" si="192"/>
        <v>0</v>
      </c>
      <c r="RHF34" s="355">
        <f t="shared" si="192"/>
        <v>0</v>
      </c>
      <c r="RHG34" s="355">
        <f t="shared" si="192"/>
        <v>0</v>
      </c>
      <c r="RHH34" s="355">
        <f t="shared" si="192"/>
        <v>0</v>
      </c>
      <c r="RHI34" s="355">
        <f t="shared" si="192"/>
        <v>0</v>
      </c>
      <c r="RHJ34" s="355">
        <f t="shared" si="192"/>
        <v>0</v>
      </c>
      <c r="RHK34" s="355">
        <f t="shared" si="192"/>
        <v>0</v>
      </c>
      <c r="RHL34" s="355">
        <f t="shared" si="192"/>
        <v>0</v>
      </c>
      <c r="RHM34" s="355">
        <f t="shared" si="192"/>
        <v>0</v>
      </c>
      <c r="RHN34" s="355">
        <f t="shared" si="192"/>
        <v>0</v>
      </c>
      <c r="RHO34" s="355">
        <f t="shared" si="192"/>
        <v>0</v>
      </c>
      <c r="RHP34" s="355">
        <f t="shared" si="192"/>
        <v>0</v>
      </c>
      <c r="RHQ34" s="355">
        <f t="shared" si="192"/>
        <v>0</v>
      </c>
      <c r="RHR34" s="355">
        <f t="shared" si="192"/>
        <v>0</v>
      </c>
      <c r="RHS34" s="355">
        <f t="shared" si="192"/>
        <v>0</v>
      </c>
      <c r="RHT34" s="355">
        <f t="shared" si="192"/>
        <v>0</v>
      </c>
      <c r="RHU34" s="355">
        <f t="shared" si="192"/>
        <v>0</v>
      </c>
      <c r="RHV34" s="355">
        <f t="shared" si="192"/>
        <v>0</v>
      </c>
      <c r="RHW34" s="355">
        <f t="shared" si="192"/>
        <v>0</v>
      </c>
      <c r="RHX34" s="355">
        <f t="shared" si="192"/>
        <v>0</v>
      </c>
      <c r="RHY34" s="355">
        <f t="shared" si="192"/>
        <v>0</v>
      </c>
      <c r="RHZ34" s="355">
        <f t="shared" si="192"/>
        <v>0</v>
      </c>
      <c r="RIA34" s="355">
        <f t="shared" si="192"/>
        <v>0</v>
      </c>
      <c r="RIB34" s="355">
        <f t="shared" si="192"/>
        <v>0</v>
      </c>
      <c r="RIC34" s="355">
        <f t="shared" si="192"/>
        <v>0</v>
      </c>
      <c r="RID34" s="355">
        <f t="shared" si="192"/>
        <v>0</v>
      </c>
      <c r="RIE34" s="355">
        <f t="shared" si="192"/>
        <v>0</v>
      </c>
      <c r="RIF34" s="355">
        <f t="shared" si="192"/>
        <v>0</v>
      </c>
      <c r="RIG34" s="355">
        <f t="shared" si="192"/>
        <v>0</v>
      </c>
      <c r="RIH34" s="355">
        <f t="shared" si="192"/>
        <v>0</v>
      </c>
      <c r="RII34" s="355">
        <f t="shared" si="192"/>
        <v>0</v>
      </c>
      <c r="RIJ34" s="355">
        <f t="shared" si="192"/>
        <v>0</v>
      </c>
      <c r="RIK34" s="355">
        <f t="shared" si="192"/>
        <v>0</v>
      </c>
      <c r="RIL34" s="355">
        <f t="shared" si="192"/>
        <v>0</v>
      </c>
      <c r="RIM34" s="355">
        <f t="shared" ref="RIM34:RKX34" si="193">SUM(RIM35:RIM39)</f>
        <v>0</v>
      </c>
      <c r="RIN34" s="355">
        <f t="shared" si="193"/>
        <v>0</v>
      </c>
      <c r="RIO34" s="355">
        <f t="shared" si="193"/>
        <v>0</v>
      </c>
      <c r="RIP34" s="355">
        <f t="shared" si="193"/>
        <v>0</v>
      </c>
      <c r="RIQ34" s="355">
        <f t="shared" si="193"/>
        <v>0</v>
      </c>
      <c r="RIR34" s="355">
        <f t="shared" si="193"/>
        <v>0</v>
      </c>
      <c r="RIS34" s="355">
        <f t="shared" si="193"/>
        <v>0</v>
      </c>
      <c r="RIT34" s="355">
        <f t="shared" si="193"/>
        <v>0</v>
      </c>
      <c r="RIU34" s="355">
        <f t="shared" si="193"/>
        <v>0</v>
      </c>
      <c r="RIV34" s="355">
        <f t="shared" si="193"/>
        <v>0</v>
      </c>
      <c r="RIW34" s="355">
        <f t="shared" si="193"/>
        <v>0</v>
      </c>
      <c r="RIX34" s="355">
        <f t="shared" si="193"/>
        <v>0</v>
      </c>
      <c r="RIY34" s="355">
        <f t="shared" si="193"/>
        <v>0</v>
      </c>
      <c r="RIZ34" s="355">
        <f t="shared" si="193"/>
        <v>0</v>
      </c>
      <c r="RJA34" s="355">
        <f t="shared" si="193"/>
        <v>0</v>
      </c>
      <c r="RJB34" s="355">
        <f t="shared" si="193"/>
        <v>0</v>
      </c>
      <c r="RJC34" s="355">
        <f t="shared" si="193"/>
        <v>0</v>
      </c>
      <c r="RJD34" s="355">
        <f t="shared" si="193"/>
        <v>0</v>
      </c>
      <c r="RJE34" s="355">
        <f t="shared" si="193"/>
        <v>0</v>
      </c>
      <c r="RJF34" s="355">
        <f t="shared" si="193"/>
        <v>0</v>
      </c>
      <c r="RJG34" s="355">
        <f t="shared" si="193"/>
        <v>0</v>
      </c>
      <c r="RJH34" s="355">
        <f t="shared" si="193"/>
        <v>0</v>
      </c>
      <c r="RJI34" s="355">
        <f t="shared" si="193"/>
        <v>0</v>
      </c>
      <c r="RJJ34" s="355">
        <f t="shared" si="193"/>
        <v>0</v>
      </c>
      <c r="RJK34" s="355">
        <f t="shared" si="193"/>
        <v>0</v>
      </c>
      <c r="RJL34" s="355">
        <f t="shared" si="193"/>
        <v>0</v>
      </c>
      <c r="RJM34" s="355">
        <f t="shared" si="193"/>
        <v>0</v>
      </c>
      <c r="RJN34" s="355">
        <f t="shared" si="193"/>
        <v>0</v>
      </c>
      <c r="RJO34" s="355">
        <f t="shared" si="193"/>
        <v>0</v>
      </c>
      <c r="RJP34" s="355">
        <f t="shared" si="193"/>
        <v>0</v>
      </c>
      <c r="RJQ34" s="355">
        <f t="shared" si="193"/>
        <v>0</v>
      </c>
      <c r="RJR34" s="355">
        <f t="shared" si="193"/>
        <v>0</v>
      </c>
      <c r="RJS34" s="355">
        <f t="shared" si="193"/>
        <v>0</v>
      </c>
      <c r="RJT34" s="355">
        <f t="shared" si="193"/>
        <v>0</v>
      </c>
      <c r="RJU34" s="355">
        <f t="shared" si="193"/>
        <v>0</v>
      </c>
      <c r="RJV34" s="355">
        <f t="shared" si="193"/>
        <v>0</v>
      </c>
      <c r="RJW34" s="355">
        <f t="shared" si="193"/>
        <v>0</v>
      </c>
      <c r="RJX34" s="355">
        <f t="shared" si="193"/>
        <v>0</v>
      </c>
      <c r="RJY34" s="355">
        <f t="shared" si="193"/>
        <v>0</v>
      </c>
      <c r="RJZ34" s="355">
        <f t="shared" si="193"/>
        <v>0</v>
      </c>
      <c r="RKA34" s="355">
        <f t="shared" si="193"/>
        <v>0</v>
      </c>
      <c r="RKB34" s="355">
        <f t="shared" si="193"/>
        <v>0</v>
      </c>
      <c r="RKC34" s="355">
        <f t="shared" si="193"/>
        <v>0</v>
      </c>
      <c r="RKD34" s="355">
        <f t="shared" si="193"/>
        <v>0</v>
      </c>
      <c r="RKE34" s="355">
        <f t="shared" si="193"/>
        <v>0</v>
      </c>
      <c r="RKF34" s="355">
        <f t="shared" si="193"/>
        <v>0</v>
      </c>
      <c r="RKG34" s="355">
        <f t="shared" si="193"/>
        <v>0</v>
      </c>
      <c r="RKH34" s="355">
        <f t="shared" si="193"/>
        <v>0</v>
      </c>
      <c r="RKI34" s="355">
        <f t="shared" si="193"/>
        <v>0</v>
      </c>
      <c r="RKJ34" s="355">
        <f t="shared" si="193"/>
        <v>0</v>
      </c>
      <c r="RKK34" s="355">
        <f t="shared" si="193"/>
        <v>0</v>
      </c>
      <c r="RKL34" s="355">
        <f t="shared" si="193"/>
        <v>0</v>
      </c>
      <c r="RKM34" s="355">
        <f t="shared" si="193"/>
        <v>0</v>
      </c>
      <c r="RKN34" s="355">
        <f t="shared" si="193"/>
        <v>0</v>
      </c>
      <c r="RKO34" s="355">
        <f t="shared" si="193"/>
        <v>0</v>
      </c>
      <c r="RKP34" s="355">
        <f t="shared" si="193"/>
        <v>0</v>
      </c>
      <c r="RKQ34" s="355">
        <f t="shared" si="193"/>
        <v>0</v>
      </c>
      <c r="RKR34" s="355">
        <f t="shared" si="193"/>
        <v>0</v>
      </c>
      <c r="RKS34" s="355">
        <f t="shared" si="193"/>
        <v>0</v>
      </c>
      <c r="RKT34" s="355">
        <f t="shared" si="193"/>
        <v>0</v>
      </c>
      <c r="RKU34" s="355">
        <f t="shared" si="193"/>
        <v>0</v>
      </c>
      <c r="RKV34" s="355">
        <f t="shared" si="193"/>
        <v>0</v>
      </c>
      <c r="RKW34" s="355">
        <f t="shared" si="193"/>
        <v>0</v>
      </c>
      <c r="RKX34" s="355">
        <f t="shared" si="193"/>
        <v>0</v>
      </c>
      <c r="RKY34" s="355">
        <f t="shared" ref="RKY34:RNJ34" si="194">SUM(RKY35:RKY39)</f>
        <v>0</v>
      </c>
      <c r="RKZ34" s="355">
        <f t="shared" si="194"/>
        <v>0</v>
      </c>
      <c r="RLA34" s="355">
        <f t="shared" si="194"/>
        <v>0</v>
      </c>
      <c r="RLB34" s="355">
        <f t="shared" si="194"/>
        <v>0</v>
      </c>
      <c r="RLC34" s="355">
        <f t="shared" si="194"/>
        <v>0</v>
      </c>
      <c r="RLD34" s="355">
        <f t="shared" si="194"/>
        <v>0</v>
      </c>
      <c r="RLE34" s="355">
        <f t="shared" si="194"/>
        <v>0</v>
      </c>
      <c r="RLF34" s="355">
        <f t="shared" si="194"/>
        <v>0</v>
      </c>
      <c r="RLG34" s="355">
        <f t="shared" si="194"/>
        <v>0</v>
      </c>
      <c r="RLH34" s="355">
        <f t="shared" si="194"/>
        <v>0</v>
      </c>
      <c r="RLI34" s="355">
        <f t="shared" si="194"/>
        <v>0</v>
      </c>
      <c r="RLJ34" s="355">
        <f t="shared" si="194"/>
        <v>0</v>
      </c>
      <c r="RLK34" s="355">
        <f t="shared" si="194"/>
        <v>0</v>
      </c>
      <c r="RLL34" s="355">
        <f t="shared" si="194"/>
        <v>0</v>
      </c>
      <c r="RLM34" s="355">
        <f t="shared" si="194"/>
        <v>0</v>
      </c>
      <c r="RLN34" s="355">
        <f t="shared" si="194"/>
        <v>0</v>
      </c>
      <c r="RLO34" s="355">
        <f t="shared" si="194"/>
        <v>0</v>
      </c>
      <c r="RLP34" s="355">
        <f t="shared" si="194"/>
        <v>0</v>
      </c>
      <c r="RLQ34" s="355">
        <f t="shared" si="194"/>
        <v>0</v>
      </c>
      <c r="RLR34" s="355">
        <f t="shared" si="194"/>
        <v>0</v>
      </c>
      <c r="RLS34" s="355">
        <f t="shared" si="194"/>
        <v>0</v>
      </c>
      <c r="RLT34" s="355">
        <f t="shared" si="194"/>
        <v>0</v>
      </c>
      <c r="RLU34" s="355">
        <f t="shared" si="194"/>
        <v>0</v>
      </c>
      <c r="RLV34" s="355">
        <f t="shared" si="194"/>
        <v>0</v>
      </c>
      <c r="RLW34" s="355">
        <f t="shared" si="194"/>
        <v>0</v>
      </c>
      <c r="RLX34" s="355">
        <f t="shared" si="194"/>
        <v>0</v>
      </c>
      <c r="RLY34" s="355">
        <f t="shared" si="194"/>
        <v>0</v>
      </c>
      <c r="RLZ34" s="355">
        <f t="shared" si="194"/>
        <v>0</v>
      </c>
      <c r="RMA34" s="355">
        <f t="shared" si="194"/>
        <v>0</v>
      </c>
      <c r="RMB34" s="355">
        <f t="shared" si="194"/>
        <v>0</v>
      </c>
      <c r="RMC34" s="355">
        <f t="shared" si="194"/>
        <v>0</v>
      </c>
      <c r="RMD34" s="355">
        <f t="shared" si="194"/>
        <v>0</v>
      </c>
      <c r="RME34" s="355">
        <f t="shared" si="194"/>
        <v>0</v>
      </c>
      <c r="RMF34" s="355">
        <f t="shared" si="194"/>
        <v>0</v>
      </c>
      <c r="RMG34" s="355">
        <f t="shared" si="194"/>
        <v>0</v>
      </c>
      <c r="RMH34" s="355">
        <f t="shared" si="194"/>
        <v>0</v>
      </c>
      <c r="RMI34" s="355">
        <f t="shared" si="194"/>
        <v>0</v>
      </c>
      <c r="RMJ34" s="355">
        <f t="shared" si="194"/>
        <v>0</v>
      </c>
      <c r="RMK34" s="355">
        <f t="shared" si="194"/>
        <v>0</v>
      </c>
      <c r="RML34" s="355">
        <f t="shared" si="194"/>
        <v>0</v>
      </c>
      <c r="RMM34" s="355">
        <f t="shared" si="194"/>
        <v>0</v>
      </c>
      <c r="RMN34" s="355">
        <f t="shared" si="194"/>
        <v>0</v>
      </c>
      <c r="RMO34" s="355">
        <f t="shared" si="194"/>
        <v>0</v>
      </c>
      <c r="RMP34" s="355">
        <f t="shared" si="194"/>
        <v>0</v>
      </c>
      <c r="RMQ34" s="355">
        <f t="shared" si="194"/>
        <v>0</v>
      </c>
      <c r="RMR34" s="355">
        <f t="shared" si="194"/>
        <v>0</v>
      </c>
      <c r="RMS34" s="355">
        <f t="shared" si="194"/>
        <v>0</v>
      </c>
      <c r="RMT34" s="355">
        <f t="shared" si="194"/>
        <v>0</v>
      </c>
      <c r="RMU34" s="355">
        <f t="shared" si="194"/>
        <v>0</v>
      </c>
      <c r="RMV34" s="355">
        <f t="shared" si="194"/>
        <v>0</v>
      </c>
      <c r="RMW34" s="355">
        <f t="shared" si="194"/>
        <v>0</v>
      </c>
      <c r="RMX34" s="355">
        <f t="shared" si="194"/>
        <v>0</v>
      </c>
      <c r="RMY34" s="355">
        <f t="shared" si="194"/>
        <v>0</v>
      </c>
      <c r="RMZ34" s="355">
        <f t="shared" si="194"/>
        <v>0</v>
      </c>
      <c r="RNA34" s="355">
        <f t="shared" si="194"/>
        <v>0</v>
      </c>
      <c r="RNB34" s="355">
        <f t="shared" si="194"/>
        <v>0</v>
      </c>
      <c r="RNC34" s="355">
        <f t="shared" si="194"/>
        <v>0</v>
      </c>
      <c r="RND34" s="355">
        <f t="shared" si="194"/>
        <v>0</v>
      </c>
      <c r="RNE34" s="355">
        <f t="shared" si="194"/>
        <v>0</v>
      </c>
      <c r="RNF34" s="355">
        <f t="shared" si="194"/>
        <v>0</v>
      </c>
      <c r="RNG34" s="355">
        <f t="shared" si="194"/>
        <v>0</v>
      </c>
      <c r="RNH34" s="355">
        <f t="shared" si="194"/>
        <v>0</v>
      </c>
      <c r="RNI34" s="355">
        <f t="shared" si="194"/>
        <v>0</v>
      </c>
      <c r="RNJ34" s="355">
        <f t="shared" si="194"/>
        <v>0</v>
      </c>
      <c r="RNK34" s="355">
        <f t="shared" ref="RNK34:RPV34" si="195">SUM(RNK35:RNK39)</f>
        <v>0</v>
      </c>
      <c r="RNL34" s="355">
        <f t="shared" si="195"/>
        <v>0</v>
      </c>
      <c r="RNM34" s="355">
        <f t="shared" si="195"/>
        <v>0</v>
      </c>
      <c r="RNN34" s="355">
        <f t="shared" si="195"/>
        <v>0</v>
      </c>
      <c r="RNO34" s="355">
        <f t="shared" si="195"/>
        <v>0</v>
      </c>
      <c r="RNP34" s="355">
        <f t="shared" si="195"/>
        <v>0</v>
      </c>
      <c r="RNQ34" s="355">
        <f t="shared" si="195"/>
        <v>0</v>
      </c>
      <c r="RNR34" s="355">
        <f t="shared" si="195"/>
        <v>0</v>
      </c>
      <c r="RNS34" s="355">
        <f t="shared" si="195"/>
        <v>0</v>
      </c>
      <c r="RNT34" s="355">
        <f t="shared" si="195"/>
        <v>0</v>
      </c>
      <c r="RNU34" s="355">
        <f t="shared" si="195"/>
        <v>0</v>
      </c>
      <c r="RNV34" s="355">
        <f t="shared" si="195"/>
        <v>0</v>
      </c>
      <c r="RNW34" s="355">
        <f t="shared" si="195"/>
        <v>0</v>
      </c>
      <c r="RNX34" s="355">
        <f t="shared" si="195"/>
        <v>0</v>
      </c>
      <c r="RNY34" s="355">
        <f t="shared" si="195"/>
        <v>0</v>
      </c>
      <c r="RNZ34" s="355">
        <f t="shared" si="195"/>
        <v>0</v>
      </c>
      <c r="ROA34" s="355">
        <f t="shared" si="195"/>
        <v>0</v>
      </c>
      <c r="ROB34" s="355">
        <f t="shared" si="195"/>
        <v>0</v>
      </c>
      <c r="ROC34" s="355">
        <f t="shared" si="195"/>
        <v>0</v>
      </c>
      <c r="ROD34" s="355">
        <f t="shared" si="195"/>
        <v>0</v>
      </c>
      <c r="ROE34" s="355">
        <f t="shared" si="195"/>
        <v>0</v>
      </c>
      <c r="ROF34" s="355">
        <f t="shared" si="195"/>
        <v>0</v>
      </c>
      <c r="ROG34" s="355">
        <f t="shared" si="195"/>
        <v>0</v>
      </c>
      <c r="ROH34" s="355">
        <f t="shared" si="195"/>
        <v>0</v>
      </c>
      <c r="ROI34" s="355">
        <f t="shared" si="195"/>
        <v>0</v>
      </c>
      <c r="ROJ34" s="355">
        <f t="shared" si="195"/>
        <v>0</v>
      </c>
      <c r="ROK34" s="355">
        <f t="shared" si="195"/>
        <v>0</v>
      </c>
      <c r="ROL34" s="355">
        <f t="shared" si="195"/>
        <v>0</v>
      </c>
      <c r="ROM34" s="355">
        <f t="shared" si="195"/>
        <v>0</v>
      </c>
      <c r="RON34" s="355">
        <f t="shared" si="195"/>
        <v>0</v>
      </c>
      <c r="ROO34" s="355">
        <f t="shared" si="195"/>
        <v>0</v>
      </c>
      <c r="ROP34" s="355">
        <f t="shared" si="195"/>
        <v>0</v>
      </c>
      <c r="ROQ34" s="355">
        <f t="shared" si="195"/>
        <v>0</v>
      </c>
      <c r="ROR34" s="355">
        <f t="shared" si="195"/>
        <v>0</v>
      </c>
      <c r="ROS34" s="355">
        <f t="shared" si="195"/>
        <v>0</v>
      </c>
      <c r="ROT34" s="355">
        <f t="shared" si="195"/>
        <v>0</v>
      </c>
      <c r="ROU34" s="355">
        <f t="shared" si="195"/>
        <v>0</v>
      </c>
      <c r="ROV34" s="355">
        <f t="shared" si="195"/>
        <v>0</v>
      </c>
      <c r="ROW34" s="355">
        <f t="shared" si="195"/>
        <v>0</v>
      </c>
      <c r="ROX34" s="355">
        <f t="shared" si="195"/>
        <v>0</v>
      </c>
      <c r="ROY34" s="355">
        <f t="shared" si="195"/>
        <v>0</v>
      </c>
      <c r="ROZ34" s="355">
        <f t="shared" si="195"/>
        <v>0</v>
      </c>
      <c r="RPA34" s="355">
        <f t="shared" si="195"/>
        <v>0</v>
      </c>
      <c r="RPB34" s="355">
        <f t="shared" si="195"/>
        <v>0</v>
      </c>
      <c r="RPC34" s="355">
        <f t="shared" si="195"/>
        <v>0</v>
      </c>
      <c r="RPD34" s="355">
        <f t="shared" si="195"/>
        <v>0</v>
      </c>
      <c r="RPE34" s="355">
        <f t="shared" si="195"/>
        <v>0</v>
      </c>
      <c r="RPF34" s="355">
        <f t="shared" si="195"/>
        <v>0</v>
      </c>
      <c r="RPG34" s="355">
        <f t="shared" si="195"/>
        <v>0</v>
      </c>
      <c r="RPH34" s="355">
        <f t="shared" si="195"/>
        <v>0</v>
      </c>
      <c r="RPI34" s="355">
        <f t="shared" si="195"/>
        <v>0</v>
      </c>
      <c r="RPJ34" s="355">
        <f t="shared" si="195"/>
        <v>0</v>
      </c>
      <c r="RPK34" s="355">
        <f t="shared" si="195"/>
        <v>0</v>
      </c>
      <c r="RPL34" s="355">
        <f t="shared" si="195"/>
        <v>0</v>
      </c>
      <c r="RPM34" s="355">
        <f t="shared" si="195"/>
        <v>0</v>
      </c>
      <c r="RPN34" s="355">
        <f t="shared" si="195"/>
        <v>0</v>
      </c>
      <c r="RPO34" s="355">
        <f t="shared" si="195"/>
        <v>0</v>
      </c>
      <c r="RPP34" s="355">
        <f t="shared" si="195"/>
        <v>0</v>
      </c>
      <c r="RPQ34" s="355">
        <f t="shared" si="195"/>
        <v>0</v>
      </c>
      <c r="RPR34" s="355">
        <f t="shared" si="195"/>
        <v>0</v>
      </c>
      <c r="RPS34" s="355">
        <f t="shared" si="195"/>
        <v>0</v>
      </c>
      <c r="RPT34" s="355">
        <f t="shared" si="195"/>
        <v>0</v>
      </c>
      <c r="RPU34" s="355">
        <f t="shared" si="195"/>
        <v>0</v>
      </c>
      <c r="RPV34" s="355">
        <f t="shared" si="195"/>
        <v>0</v>
      </c>
      <c r="RPW34" s="355">
        <f t="shared" ref="RPW34:RSH34" si="196">SUM(RPW35:RPW39)</f>
        <v>0</v>
      </c>
      <c r="RPX34" s="355">
        <f t="shared" si="196"/>
        <v>0</v>
      </c>
      <c r="RPY34" s="355">
        <f t="shared" si="196"/>
        <v>0</v>
      </c>
      <c r="RPZ34" s="355">
        <f t="shared" si="196"/>
        <v>0</v>
      </c>
      <c r="RQA34" s="355">
        <f t="shared" si="196"/>
        <v>0</v>
      </c>
      <c r="RQB34" s="355">
        <f t="shared" si="196"/>
        <v>0</v>
      </c>
      <c r="RQC34" s="355">
        <f t="shared" si="196"/>
        <v>0</v>
      </c>
      <c r="RQD34" s="355">
        <f t="shared" si="196"/>
        <v>0</v>
      </c>
      <c r="RQE34" s="355">
        <f t="shared" si="196"/>
        <v>0</v>
      </c>
      <c r="RQF34" s="355">
        <f t="shared" si="196"/>
        <v>0</v>
      </c>
      <c r="RQG34" s="355">
        <f t="shared" si="196"/>
        <v>0</v>
      </c>
      <c r="RQH34" s="355">
        <f t="shared" si="196"/>
        <v>0</v>
      </c>
      <c r="RQI34" s="355">
        <f t="shared" si="196"/>
        <v>0</v>
      </c>
      <c r="RQJ34" s="355">
        <f t="shared" si="196"/>
        <v>0</v>
      </c>
      <c r="RQK34" s="355">
        <f t="shared" si="196"/>
        <v>0</v>
      </c>
      <c r="RQL34" s="355">
        <f t="shared" si="196"/>
        <v>0</v>
      </c>
      <c r="RQM34" s="355">
        <f t="shared" si="196"/>
        <v>0</v>
      </c>
      <c r="RQN34" s="355">
        <f t="shared" si="196"/>
        <v>0</v>
      </c>
      <c r="RQO34" s="355">
        <f t="shared" si="196"/>
        <v>0</v>
      </c>
      <c r="RQP34" s="355">
        <f t="shared" si="196"/>
        <v>0</v>
      </c>
      <c r="RQQ34" s="355">
        <f t="shared" si="196"/>
        <v>0</v>
      </c>
      <c r="RQR34" s="355">
        <f t="shared" si="196"/>
        <v>0</v>
      </c>
      <c r="RQS34" s="355">
        <f t="shared" si="196"/>
        <v>0</v>
      </c>
      <c r="RQT34" s="355">
        <f t="shared" si="196"/>
        <v>0</v>
      </c>
      <c r="RQU34" s="355">
        <f t="shared" si="196"/>
        <v>0</v>
      </c>
      <c r="RQV34" s="355">
        <f t="shared" si="196"/>
        <v>0</v>
      </c>
      <c r="RQW34" s="355">
        <f t="shared" si="196"/>
        <v>0</v>
      </c>
      <c r="RQX34" s="355">
        <f t="shared" si="196"/>
        <v>0</v>
      </c>
      <c r="RQY34" s="355">
        <f t="shared" si="196"/>
        <v>0</v>
      </c>
      <c r="RQZ34" s="355">
        <f t="shared" si="196"/>
        <v>0</v>
      </c>
      <c r="RRA34" s="355">
        <f t="shared" si="196"/>
        <v>0</v>
      </c>
      <c r="RRB34" s="355">
        <f t="shared" si="196"/>
        <v>0</v>
      </c>
      <c r="RRC34" s="355">
        <f t="shared" si="196"/>
        <v>0</v>
      </c>
      <c r="RRD34" s="355">
        <f t="shared" si="196"/>
        <v>0</v>
      </c>
      <c r="RRE34" s="355">
        <f t="shared" si="196"/>
        <v>0</v>
      </c>
      <c r="RRF34" s="355">
        <f t="shared" si="196"/>
        <v>0</v>
      </c>
      <c r="RRG34" s="355">
        <f t="shared" si="196"/>
        <v>0</v>
      </c>
      <c r="RRH34" s="355">
        <f t="shared" si="196"/>
        <v>0</v>
      </c>
      <c r="RRI34" s="355">
        <f t="shared" si="196"/>
        <v>0</v>
      </c>
      <c r="RRJ34" s="355">
        <f t="shared" si="196"/>
        <v>0</v>
      </c>
      <c r="RRK34" s="355">
        <f t="shared" si="196"/>
        <v>0</v>
      </c>
      <c r="RRL34" s="355">
        <f t="shared" si="196"/>
        <v>0</v>
      </c>
      <c r="RRM34" s="355">
        <f t="shared" si="196"/>
        <v>0</v>
      </c>
      <c r="RRN34" s="355">
        <f t="shared" si="196"/>
        <v>0</v>
      </c>
      <c r="RRO34" s="355">
        <f t="shared" si="196"/>
        <v>0</v>
      </c>
      <c r="RRP34" s="355">
        <f t="shared" si="196"/>
        <v>0</v>
      </c>
      <c r="RRQ34" s="355">
        <f t="shared" si="196"/>
        <v>0</v>
      </c>
      <c r="RRR34" s="355">
        <f t="shared" si="196"/>
        <v>0</v>
      </c>
      <c r="RRS34" s="355">
        <f t="shared" si="196"/>
        <v>0</v>
      </c>
      <c r="RRT34" s="355">
        <f t="shared" si="196"/>
        <v>0</v>
      </c>
      <c r="RRU34" s="355">
        <f t="shared" si="196"/>
        <v>0</v>
      </c>
      <c r="RRV34" s="355">
        <f t="shared" si="196"/>
        <v>0</v>
      </c>
      <c r="RRW34" s="355">
        <f t="shared" si="196"/>
        <v>0</v>
      </c>
      <c r="RRX34" s="355">
        <f t="shared" si="196"/>
        <v>0</v>
      </c>
      <c r="RRY34" s="355">
        <f t="shared" si="196"/>
        <v>0</v>
      </c>
      <c r="RRZ34" s="355">
        <f t="shared" si="196"/>
        <v>0</v>
      </c>
      <c r="RSA34" s="355">
        <f t="shared" si="196"/>
        <v>0</v>
      </c>
      <c r="RSB34" s="355">
        <f t="shared" si="196"/>
        <v>0</v>
      </c>
      <c r="RSC34" s="355">
        <f t="shared" si="196"/>
        <v>0</v>
      </c>
      <c r="RSD34" s="355">
        <f t="shared" si="196"/>
        <v>0</v>
      </c>
      <c r="RSE34" s="355">
        <f t="shared" si="196"/>
        <v>0</v>
      </c>
      <c r="RSF34" s="355">
        <f t="shared" si="196"/>
        <v>0</v>
      </c>
      <c r="RSG34" s="355">
        <f t="shared" si="196"/>
        <v>0</v>
      </c>
      <c r="RSH34" s="355">
        <f t="shared" si="196"/>
        <v>0</v>
      </c>
      <c r="RSI34" s="355">
        <f t="shared" ref="RSI34:RUT34" si="197">SUM(RSI35:RSI39)</f>
        <v>0</v>
      </c>
      <c r="RSJ34" s="355">
        <f t="shared" si="197"/>
        <v>0</v>
      </c>
      <c r="RSK34" s="355">
        <f t="shared" si="197"/>
        <v>0</v>
      </c>
      <c r="RSL34" s="355">
        <f t="shared" si="197"/>
        <v>0</v>
      </c>
      <c r="RSM34" s="355">
        <f t="shared" si="197"/>
        <v>0</v>
      </c>
      <c r="RSN34" s="355">
        <f t="shared" si="197"/>
        <v>0</v>
      </c>
      <c r="RSO34" s="355">
        <f t="shared" si="197"/>
        <v>0</v>
      </c>
      <c r="RSP34" s="355">
        <f t="shared" si="197"/>
        <v>0</v>
      </c>
      <c r="RSQ34" s="355">
        <f t="shared" si="197"/>
        <v>0</v>
      </c>
      <c r="RSR34" s="355">
        <f t="shared" si="197"/>
        <v>0</v>
      </c>
      <c r="RSS34" s="355">
        <f t="shared" si="197"/>
        <v>0</v>
      </c>
      <c r="RST34" s="355">
        <f t="shared" si="197"/>
        <v>0</v>
      </c>
      <c r="RSU34" s="355">
        <f t="shared" si="197"/>
        <v>0</v>
      </c>
      <c r="RSV34" s="355">
        <f t="shared" si="197"/>
        <v>0</v>
      </c>
      <c r="RSW34" s="355">
        <f t="shared" si="197"/>
        <v>0</v>
      </c>
      <c r="RSX34" s="355">
        <f t="shared" si="197"/>
        <v>0</v>
      </c>
      <c r="RSY34" s="355">
        <f t="shared" si="197"/>
        <v>0</v>
      </c>
      <c r="RSZ34" s="355">
        <f t="shared" si="197"/>
        <v>0</v>
      </c>
      <c r="RTA34" s="355">
        <f t="shared" si="197"/>
        <v>0</v>
      </c>
      <c r="RTB34" s="355">
        <f t="shared" si="197"/>
        <v>0</v>
      </c>
      <c r="RTC34" s="355">
        <f t="shared" si="197"/>
        <v>0</v>
      </c>
      <c r="RTD34" s="355">
        <f t="shared" si="197"/>
        <v>0</v>
      </c>
      <c r="RTE34" s="355">
        <f t="shared" si="197"/>
        <v>0</v>
      </c>
      <c r="RTF34" s="355">
        <f t="shared" si="197"/>
        <v>0</v>
      </c>
      <c r="RTG34" s="355">
        <f t="shared" si="197"/>
        <v>0</v>
      </c>
      <c r="RTH34" s="355">
        <f t="shared" si="197"/>
        <v>0</v>
      </c>
      <c r="RTI34" s="355">
        <f t="shared" si="197"/>
        <v>0</v>
      </c>
      <c r="RTJ34" s="355">
        <f t="shared" si="197"/>
        <v>0</v>
      </c>
      <c r="RTK34" s="355">
        <f t="shared" si="197"/>
        <v>0</v>
      </c>
      <c r="RTL34" s="355">
        <f t="shared" si="197"/>
        <v>0</v>
      </c>
      <c r="RTM34" s="355">
        <f t="shared" si="197"/>
        <v>0</v>
      </c>
      <c r="RTN34" s="355">
        <f t="shared" si="197"/>
        <v>0</v>
      </c>
      <c r="RTO34" s="355">
        <f t="shared" si="197"/>
        <v>0</v>
      </c>
      <c r="RTP34" s="355">
        <f t="shared" si="197"/>
        <v>0</v>
      </c>
      <c r="RTQ34" s="355">
        <f t="shared" si="197"/>
        <v>0</v>
      </c>
      <c r="RTR34" s="355">
        <f t="shared" si="197"/>
        <v>0</v>
      </c>
      <c r="RTS34" s="355">
        <f t="shared" si="197"/>
        <v>0</v>
      </c>
      <c r="RTT34" s="355">
        <f t="shared" si="197"/>
        <v>0</v>
      </c>
      <c r="RTU34" s="355">
        <f t="shared" si="197"/>
        <v>0</v>
      </c>
      <c r="RTV34" s="355">
        <f t="shared" si="197"/>
        <v>0</v>
      </c>
      <c r="RTW34" s="355">
        <f t="shared" si="197"/>
        <v>0</v>
      </c>
      <c r="RTX34" s="355">
        <f t="shared" si="197"/>
        <v>0</v>
      </c>
      <c r="RTY34" s="355">
        <f t="shared" si="197"/>
        <v>0</v>
      </c>
      <c r="RTZ34" s="355">
        <f t="shared" si="197"/>
        <v>0</v>
      </c>
      <c r="RUA34" s="355">
        <f t="shared" si="197"/>
        <v>0</v>
      </c>
      <c r="RUB34" s="355">
        <f t="shared" si="197"/>
        <v>0</v>
      </c>
      <c r="RUC34" s="355">
        <f t="shared" si="197"/>
        <v>0</v>
      </c>
      <c r="RUD34" s="355">
        <f t="shared" si="197"/>
        <v>0</v>
      </c>
      <c r="RUE34" s="355">
        <f t="shared" si="197"/>
        <v>0</v>
      </c>
      <c r="RUF34" s="355">
        <f t="shared" si="197"/>
        <v>0</v>
      </c>
      <c r="RUG34" s="355">
        <f t="shared" si="197"/>
        <v>0</v>
      </c>
      <c r="RUH34" s="355">
        <f t="shared" si="197"/>
        <v>0</v>
      </c>
      <c r="RUI34" s="355">
        <f t="shared" si="197"/>
        <v>0</v>
      </c>
      <c r="RUJ34" s="355">
        <f t="shared" si="197"/>
        <v>0</v>
      </c>
      <c r="RUK34" s="355">
        <f t="shared" si="197"/>
        <v>0</v>
      </c>
      <c r="RUL34" s="355">
        <f t="shared" si="197"/>
        <v>0</v>
      </c>
      <c r="RUM34" s="355">
        <f t="shared" si="197"/>
        <v>0</v>
      </c>
      <c r="RUN34" s="355">
        <f t="shared" si="197"/>
        <v>0</v>
      </c>
      <c r="RUO34" s="355">
        <f t="shared" si="197"/>
        <v>0</v>
      </c>
      <c r="RUP34" s="355">
        <f t="shared" si="197"/>
        <v>0</v>
      </c>
      <c r="RUQ34" s="355">
        <f t="shared" si="197"/>
        <v>0</v>
      </c>
      <c r="RUR34" s="355">
        <f t="shared" si="197"/>
        <v>0</v>
      </c>
      <c r="RUS34" s="355">
        <f t="shared" si="197"/>
        <v>0</v>
      </c>
      <c r="RUT34" s="355">
        <f t="shared" si="197"/>
        <v>0</v>
      </c>
      <c r="RUU34" s="355">
        <f t="shared" ref="RUU34:RXF34" si="198">SUM(RUU35:RUU39)</f>
        <v>0</v>
      </c>
      <c r="RUV34" s="355">
        <f t="shared" si="198"/>
        <v>0</v>
      </c>
      <c r="RUW34" s="355">
        <f t="shared" si="198"/>
        <v>0</v>
      </c>
      <c r="RUX34" s="355">
        <f t="shared" si="198"/>
        <v>0</v>
      </c>
      <c r="RUY34" s="355">
        <f t="shared" si="198"/>
        <v>0</v>
      </c>
      <c r="RUZ34" s="355">
        <f t="shared" si="198"/>
        <v>0</v>
      </c>
      <c r="RVA34" s="355">
        <f t="shared" si="198"/>
        <v>0</v>
      </c>
      <c r="RVB34" s="355">
        <f t="shared" si="198"/>
        <v>0</v>
      </c>
      <c r="RVC34" s="355">
        <f t="shared" si="198"/>
        <v>0</v>
      </c>
      <c r="RVD34" s="355">
        <f t="shared" si="198"/>
        <v>0</v>
      </c>
      <c r="RVE34" s="355">
        <f t="shared" si="198"/>
        <v>0</v>
      </c>
      <c r="RVF34" s="355">
        <f t="shared" si="198"/>
        <v>0</v>
      </c>
      <c r="RVG34" s="355">
        <f t="shared" si="198"/>
        <v>0</v>
      </c>
      <c r="RVH34" s="355">
        <f t="shared" si="198"/>
        <v>0</v>
      </c>
      <c r="RVI34" s="355">
        <f t="shared" si="198"/>
        <v>0</v>
      </c>
      <c r="RVJ34" s="355">
        <f t="shared" si="198"/>
        <v>0</v>
      </c>
      <c r="RVK34" s="355">
        <f t="shared" si="198"/>
        <v>0</v>
      </c>
      <c r="RVL34" s="355">
        <f t="shared" si="198"/>
        <v>0</v>
      </c>
      <c r="RVM34" s="355">
        <f t="shared" si="198"/>
        <v>0</v>
      </c>
      <c r="RVN34" s="355">
        <f t="shared" si="198"/>
        <v>0</v>
      </c>
      <c r="RVO34" s="355">
        <f t="shared" si="198"/>
        <v>0</v>
      </c>
      <c r="RVP34" s="355">
        <f t="shared" si="198"/>
        <v>0</v>
      </c>
      <c r="RVQ34" s="355">
        <f t="shared" si="198"/>
        <v>0</v>
      </c>
      <c r="RVR34" s="355">
        <f t="shared" si="198"/>
        <v>0</v>
      </c>
      <c r="RVS34" s="355">
        <f t="shared" si="198"/>
        <v>0</v>
      </c>
      <c r="RVT34" s="355">
        <f t="shared" si="198"/>
        <v>0</v>
      </c>
      <c r="RVU34" s="355">
        <f t="shared" si="198"/>
        <v>0</v>
      </c>
      <c r="RVV34" s="355">
        <f t="shared" si="198"/>
        <v>0</v>
      </c>
      <c r="RVW34" s="355">
        <f t="shared" si="198"/>
        <v>0</v>
      </c>
      <c r="RVX34" s="355">
        <f t="shared" si="198"/>
        <v>0</v>
      </c>
      <c r="RVY34" s="355">
        <f t="shared" si="198"/>
        <v>0</v>
      </c>
      <c r="RVZ34" s="355">
        <f t="shared" si="198"/>
        <v>0</v>
      </c>
      <c r="RWA34" s="355">
        <f t="shared" si="198"/>
        <v>0</v>
      </c>
      <c r="RWB34" s="355">
        <f t="shared" si="198"/>
        <v>0</v>
      </c>
      <c r="RWC34" s="355">
        <f t="shared" si="198"/>
        <v>0</v>
      </c>
      <c r="RWD34" s="355">
        <f t="shared" si="198"/>
        <v>0</v>
      </c>
      <c r="RWE34" s="355">
        <f t="shared" si="198"/>
        <v>0</v>
      </c>
      <c r="RWF34" s="355">
        <f t="shared" si="198"/>
        <v>0</v>
      </c>
      <c r="RWG34" s="355">
        <f t="shared" si="198"/>
        <v>0</v>
      </c>
      <c r="RWH34" s="355">
        <f t="shared" si="198"/>
        <v>0</v>
      </c>
      <c r="RWI34" s="355">
        <f t="shared" si="198"/>
        <v>0</v>
      </c>
      <c r="RWJ34" s="355">
        <f t="shared" si="198"/>
        <v>0</v>
      </c>
      <c r="RWK34" s="355">
        <f t="shared" si="198"/>
        <v>0</v>
      </c>
      <c r="RWL34" s="355">
        <f t="shared" si="198"/>
        <v>0</v>
      </c>
      <c r="RWM34" s="355">
        <f t="shared" si="198"/>
        <v>0</v>
      </c>
      <c r="RWN34" s="355">
        <f t="shared" si="198"/>
        <v>0</v>
      </c>
      <c r="RWO34" s="355">
        <f t="shared" si="198"/>
        <v>0</v>
      </c>
      <c r="RWP34" s="355">
        <f t="shared" si="198"/>
        <v>0</v>
      </c>
      <c r="RWQ34" s="355">
        <f t="shared" si="198"/>
        <v>0</v>
      </c>
      <c r="RWR34" s="355">
        <f t="shared" si="198"/>
        <v>0</v>
      </c>
      <c r="RWS34" s="355">
        <f t="shared" si="198"/>
        <v>0</v>
      </c>
      <c r="RWT34" s="355">
        <f t="shared" si="198"/>
        <v>0</v>
      </c>
      <c r="RWU34" s="355">
        <f t="shared" si="198"/>
        <v>0</v>
      </c>
      <c r="RWV34" s="355">
        <f t="shared" si="198"/>
        <v>0</v>
      </c>
      <c r="RWW34" s="355">
        <f t="shared" si="198"/>
        <v>0</v>
      </c>
      <c r="RWX34" s="355">
        <f t="shared" si="198"/>
        <v>0</v>
      </c>
      <c r="RWY34" s="355">
        <f t="shared" si="198"/>
        <v>0</v>
      </c>
      <c r="RWZ34" s="355">
        <f t="shared" si="198"/>
        <v>0</v>
      </c>
      <c r="RXA34" s="355">
        <f t="shared" si="198"/>
        <v>0</v>
      </c>
      <c r="RXB34" s="355">
        <f t="shared" si="198"/>
        <v>0</v>
      </c>
      <c r="RXC34" s="355">
        <f t="shared" si="198"/>
        <v>0</v>
      </c>
      <c r="RXD34" s="355">
        <f t="shared" si="198"/>
        <v>0</v>
      </c>
      <c r="RXE34" s="355">
        <f t="shared" si="198"/>
        <v>0</v>
      </c>
      <c r="RXF34" s="355">
        <f t="shared" si="198"/>
        <v>0</v>
      </c>
      <c r="RXG34" s="355">
        <f t="shared" ref="RXG34:RZR34" si="199">SUM(RXG35:RXG39)</f>
        <v>0</v>
      </c>
      <c r="RXH34" s="355">
        <f t="shared" si="199"/>
        <v>0</v>
      </c>
      <c r="RXI34" s="355">
        <f t="shared" si="199"/>
        <v>0</v>
      </c>
      <c r="RXJ34" s="355">
        <f t="shared" si="199"/>
        <v>0</v>
      </c>
      <c r="RXK34" s="355">
        <f t="shared" si="199"/>
        <v>0</v>
      </c>
      <c r="RXL34" s="355">
        <f t="shared" si="199"/>
        <v>0</v>
      </c>
      <c r="RXM34" s="355">
        <f t="shared" si="199"/>
        <v>0</v>
      </c>
      <c r="RXN34" s="355">
        <f t="shared" si="199"/>
        <v>0</v>
      </c>
      <c r="RXO34" s="355">
        <f t="shared" si="199"/>
        <v>0</v>
      </c>
      <c r="RXP34" s="355">
        <f t="shared" si="199"/>
        <v>0</v>
      </c>
      <c r="RXQ34" s="355">
        <f t="shared" si="199"/>
        <v>0</v>
      </c>
      <c r="RXR34" s="355">
        <f t="shared" si="199"/>
        <v>0</v>
      </c>
      <c r="RXS34" s="355">
        <f t="shared" si="199"/>
        <v>0</v>
      </c>
      <c r="RXT34" s="355">
        <f t="shared" si="199"/>
        <v>0</v>
      </c>
      <c r="RXU34" s="355">
        <f t="shared" si="199"/>
        <v>0</v>
      </c>
      <c r="RXV34" s="355">
        <f t="shared" si="199"/>
        <v>0</v>
      </c>
      <c r="RXW34" s="355">
        <f t="shared" si="199"/>
        <v>0</v>
      </c>
      <c r="RXX34" s="355">
        <f t="shared" si="199"/>
        <v>0</v>
      </c>
      <c r="RXY34" s="355">
        <f t="shared" si="199"/>
        <v>0</v>
      </c>
      <c r="RXZ34" s="355">
        <f t="shared" si="199"/>
        <v>0</v>
      </c>
      <c r="RYA34" s="355">
        <f t="shared" si="199"/>
        <v>0</v>
      </c>
      <c r="RYB34" s="355">
        <f t="shared" si="199"/>
        <v>0</v>
      </c>
      <c r="RYC34" s="355">
        <f t="shared" si="199"/>
        <v>0</v>
      </c>
      <c r="RYD34" s="355">
        <f t="shared" si="199"/>
        <v>0</v>
      </c>
      <c r="RYE34" s="355">
        <f t="shared" si="199"/>
        <v>0</v>
      </c>
      <c r="RYF34" s="355">
        <f t="shared" si="199"/>
        <v>0</v>
      </c>
      <c r="RYG34" s="355">
        <f t="shared" si="199"/>
        <v>0</v>
      </c>
      <c r="RYH34" s="355">
        <f t="shared" si="199"/>
        <v>0</v>
      </c>
      <c r="RYI34" s="355">
        <f t="shared" si="199"/>
        <v>0</v>
      </c>
      <c r="RYJ34" s="355">
        <f t="shared" si="199"/>
        <v>0</v>
      </c>
      <c r="RYK34" s="355">
        <f t="shared" si="199"/>
        <v>0</v>
      </c>
      <c r="RYL34" s="355">
        <f t="shared" si="199"/>
        <v>0</v>
      </c>
      <c r="RYM34" s="355">
        <f t="shared" si="199"/>
        <v>0</v>
      </c>
      <c r="RYN34" s="355">
        <f t="shared" si="199"/>
        <v>0</v>
      </c>
      <c r="RYO34" s="355">
        <f t="shared" si="199"/>
        <v>0</v>
      </c>
      <c r="RYP34" s="355">
        <f t="shared" si="199"/>
        <v>0</v>
      </c>
      <c r="RYQ34" s="355">
        <f t="shared" si="199"/>
        <v>0</v>
      </c>
      <c r="RYR34" s="355">
        <f t="shared" si="199"/>
        <v>0</v>
      </c>
      <c r="RYS34" s="355">
        <f t="shared" si="199"/>
        <v>0</v>
      </c>
      <c r="RYT34" s="355">
        <f t="shared" si="199"/>
        <v>0</v>
      </c>
      <c r="RYU34" s="355">
        <f t="shared" si="199"/>
        <v>0</v>
      </c>
      <c r="RYV34" s="355">
        <f t="shared" si="199"/>
        <v>0</v>
      </c>
      <c r="RYW34" s="355">
        <f t="shared" si="199"/>
        <v>0</v>
      </c>
      <c r="RYX34" s="355">
        <f t="shared" si="199"/>
        <v>0</v>
      </c>
      <c r="RYY34" s="355">
        <f t="shared" si="199"/>
        <v>0</v>
      </c>
      <c r="RYZ34" s="355">
        <f t="shared" si="199"/>
        <v>0</v>
      </c>
      <c r="RZA34" s="355">
        <f t="shared" si="199"/>
        <v>0</v>
      </c>
      <c r="RZB34" s="355">
        <f t="shared" si="199"/>
        <v>0</v>
      </c>
      <c r="RZC34" s="355">
        <f t="shared" si="199"/>
        <v>0</v>
      </c>
      <c r="RZD34" s="355">
        <f t="shared" si="199"/>
        <v>0</v>
      </c>
      <c r="RZE34" s="355">
        <f t="shared" si="199"/>
        <v>0</v>
      </c>
      <c r="RZF34" s="355">
        <f t="shared" si="199"/>
        <v>0</v>
      </c>
      <c r="RZG34" s="355">
        <f t="shared" si="199"/>
        <v>0</v>
      </c>
      <c r="RZH34" s="355">
        <f t="shared" si="199"/>
        <v>0</v>
      </c>
      <c r="RZI34" s="355">
        <f t="shared" si="199"/>
        <v>0</v>
      </c>
      <c r="RZJ34" s="355">
        <f t="shared" si="199"/>
        <v>0</v>
      </c>
      <c r="RZK34" s="355">
        <f t="shared" si="199"/>
        <v>0</v>
      </c>
      <c r="RZL34" s="355">
        <f t="shared" si="199"/>
        <v>0</v>
      </c>
      <c r="RZM34" s="355">
        <f t="shared" si="199"/>
        <v>0</v>
      </c>
      <c r="RZN34" s="355">
        <f t="shared" si="199"/>
        <v>0</v>
      </c>
      <c r="RZO34" s="355">
        <f t="shared" si="199"/>
        <v>0</v>
      </c>
      <c r="RZP34" s="355">
        <f t="shared" si="199"/>
        <v>0</v>
      </c>
      <c r="RZQ34" s="355">
        <f t="shared" si="199"/>
        <v>0</v>
      </c>
      <c r="RZR34" s="355">
        <f t="shared" si="199"/>
        <v>0</v>
      </c>
      <c r="RZS34" s="355">
        <f t="shared" ref="RZS34:SCD34" si="200">SUM(RZS35:RZS39)</f>
        <v>0</v>
      </c>
      <c r="RZT34" s="355">
        <f t="shared" si="200"/>
        <v>0</v>
      </c>
      <c r="RZU34" s="355">
        <f t="shared" si="200"/>
        <v>0</v>
      </c>
      <c r="RZV34" s="355">
        <f t="shared" si="200"/>
        <v>0</v>
      </c>
      <c r="RZW34" s="355">
        <f t="shared" si="200"/>
        <v>0</v>
      </c>
      <c r="RZX34" s="355">
        <f t="shared" si="200"/>
        <v>0</v>
      </c>
      <c r="RZY34" s="355">
        <f t="shared" si="200"/>
        <v>0</v>
      </c>
      <c r="RZZ34" s="355">
        <f t="shared" si="200"/>
        <v>0</v>
      </c>
      <c r="SAA34" s="355">
        <f t="shared" si="200"/>
        <v>0</v>
      </c>
      <c r="SAB34" s="355">
        <f t="shared" si="200"/>
        <v>0</v>
      </c>
      <c r="SAC34" s="355">
        <f t="shared" si="200"/>
        <v>0</v>
      </c>
      <c r="SAD34" s="355">
        <f t="shared" si="200"/>
        <v>0</v>
      </c>
      <c r="SAE34" s="355">
        <f t="shared" si="200"/>
        <v>0</v>
      </c>
      <c r="SAF34" s="355">
        <f t="shared" si="200"/>
        <v>0</v>
      </c>
      <c r="SAG34" s="355">
        <f t="shared" si="200"/>
        <v>0</v>
      </c>
      <c r="SAH34" s="355">
        <f t="shared" si="200"/>
        <v>0</v>
      </c>
      <c r="SAI34" s="355">
        <f t="shared" si="200"/>
        <v>0</v>
      </c>
      <c r="SAJ34" s="355">
        <f t="shared" si="200"/>
        <v>0</v>
      </c>
      <c r="SAK34" s="355">
        <f t="shared" si="200"/>
        <v>0</v>
      </c>
      <c r="SAL34" s="355">
        <f t="shared" si="200"/>
        <v>0</v>
      </c>
      <c r="SAM34" s="355">
        <f t="shared" si="200"/>
        <v>0</v>
      </c>
      <c r="SAN34" s="355">
        <f t="shared" si="200"/>
        <v>0</v>
      </c>
      <c r="SAO34" s="355">
        <f t="shared" si="200"/>
        <v>0</v>
      </c>
      <c r="SAP34" s="355">
        <f t="shared" si="200"/>
        <v>0</v>
      </c>
      <c r="SAQ34" s="355">
        <f t="shared" si="200"/>
        <v>0</v>
      </c>
      <c r="SAR34" s="355">
        <f t="shared" si="200"/>
        <v>0</v>
      </c>
      <c r="SAS34" s="355">
        <f t="shared" si="200"/>
        <v>0</v>
      </c>
      <c r="SAT34" s="355">
        <f t="shared" si="200"/>
        <v>0</v>
      </c>
      <c r="SAU34" s="355">
        <f t="shared" si="200"/>
        <v>0</v>
      </c>
      <c r="SAV34" s="355">
        <f t="shared" si="200"/>
        <v>0</v>
      </c>
      <c r="SAW34" s="355">
        <f t="shared" si="200"/>
        <v>0</v>
      </c>
      <c r="SAX34" s="355">
        <f t="shared" si="200"/>
        <v>0</v>
      </c>
      <c r="SAY34" s="355">
        <f t="shared" si="200"/>
        <v>0</v>
      </c>
      <c r="SAZ34" s="355">
        <f t="shared" si="200"/>
        <v>0</v>
      </c>
      <c r="SBA34" s="355">
        <f t="shared" si="200"/>
        <v>0</v>
      </c>
      <c r="SBB34" s="355">
        <f t="shared" si="200"/>
        <v>0</v>
      </c>
      <c r="SBC34" s="355">
        <f t="shared" si="200"/>
        <v>0</v>
      </c>
      <c r="SBD34" s="355">
        <f t="shared" si="200"/>
        <v>0</v>
      </c>
      <c r="SBE34" s="355">
        <f t="shared" si="200"/>
        <v>0</v>
      </c>
      <c r="SBF34" s="355">
        <f t="shared" si="200"/>
        <v>0</v>
      </c>
      <c r="SBG34" s="355">
        <f t="shared" si="200"/>
        <v>0</v>
      </c>
      <c r="SBH34" s="355">
        <f t="shared" si="200"/>
        <v>0</v>
      </c>
      <c r="SBI34" s="355">
        <f t="shared" si="200"/>
        <v>0</v>
      </c>
      <c r="SBJ34" s="355">
        <f t="shared" si="200"/>
        <v>0</v>
      </c>
      <c r="SBK34" s="355">
        <f t="shared" si="200"/>
        <v>0</v>
      </c>
      <c r="SBL34" s="355">
        <f t="shared" si="200"/>
        <v>0</v>
      </c>
      <c r="SBM34" s="355">
        <f t="shared" si="200"/>
        <v>0</v>
      </c>
      <c r="SBN34" s="355">
        <f t="shared" si="200"/>
        <v>0</v>
      </c>
      <c r="SBO34" s="355">
        <f t="shared" si="200"/>
        <v>0</v>
      </c>
      <c r="SBP34" s="355">
        <f t="shared" si="200"/>
        <v>0</v>
      </c>
      <c r="SBQ34" s="355">
        <f t="shared" si="200"/>
        <v>0</v>
      </c>
      <c r="SBR34" s="355">
        <f t="shared" si="200"/>
        <v>0</v>
      </c>
      <c r="SBS34" s="355">
        <f t="shared" si="200"/>
        <v>0</v>
      </c>
      <c r="SBT34" s="355">
        <f t="shared" si="200"/>
        <v>0</v>
      </c>
      <c r="SBU34" s="355">
        <f t="shared" si="200"/>
        <v>0</v>
      </c>
      <c r="SBV34" s="355">
        <f t="shared" si="200"/>
        <v>0</v>
      </c>
      <c r="SBW34" s="355">
        <f t="shared" si="200"/>
        <v>0</v>
      </c>
      <c r="SBX34" s="355">
        <f t="shared" si="200"/>
        <v>0</v>
      </c>
      <c r="SBY34" s="355">
        <f t="shared" si="200"/>
        <v>0</v>
      </c>
      <c r="SBZ34" s="355">
        <f t="shared" si="200"/>
        <v>0</v>
      </c>
      <c r="SCA34" s="355">
        <f t="shared" si="200"/>
        <v>0</v>
      </c>
      <c r="SCB34" s="355">
        <f t="shared" si="200"/>
        <v>0</v>
      </c>
      <c r="SCC34" s="355">
        <f t="shared" si="200"/>
        <v>0</v>
      </c>
      <c r="SCD34" s="355">
        <f t="shared" si="200"/>
        <v>0</v>
      </c>
      <c r="SCE34" s="355">
        <f t="shared" ref="SCE34:SEP34" si="201">SUM(SCE35:SCE39)</f>
        <v>0</v>
      </c>
      <c r="SCF34" s="355">
        <f t="shared" si="201"/>
        <v>0</v>
      </c>
      <c r="SCG34" s="355">
        <f t="shared" si="201"/>
        <v>0</v>
      </c>
      <c r="SCH34" s="355">
        <f t="shared" si="201"/>
        <v>0</v>
      </c>
      <c r="SCI34" s="355">
        <f t="shared" si="201"/>
        <v>0</v>
      </c>
      <c r="SCJ34" s="355">
        <f t="shared" si="201"/>
        <v>0</v>
      </c>
      <c r="SCK34" s="355">
        <f t="shared" si="201"/>
        <v>0</v>
      </c>
      <c r="SCL34" s="355">
        <f t="shared" si="201"/>
        <v>0</v>
      </c>
      <c r="SCM34" s="355">
        <f t="shared" si="201"/>
        <v>0</v>
      </c>
      <c r="SCN34" s="355">
        <f t="shared" si="201"/>
        <v>0</v>
      </c>
      <c r="SCO34" s="355">
        <f t="shared" si="201"/>
        <v>0</v>
      </c>
      <c r="SCP34" s="355">
        <f t="shared" si="201"/>
        <v>0</v>
      </c>
      <c r="SCQ34" s="355">
        <f t="shared" si="201"/>
        <v>0</v>
      </c>
      <c r="SCR34" s="355">
        <f t="shared" si="201"/>
        <v>0</v>
      </c>
      <c r="SCS34" s="355">
        <f t="shared" si="201"/>
        <v>0</v>
      </c>
      <c r="SCT34" s="355">
        <f t="shared" si="201"/>
        <v>0</v>
      </c>
      <c r="SCU34" s="355">
        <f t="shared" si="201"/>
        <v>0</v>
      </c>
      <c r="SCV34" s="355">
        <f t="shared" si="201"/>
        <v>0</v>
      </c>
      <c r="SCW34" s="355">
        <f t="shared" si="201"/>
        <v>0</v>
      </c>
      <c r="SCX34" s="355">
        <f t="shared" si="201"/>
        <v>0</v>
      </c>
      <c r="SCY34" s="355">
        <f t="shared" si="201"/>
        <v>0</v>
      </c>
      <c r="SCZ34" s="355">
        <f t="shared" si="201"/>
        <v>0</v>
      </c>
      <c r="SDA34" s="355">
        <f t="shared" si="201"/>
        <v>0</v>
      </c>
      <c r="SDB34" s="355">
        <f t="shared" si="201"/>
        <v>0</v>
      </c>
      <c r="SDC34" s="355">
        <f t="shared" si="201"/>
        <v>0</v>
      </c>
      <c r="SDD34" s="355">
        <f t="shared" si="201"/>
        <v>0</v>
      </c>
      <c r="SDE34" s="355">
        <f t="shared" si="201"/>
        <v>0</v>
      </c>
      <c r="SDF34" s="355">
        <f t="shared" si="201"/>
        <v>0</v>
      </c>
      <c r="SDG34" s="355">
        <f t="shared" si="201"/>
        <v>0</v>
      </c>
      <c r="SDH34" s="355">
        <f t="shared" si="201"/>
        <v>0</v>
      </c>
      <c r="SDI34" s="355">
        <f t="shared" si="201"/>
        <v>0</v>
      </c>
      <c r="SDJ34" s="355">
        <f t="shared" si="201"/>
        <v>0</v>
      </c>
      <c r="SDK34" s="355">
        <f t="shared" si="201"/>
        <v>0</v>
      </c>
      <c r="SDL34" s="355">
        <f t="shared" si="201"/>
        <v>0</v>
      </c>
      <c r="SDM34" s="355">
        <f t="shared" si="201"/>
        <v>0</v>
      </c>
      <c r="SDN34" s="355">
        <f t="shared" si="201"/>
        <v>0</v>
      </c>
      <c r="SDO34" s="355">
        <f t="shared" si="201"/>
        <v>0</v>
      </c>
      <c r="SDP34" s="355">
        <f t="shared" si="201"/>
        <v>0</v>
      </c>
      <c r="SDQ34" s="355">
        <f t="shared" si="201"/>
        <v>0</v>
      </c>
      <c r="SDR34" s="355">
        <f t="shared" si="201"/>
        <v>0</v>
      </c>
      <c r="SDS34" s="355">
        <f t="shared" si="201"/>
        <v>0</v>
      </c>
      <c r="SDT34" s="355">
        <f t="shared" si="201"/>
        <v>0</v>
      </c>
      <c r="SDU34" s="355">
        <f t="shared" si="201"/>
        <v>0</v>
      </c>
      <c r="SDV34" s="355">
        <f t="shared" si="201"/>
        <v>0</v>
      </c>
      <c r="SDW34" s="355">
        <f t="shared" si="201"/>
        <v>0</v>
      </c>
      <c r="SDX34" s="355">
        <f t="shared" si="201"/>
        <v>0</v>
      </c>
      <c r="SDY34" s="355">
        <f t="shared" si="201"/>
        <v>0</v>
      </c>
      <c r="SDZ34" s="355">
        <f t="shared" si="201"/>
        <v>0</v>
      </c>
      <c r="SEA34" s="355">
        <f t="shared" si="201"/>
        <v>0</v>
      </c>
      <c r="SEB34" s="355">
        <f t="shared" si="201"/>
        <v>0</v>
      </c>
      <c r="SEC34" s="355">
        <f t="shared" si="201"/>
        <v>0</v>
      </c>
      <c r="SED34" s="355">
        <f t="shared" si="201"/>
        <v>0</v>
      </c>
      <c r="SEE34" s="355">
        <f t="shared" si="201"/>
        <v>0</v>
      </c>
      <c r="SEF34" s="355">
        <f t="shared" si="201"/>
        <v>0</v>
      </c>
      <c r="SEG34" s="355">
        <f t="shared" si="201"/>
        <v>0</v>
      </c>
      <c r="SEH34" s="355">
        <f t="shared" si="201"/>
        <v>0</v>
      </c>
      <c r="SEI34" s="355">
        <f t="shared" si="201"/>
        <v>0</v>
      </c>
      <c r="SEJ34" s="355">
        <f t="shared" si="201"/>
        <v>0</v>
      </c>
      <c r="SEK34" s="355">
        <f t="shared" si="201"/>
        <v>0</v>
      </c>
      <c r="SEL34" s="355">
        <f t="shared" si="201"/>
        <v>0</v>
      </c>
      <c r="SEM34" s="355">
        <f t="shared" si="201"/>
        <v>0</v>
      </c>
      <c r="SEN34" s="355">
        <f t="shared" si="201"/>
        <v>0</v>
      </c>
      <c r="SEO34" s="355">
        <f t="shared" si="201"/>
        <v>0</v>
      </c>
      <c r="SEP34" s="355">
        <f t="shared" si="201"/>
        <v>0</v>
      </c>
      <c r="SEQ34" s="355">
        <f t="shared" ref="SEQ34:SHB34" si="202">SUM(SEQ35:SEQ39)</f>
        <v>0</v>
      </c>
      <c r="SER34" s="355">
        <f t="shared" si="202"/>
        <v>0</v>
      </c>
      <c r="SES34" s="355">
        <f t="shared" si="202"/>
        <v>0</v>
      </c>
      <c r="SET34" s="355">
        <f t="shared" si="202"/>
        <v>0</v>
      </c>
      <c r="SEU34" s="355">
        <f t="shared" si="202"/>
        <v>0</v>
      </c>
      <c r="SEV34" s="355">
        <f t="shared" si="202"/>
        <v>0</v>
      </c>
      <c r="SEW34" s="355">
        <f t="shared" si="202"/>
        <v>0</v>
      </c>
      <c r="SEX34" s="355">
        <f t="shared" si="202"/>
        <v>0</v>
      </c>
      <c r="SEY34" s="355">
        <f t="shared" si="202"/>
        <v>0</v>
      </c>
      <c r="SEZ34" s="355">
        <f t="shared" si="202"/>
        <v>0</v>
      </c>
      <c r="SFA34" s="355">
        <f t="shared" si="202"/>
        <v>0</v>
      </c>
      <c r="SFB34" s="355">
        <f t="shared" si="202"/>
        <v>0</v>
      </c>
      <c r="SFC34" s="355">
        <f t="shared" si="202"/>
        <v>0</v>
      </c>
      <c r="SFD34" s="355">
        <f t="shared" si="202"/>
        <v>0</v>
      </c>
      <c r="SFE34" s="355">
        <f t="shared" si="202"/>
        <v>0</v>
      </c>
      <c r="SFF34" s="355">
        <f t="shared" si="202"/>
        <v>0</v>
      </c>
      <c r="SFG34" s="355">
        <f t="shared" si="202"/>
        <v>0</v>
      </c>
      <c r="SFH34" s="355">
        <f t="shared" si="202"/>
        <v>0</v>
      </c>
      <c r="SFI34" s="355">
        <f t="shared" si="202"/>
        <v>0</v>
      </c>
      <c r="SFJ34" s="355">
        <f t="shared" si="202"/>
        <v>0</v>
      </c>
      <c r="SFK34" s="355">
        <f t="shared" si="202"/>
        <v>0</v>
      </c>
      <c r="SFL34" s="355">
        <f t="shared" si="202"/>
        <v>0</v>
      </c>
      <c r="SFM34" s="355">
        <f t="shared" si="202"/>
        <v>0</v>
      </c>
      <c r="SFN34" s="355">
        <f t="shared" si="202"/>
        <v>0</v>
      </c>
      <c r="SFO34" s="355">
        <f t="shared" si="202"/>
        <v>0</v>
      </c>
      <c r="SFP34" s="355">
        <f t="shared" si="202"/>
        <v>0</v>
      </c>
      <c r="SFQ34" s="355">
        <f t="shared" si="202"/>
        <v>0</v>
      </c>
      <c r="SFR34" s="355">
        <f t="shared" si="202"/>
        <v>0</v>
      </c>
      <c r="SFS34" s="355">
        <f t="shared" si="202"/>
        <v>0</v>
      </c>
      <c r="SFT34" s="355">
        <f t="shared" si="202"/>
        <v>0</v>
      </c>
      <c r="SFU34" s="355">
        <f t="shared" si="202"/>
        <v>0</v>
      </c>
      <c r="SFV34" s="355">
        <f t="shared" si="202"/>
        <v>0</v>
      </c>
      <c r="SFW34" s="355">
        <f t="shared" si="202"/>
        <v>0</v>
      </c>
      <c r="SFX34" s="355">
        <f t="shared" si="202"/>
        <v>0</v>
      </c>
      <c r="SFY34" s="355">
        <f t="shared" si="202"/>
        <v>0</v>
      </c>
      <c r="SFZ34" s="355">
        <f t="shared" si="202"/>
        <v>0</v>
      </c>
      <c r="SGA34" s="355">
        <f t="shared" si="202"/>
        <v>0</v>
      </c>
      <c r="SGB34" s="355">
        <f t="shared" si="202"/>
        <v>0</v>
      </c>
      <c r="SGC34" s="355">
        <f t="shared" si="202"/>
        <v>0</v>
      </c>
      <c r="SGD34" s="355">
        <f t="shared" si="202"/>
        <v>0</v>
      </c>
      <c r="SGE34" s="355">
        <f t="shared" si="202"/>
        <v>0</v>
      </c>
      <c r="SGF34" s="355">
        <f t="shared" si="202"/>
        <v>0</v>
      </c>
      <c r="SGG34" s="355">
        <f t="shared" si="202"/>
        <v>0</v>
      </c>
      <c r="SGH34" s="355">
        <f t="shared" si="202"/>
        <v>0</v>
      </c>
      <c r="SGI34" s="355">
        <f t="shared" si="202"/>
        <v>0</v>
      </c>
      <c r="SGJ34" s="355">
        <f t="shared" si="202"/>
        <v>0</v>
      </c>
      <c r="SGK34" s="355">
        <f t="shared" si="202"/>
        <v>0</v>
      </c>
      <c r="SGL34" s="355">
        <f t="shared" si="202"/>
        <v>0</v>
      </c>
      <c r="SGM34" s="355">
        <f t="shared" si="202"/>
        <v>0</v>
      </c>
      <c r="SGN34" s="355">
        <f t="shared" si="202"/>
        <v>0</v>
      </c>
      <c r="SGO34" s="355">
        <f t="shared" si="202"/>
        <v>0</v>
      </c>
      <c r="SGP34" s="355">
        <f t="shared" si="202"/>
        <v>0</v>
      </c>
      <c r="SGQ34" s="355">
        <f t="shared" si="202"/>
        <v>0</v>
      </c>
      <c r="SGR34" s="355">
        <f t="shared" si="202"/>
        <v>0</v>
      </c>
      <c r="SGS34" s="355">
        <f t="shared" si="202"/>
        <v>0</v>
      </c>
      <c r="SGT34" s="355">
        <f t="shared" si="202"/>
        <v>0</v>
      </c>
      <c r="SGU34" s="355">
        <f t="shared" si="202"/>
        <v>0</v>
      </c>
      <c r="SGV34" s="355">
        <f t="shared" si="202"/>
        <v>0</v>
      </c>
      <c r="SGW34" s="355">
        <f t="shared" si="202"/>
        <v>0</v>
      </c>
      <c r="SGX34" s="355">
        <f t="shared" si="202"/>
        <v>0</v>
      </c>
      <c r="SGY34" s="355">
        <f t="shared" si="202"/>
        <v>0</v>
      </c>
      <c r="SGZ34" s="355">
        <f t="shared" si="202"/>
        <v>0</v>
      </c>
      <c r="SHA34" s="355">
        <f t="shared" si="202"/>
        <v>0</v>
      </c>
      <c r="SHB34" s="355">
        <f t="shared" si="202"/>
        <v>0</v>
      </c>
      <c r="SHC34" s="355">
        <f t="shared" ref="SHC34:SJN34" si="203">SUM(SHC35:SHC39)</f>
        <v>0</v>
      </c>
      <c r="SHD34" s="355">
        <f t="shared" si="203"/>
        <v>0</v>
      </c>
      <c r="SHE34" s="355">
        <f t="shared" si="203"/>
        <v>0</v>
      </c>
      <c r="SHF34" s="355">
        <f t="shared" si="203"/>
        <v>0</v>
      </c>
      <c r="SHG34" s="355">
        <f t="shared" si="203"/>
        <v>0</v>
      </c>
      <c r="SHH34" s="355">
        <f t="shared" si="203"/>
        <v>0</v>
      </c>
      <c r="SHI34" s="355">
        <f t="shared" si="203"/>
        <v>0</v>
      </c>
      <c r="SHJ34" s="355">
        <f t="shared" si="203"/>
        <v>0</v>
      </c>
      <c r="SHK34" s="355">
        <f t="shared" si="203"/>
        <v>0</v>
      </c>
      <c r="SHL34" s="355">
        <f t="shared" si="203"/>
        <v>0</v>
      </c>
      <c r="SHM34" s="355">
        <f t="shared" si="203"/>
        <v>0</v>
      </c>
      <c r="SHN34" s="355">
        <f t="shared" si="203"/>
        <v>0</v>
      </c>
      <c r="SHO34" s="355">
        <f t="shared" si="203"/>
        <v>0</v>
      </c>
      <c r="SHP34" s="355">
        <f t="shared" si="203"/>
        <v>0</v>
      </c>
      <c r="SHQ34" s="355">
        <f t="shared" si="203"/>
        <v>0</v>
      </c>
      <c r="SHR34" s="355">
        <f t="shared" si="203"/>
        <v>0</v>
      </c>
      <c r="SHS34" s="355">
        <f t="shared" si="203"/>
        <v>0</v>
      </c>
      <c r="SHT34" s="355">
        <f t="shared" si="203"/>
        <v>0</v>
      </c>
      <c r="SHU34" s="355">
        <f t="shared" si="203"/>
        <v>0</v>
      </c>
      <c r="SHV34" s="355">
        <f t="shared" si="203"/>
        <v>0</v>
      </c>
      <c r="SHW34" s="355">
        <f t="shared" si="203"/>
        <v>0</v>
      </c>
      <c r="SHX34" s="355">
        <f t="shared" si="203"/>
        <v>0</v>
      </c>
      <c r="SHY34" s="355">
        <f t="shared" si="203"/>
        <v>0</v>
      </c>
      <c r="SHZ34" s="355">
        <f t="shared" si="203"/>
        <v>0</v>
      </c>
      <c r="SIA34" s="355">
        <f t="shared" si="203"/>
        <v>0</v>
      </c>
      <c r="SIB34" s="355">
        <f t="shared" si="203"/>
        <v>0</v>
      </c>
      <c r="SIC34" s="355">
        <f t="shared" si="203"/>
        <v>0</v>
      </c>
      <c r="SID34" s="355">
        <f t="shared" si="203"/>
        <v>0</v>
      </c>
      <c r="SIE34" s="355">
        <f t="shared" si="203"/>
        <v>0</v>
      </c>
      <c r="SIF34" s="355">
        <f t="shared" si="203"/>
        <v>0</v>
      </c>
      <c r="SIG34" s="355">
        <f t="shared" si="203"/>
        <v>0</v>
      </c>
      <c r="SIH34" s="355">
        <f t="shared" si="203"/>
        <v>0</v>
      </c>
      <c r="SII34" s="355">
        <f t="shared" si="203"/>
        <v>0</v>
      </c>
      <c r="SIJ34" s="355">
        <f t="shared" si="203"/>
        <v>0</v>
      </c>
      <c r="SIK34" s="355">
        <f t="shared" si="203"/>
        <v>0</v>
      </c>
      <c r="SIL34" s="355">
        <f t="shared" si="203"/>
        <v>0</v>
      </c>
      <c r="SIM34" s="355">
        <f t="shared" si="203"/>
        <v>0</v>
      </c>
      <c r="SIN34" s="355">
        <f t="shared" si="203"/>
        <v>0</v>
      </c>
      <c r="SIO34" s="355">
        <f t="shared" si="203"/>
        <v>0</v>
      </c>
      <c r="SIP34" s="355">
        <f t="shared" si="203"/>
        <v>0</v>
      </c>
      <c r="SIQ34" s="355">
        <f t="shared" si="203"/>
        <v>0</v>
      </c>
      <c r="SIR34" s="355">
        <f t="shared" si="203"/>
        <v>0</v>
      </c>
      <c r="SIS34" s="355">
        <f t="shared" si="203"/>
        <v>0</v>
      </c>
      <c r="SIT34" s="355">
        <f t="shared" si="203"/>
        <v>0</v>
      </c>
      <c r="SIU34" s="355">
        <f t="shared" si="203"/>
        <v>0</v>
      </c>
      <c r="SIV34" s="355">
        <f t="shared" si="203"/>
        <v>0</v>
      </c>
      <c r="SIW34" s="355">
        <f t="shared" si="203"/>
        <v>0</v>
      </c>
      <c r="SIX34" s="355">
        <f t="shared" si="203"/>
        <v>0</v>
      </c>
      <c r="SIY34" s="355">
        <f t="shared" si="203"/>
        <v>0</v>
      </c>
      <c r="SIZ34" s="355">
        <f t="shared" si="203"/>
        <v>0</v>
      </c>
      <c r="SJA34" s="355">
        <f t="shared" si="203"/>
        <v>0</v>
      </c>
      <c r="SJB34" s="355">
        <f t="shared" si="203"/>
        <v>0</v>
      </c>
      <c r="SJC34" s="355">
        <f t="shared" si="203"/>
        <v>0</v>
      </c>
      <c r="SJD34" s="355">
        <f t="shared" si="203"/>
        <v>0</v>
      </c>
      <c r="SJE34" s="355">
        <f t="shared" si="203"/>
        <v>0</v>
      </c>
      <c r="SJF34" s="355">
        <f t="shared" si="203"/>
        <v>0</v>
      </c>
      <c r="SJG34" s="355">
        <f t="shared" si="203"/>
        <v>0</v>
      </c>
      <c r="SJH34" s="355">
        <f t="shared" si="203"/>
        <v>0</v>
      </c>
      <c r="SJI34" s="355">
        <f t="shared" si="203"/>
        <v>0</v>
      </c>
      <c r="SJJ34" s="355">
        <f t="shared" si="203"/>
        <v>0</v>
      </c>
      <c r="SJK34" s="355">
        <f t="shared" si="203"/>
        <v>0</v>
      </c>
      <c r="SJL34" s="355">
        <f t="shared" si="203"/>
        <v>0</v>
      </c>
      <c r="SJM34" s="355">
        <f t="shared" si="203"/>
        <v>0</v>
      </c>
      <c r="SJN34" s="355">
        <f t="shared" si="203"/>
        <v>0</v>
      </c>
      <c r="SJO34" s="355">
        <f t="shared" ref="SJO34:SLZ34" si="204">SUM(SJO35:SJO39)</f>
        <v>0</v>
      </c>
      <c r="SJP34" s="355">
        <f t="shared" si="204"/>
        <v>0</v>
      </c>
      <c r="SJQ34" s="355">
        <f t="shared" si="204"/>
        <v>0</v>
      </c>
      <c r="SJR34" s="355">
        <f t="shared" si="204"/>
        <v>0</v>
      </c>
      <c r="SJS34" s="355">
        <f t="shared" si="204"/>
        <v>0</v>
      </c>
      <c r="SJT34" s="355">
        <f t="shared" si="204"/>
        <v>0</v>
      </c>
      <c r="SJU34" s="355">
        <f t="shared" si="204"/>
        <v>0</v>
      </c>
      <c r="SJV34" s="355">
        <f t="shared" si="204"/>
        <v>0</v>
      </c>
      <c r="SJW34" s="355">
        <f t="shared" si="204"/>
        <v>0</v>
      </c>
      <c r="SJX34" s="355">
        <f t="shared" si="204"/>
        <v>0</v>
      </c>
      <c r="SJY34" s="355">
        <f t="shared" si="204"/>
        <v>0</v>
      </c>
      <c r="SJZ34" s="355">
        <f t="shared" si="204"/>
        <v>0</v>
      </c>
      <c r="SKA34" s="355">
        <f t="shared" si="204"/>
        <v>0</v>
      </c>
      <c r="SKB34" s="355">
        <f t="shared" si="204"/>
        <v>0</v>
      </c>
      <c r="SKC34" s="355">
        <f t="shared" si="204"/>
        <v>0</v>
      </c>
      <c r="SKD34" s="355">
        <f t="shared" si="204"/>
        <v>0</v>
      </c>
      <c r="SKE34" s="355">
        <f t="shared" si="204"/>
        <v>0</v>
      </c>
      <c r="SKF34" s="355">
        <f t="shared" si="204"/>
        <v>0</v>
      </c>
      <c r="SKG34" s="355">
        <f t="shared" si="204"/>
        <v>0</v>
      </c>
      <c r="SKH34" s="355">
        <f t="shared" si="204"/>
        <v>0</v>
      </c>
      <c r="SKI34" s="355">
        <f t="shared" si="204"/>
        <v>0</v>
      </c>
      <c r="SKJ34" s="355">
        <f t="shared" si="204"/>
        <v>0</v>
      </c>
      <c r="SKK34" s="355">
        <f t="shared" si="204"/>
        <v>0</v>
      </c>
      <c r="SKL34" s="355">
        <f t="shared" si="204"/>
        <v>0</v>
      </c>
      <c r="SKM34" s="355">
        <f t="shared" si="204"/>
        <v>0</v>
      </c>
      <c r="SKN34" s="355">
        <f t="shared" si="204"/>
        <v>0</v>
      </c>
      <c r="SKO34" s="355">
        <f t="shared" si="204"/>
        <v>0</v>
      </c>
      <c r="SKP34" s="355">
        <f t="shared" si="204"/>
        <v>0</v>
      </c>
      <c r="SKQ34" s="355">
        <f t="shared" si="204"/>
        <v>0</v>
      </c>
      <c r="SKR34" s="355">
        <f t="shared" si="204"/>
        <v>0</v>
      </c>
      <c r="SKS34" s="355">
        <f t="shared" si="204"/>
        <v>0</v>
      </c>
      <c r="SKT34" s="355">
        <f t="shared" si="204"/>
        <v>0</v>
      </c>
      <c r="SKU34" s="355">
        <f t="shared" si="204"/>
        <v>0</v>
      </c>
      <c r="SKV34" s="355">
        <f t="shared" si="204"/>
        <v>0</v>
      </c>
      <c r="SKW34" s="355">
        <f t="shared" si="204"/>
        <v>0</v>
      </c>
      <c r="SKX34" s="355">
        <f t="shared" si="204"/>
        <v>0</v>
      </c>
      <c r="SKY34" s="355">
        <f t="shared" si="204"/>
        <v>0</v>
      </c>
      <c r="SKZ34" s="355">
        <f t="shared" si="204"/>
        <v>0</v>
      </c>
      <c r="SLA34" s="355">
        <f t="shared" si="204"/>
        <v>0</v>
      </c>
      <c r="SLB34" s="355">
        <f t="shared" si="204"/>
        <v>0</v>
      </c>
      <c r="SLC34" s="355">
        <f t="shared" si="204"/>
        <v>0</v>
      </c>
      <c r="SLD34" s="355">
        <f t="shared" si="204"/>
        <v>0</v>
      </c>
      <c r="SLE34" s="355">
        <f t="shared" si="204"/>
        <v>0</v>
      </c>
      <c r="SLF34" s="355">
        <f t="shared" si="204"/>
        <v>0</v>
      </c>
      <c r="SLG34" s="355">
        <f t="shared" si="204"/>
        <v>0</v>
      </c>
      <c r="SLH34" s="355">
        <f t="shared" si="204"/>
        <v>0</v>
      </c>
      <c r="SLI34" s="355">
        <f t="shared" si="204"/>
        <v>0</v>
      </c>
      <c r="SLJ34" s="355">
        <f t="shared" si="204"/>
        <v>0</v>
      </c>
      <c r="SLK34" s="355">
        <f t="shared" si="204"/>
        <v>0</v>
      </c>
      <c r="SLL34" s="355">
        <f t="shared" si="204"/>
        <v>0</v>
      </c>
      <c r="SLM34" s="355">
        <f t="shared" si="204"/>
        <v>0</v>
      </c>
      <c r="SLN34" s="355">
        <f t="shared" si="204"/>
        <v>0</v>
      </c>
      <c r="SLO34" s="355">
        <f t="shared" si="204"/>
        <v>0</v>
      </c>
      <c r="SLP34" s="355">
        <f t="shared" si="204"/>
        <v>0</v>
      </c>
      <c r="SLQ34" s="355">
        <f t="shared" si="204"/>
        <v>0</v>
      </c>
      <c r="SLR34" s="355">
        <f t="shared" si="204"/>
        <v>0</v>
      </c>
      <c r="SLS34" s="355">
        <f t="shared" si="204"/>
        <v>0</v>
      </c>
      <c r="SLT34" s="355">
        <f t="shared" si="204"/>
        <v>0</v>
      </c>
      <c r="SLU34" s="355">
        <f t="shared" si="204"/>
        <v>0</v>
      </c>
      <c r="SLV34" s="355">
        <f t="shared" si="204"/>
        <v>0</v>
      </c>
      <c r="SLW34" s="355">
        <f t="shared" si="204"/>
        <v>0</v>
      </c>
      <c r="SLX34" s="355">
        <f t="shared" si="204"/>
        <v>0</v>
      </c>
      <c r="SLY34" s="355">
        <f t="shared" si="204"/>
        <v>0</v>
      </c>
      <c r="SLZ34" s="355">
        <f t="shared" si="204"/>
        <v>0</v>
      </c>
      <c r="SMA34" s="355">
        <f t="shared" ref="SMA34:SOL34" si="205">SUM(SMA35:SMA39)</f>
        <v>0</v>
      </c>
      <c r="SMB34" s="355">
        <f t="shared" si="205"/>
        <v>0</v>
      </c>
      <c r="SMC34" s="355">
        <f t="shared" si="205"/>
        <v>0</v>
      </c>
      <c r="SMD34" s="355">
        <f t="shared" si="205"/>
        <v>0</v>
      </c>
      <c r="SME34" s="355">
        <f t="shared" si="205"/>
        <v>0</v>
      </c>
      <c r="SMF34" s="355">
        <f t="shared" si="205"/>
        <v>0</v>
      </c>
      <c r="SMG34" s="355">
        <f t="shared" si="205"/>
        <v>0</v>
      </c>
      <c r="SMH34" s="355">
        <f t="shared" si="205"/>
        <v>0</v>
      </c>
      <c r="SMI34" s="355">
        <f t="shared" si="205"/>
        <v>0</v>
      </c>
      <c r="SMJ34" s="355">
        <f t="shared" si="205"/>
        <v>0</v>
      </c>
      <c r="SMK34" s="355">
        <f t="shared" si="205"/>
        <v>0</v>
      </c>
      <c r="SML34" s="355">
        <f t="shared" si="205"/>
        <v>0</v>
      </c>
      <c r="SMM34" s="355">
        <f t="shared" si="205"/>
        <v>0</v>
      </c>
      <c r="SMN34" s="355">
        <f t="shared" si="205"/>
        <v>0</v>
      </c>
      <c r="SMO34" s="355">
        <f t="shared" si="205"/>
        <v>0</v>
      </c>
      <c r="SMP34" s="355">
        <f t="shared" si="205"/>
        <v>0</v>
      </c>
      <c r="SMQ34" s="355">
        <f t="shared" si="205"/>
        <v>0</v>
      </c>
      <c r="SMR34" s="355">
        <f t="shared" si="205"/>
        <v>0</v>
      </c>
      <c r="SMS34" s="355">
        <f t="shared" si="205"/>
        <v>0</v>
      </c>
      <c r="SMT34" s="355">
        <f t="shared" si="205"/>
        <v>0</v>
      </c>
      <c r="SMU34" s="355">
        <f t="shared" si="205"/>
        <v>0</v>
      </c>
      <c r="SMV34" s="355">
        <f t="shared" si="205"/>
        <v>0</v>
      </c>
      <c r="SMW34" s="355">
        <f t="shared" si="205"/>
        <v>0</v>
      </c>
      <c r="SMX34" s="355">
        <f t="shared" si="205"/>
        <v>0</v>
      </c>
      <c r="SMY34" s="355">
        <f t="shared" si="205"/>
        <v>0</v>
      </c>
      <c r="SMZ34" s="355">
        <f t="shared" si="205"/>
        <v>0</v>
      </c>
      <c r="SNA34" s="355">
        <f t="shared" si="205"/>
        <v>0</v>
      </c>
      <c r="SNB34" s="355">
        <f t="shared" si="205"/>
        <v>0</v>
      </c>
      <c r="SNC34" s="355">
        <f t="shared" si="205"/>
        <v>0</v>
      </c>
      <c r="SND34" s="355">
        <f t="shared" si="205"/>
        <v>0</v>
      </c>
      <c r="SNE34" s="355">
        <f t="shared" si="205"/>
        <v>0</v>
      </c>
      <c r="SNF34" s="355">
        <f t="shared" si="205"/>
        <v>0</v>
      </c>
      <c r="SNG34" s="355">
        <f t="shared" si="205"/>
        <v>0</v>
      </c>
      <c r="SNH34" s="355">
        <f t="shared" si="205"/>
        <v>0</v>
      </c>
      <c r="SNI34" s="355">
        <f t="shared" si="205"/>
        <v>0</v>
      </c>
      <c r="SNJ34" s="355">
        <f t="shared" si="205"/>
        <v>0</v>
      </c>
      <c r="SNK34" s="355">
        <f t="shared" si="205"/>
        <v>0</v>
      </c>
      <c r="SNL34" s="355">
        <f t="shared" si="205"/>
        <v>0</v>
      </c>
      <c r="SNM34" s="355">
        <f t="shared" si="205"/>
        <v>0</v>
      </c>
      <c r="SNN34" s="355">
        <f t="shared" si="205"/>
        <v>0</v>
      </c>
      <c r="SNO34" s="355">
        <f t="shared" si="205"/>
        <v>0</v>
      </c>
      <c r="SNP34" s="355">
        <f t="shared" si="205"/>
        <v>0</v>
      </c>
      <c r="SNQ34" s="355">
        <f t="shared" si="205"/>
        <v>0</v>
      </c>
      <c r="SNR34" s="355">
        <f t="shared" si="205"/>
        <v>0</v>
      </c>
      <c r="SNS34" s="355">
        <f t="shared" si="205"/>
        <v>0</v>
      </c>
      <c r="SNT34" s="355">
        <f t="shared" si="205"/>
        <v>0</v>
      </c>
      <c r="SNU34" s="355">
        <f t="shared" si="205"/>
        <v>0</v>
      </c>
      <c r="SNV34" s="355">
        <f t="shared" si="205"/>
        <v>0</v>
      </c>
      <c r="SNW34" s="355">
        <f t="shared" si="205"/>
        <v>0</v>
      </c>
      <c r="SNX34" s="355">
        <f t="shared" si="205"/>
        <v>0</v>
      </c>
      <c r="SNY34" s="355">
        <f t="shared" si="205"/>
        <v>0</v>
      </c>
      <c r="SNZ34" s="355">
        <f t="shared" si="205"/>
        <v>0</v>
      </c>
      <c r="SOA34" s="355">
        <f t="shared" si="205"/>
        <v>0</v>
      </c>
      <c r="SOB34" s="355">
        <f t="shared" si="205"/>
        <v>0</v>
      </c>
      <c r="SOC34" s="355">
        <f t="shared" si="205"/>
        <v>0</v>
      </c>
      <c r="SOD34" s="355">
        <f t="shared" si="205"/>
        <v>0</v>
      </c>
      <c r="SOE34" s="355">
        <f t="shared" si="205"/>
        <v>0</v>
      </c>
      <c r="SOF34" s="355">
        <f t="shared" si="205"/>
        <v>0</v>
      </c>
      <c r="SOG34" s="355">
        <f t="shared" si="205"/>
        <v>0</v>
      </c>
      <c r="SOH34" s="355">
        <f t="shared" si="205"/>
        <v>0</v>
      </c>
      <c r="SOI34" s="355">
        <f t="shared" si="205"/>
        <v>0</v>
      </c>
      <c r="SOJ34" s="355">
        <f t="shared" si="205"/>
        <v>0</v>
      </c>
      <c r="SOK34" s="355">
        <f t="shared" si="205"/>
        <v>0</v>
      </c>
      <c r="SOL34" s="355">
        <f t="shared" si="205"/>
        <v>0</v>
      </c>
      <c r="SOM34" s="355">
        <f t="shared" ref="SOM34:SQX34" si="206">SUM(SOM35:SOM39)</f>
        <v>0</v>
      </c>
      <c r="SON34" s="355">
        <f t="shared" si="206"/>
        <v>0</v>
      </c>
      <c r="SOO34" s="355">
        <f t="shared" si="206"/>
        <v>0</v>
      </c>
      <c r="SOP34" s="355">
        <f t="shared" si="206"/>
        <v>0</v>
      </c>
      <c r="SOQ34" s="355">
        <f t="shared" si="206"/>
        <v>0</v>
      </c>
      <c r="SOR34" s="355">
        <f t="shared" si="206"/>
        <v>0</v>
      </c>
      <c r="SOS34" s="355">
        <f t="shared" si="206"/>
        <v>0</v>
      </c>
      <c r="SOT34" s="355">
        <f t="shared" si="206"/>
        <v>0</v>
      </c>
      <c r="SOU34" s="355">
        <f t="shared" si="206"/>
        <v>0</v>
      </c>
      <c r="SOV34" s="355">
        <f t="shared" si="206"/>
        <v>0</v>
      </c>
      <c r="SOW34" s="355">
        <f t="shared" si="206"/>
        <v>0</v>
      </c>
      <c r="SOX34" s="355">
        <f t="shared" si="206"/>
        <v>0</v>
      </c>
      <c r="SOY34" s="355">
        <f t="shared" si="206"/>
        <v>0</v>
      </c>
      <c r="SOZ34" s="355">
        <f t="shared" si="206"/>
        <v>0</v>
      </c>
      <c r="SPA34" s="355">
        <f t="shared" si="206"/>
        <v>0</v>
      </c>
      <c r="SPB34" s="355">
        <f t="shared" si="206"/>
        <v>0</v>
      </c>
      <c r="SPC34" s="355">
        <f t="shared" si="206"/>
        <v>0</v>
      </c>
      <c r="SPD34" s="355">
        <f t="shared" si="206"/>
        <v>0</v>
      </c>
      <c r="SPE34" s="355">
        <f t="shared" si="206"/>
        <v>0</v>
      </c>
      <c r="SPF34" s="355">
        <f t="shared" si="206"/>
        <v>0</v>
      </c>
      <c r="SPG34" s="355">
        <f t="shared" si="206"/>
        <v>0</v>
      </c>
      <c r="SPH34" s="355">
        <f t="shared" si="206"/>
        <v>0</v>
      </c>
      <c r="SPI34" s="355">
        <f t="shared" si="206"/>
        <v>0</v>
      </c>
      <c r="SPJ34" s="355">
        <f t="shared" si="206"/>
        <v>0</v>
      </c>
      <c r="SPK34" s="355">
        <f t="shared" si="206"/>
        <v>0</v>
      </c>
      <c r="SPL34" s="355">
        <f t="shared" si="206"/>
        <v>0</v>
      </c>
      <c r="SPM34" s="355">
        <f t="shared" si="206"/>
        <v>0</v>
      </c>
      <c r="SPN34" s="355">
        <f t="shared" si="206"/>
        <v>0</v>
      </c>
      <c r="SPO34" s="355">
        <f t="shared" si="206"/>
        <v>0</v>
      </c>
      <c r="SPP34" s="355">
        <f t="shared" si="206"/>
        <v>0</v>
      </c>
      <c r="SPQ34" s="355">
        <f t="shared" si="206"/>
        <v>0</v>
      </c>
      <c r="SPR34" s="355">
        <f t="shared" si="206"/>
        <v>0</v>
      </c>
      <c r="SPS34" s="355">
        <f t="shared" si="206"/>
        <v>0</v>
      </c>
      <c r="SPT34" s="355">
        <f t="shared" si="206"/>
        <v>0</v>
      </c>
      <c r="SPU34" s="355">
        <f t="shared" si="206"/>
        <v>0</v>
      </c>
      <c r="SPV34" s="355">
        <f t="shared" si="206"/>
        <v>0</v>
      </c>
      <c r="SPW34" s="355">
        <f t="shared" si="206"/>
        <v>0</v>
      </c>
      <c r="SPX34" s="355">
        <f t="shared" si="206"/>
        <v>0</v>
      </c>
      <c r="SPY34" s="355">
        <f t="shared" si="206"/>
        <v>0</v>
      </c>
      <c r="SPZ34" s="355">
        <f t="shared" si="206"/>
        <v>0</v>
      </c>
      <c r="SQA34" s="355">
        <f t="shared" si="206"/>
        <v>0</v>
      </c>
      <c r="SQB34" s="355">
        <f t="shared" si="206"/>
        <v>0</v>
      </c>
      <c r="SQC34" s="355">
        <f t="shared" si="206"/>
        <v>0</v>
      </c>
      <c r="SQD34" s="355">
        <f t="shared" si="206"/>
        <v>0</v>
      </c>
      <c r="SQE34" s="355">
        <f t="shared" si="206"/>
        <v>0</v>
      </c>
      <c r="SQF34" s="355">
        <f t="shared" si="206"/>
        <v>0</v>
      </c>
      <c r="SQG34" s="355">
        <f t="shared" si="206"/>
        <v>0</v>
      </c>
      <c r="SQH34" s="355">
        <f t="shared" si="206"/>
        <v>0</v>
      </c>
      <c r="SQI34" s="355">
        <f t="shared" si="206"/>
        <v>0</v>
      </c>
      <c r="SQJ34" s="355">
        <f t="shared" si="206"/>
        <v>0</v>
      </c>
      <c r="SQK34" s="355">
        <f t="shared" si="206"/>
        <v>0</v>
      </c>
      <c r="SQL34" s="355">
        <f t="shared" si="206"/>
        <v>0</v>
      </c>
      <c r="SQM34" s="355">
        <f t="shared" si="206"/>
        <v>0</v>
      </c>
      <c r="SQN34" s="355">
        <f t="shared" si="206"/>
        <v>0</v>
      </c>
      <c r="SQO34" s="355">
        <f t="shared" si="206"/>
        <v>0</v>
      </c>
      <c r="SQP34" s="355">
        <f t="shared" si="206"/>
        <v>0</v>
      </c>
      <c r="SQQ34" s="355">
        <f t="shared" si="206"/>
        <v>0</v>
      </c>
      <c r="SQR34" s="355">
        <f t="shared" si="206"/>
        <v>0</v>
      </c>
      <c r="SQS34" s="355">
        <f t="shared" si="206"/>
        <v>0</v>
      </c>
      <c r="SQT34" s="355">
        <f t="shared" si="206"/>
        <v>0</v>
      </c>
      <c r="SQU34" s="355">
        <f t="shared" si="206"/>
        <v>0</v>
      </c>
      <c r="SQV34" s="355">
        <f t="shared" si="206"/>
        <v>0</v>
      </c>
      <c r="SQW34" s="355">
        <f t="shared" si="206"/>
        <v>0</v>
      </c>
      <c r="SQX34" s="355">
        <f t="shared" si="206"/>
        <v>0</v>
      </c>
      <c r="SQY34" s="355">
        <f t="shared" ref="SQY34:STJ34" si="207">SUM(SQY35:SQY39)</f>
        <v>0</v>
      </c>
      <c r="SQZ34" s="355">
        <f t="shared" si="207"/>
        <v>0</v>
      </c>
      <c r="SRA34" s="355">
        <f t="shared" si="207"/>
        <v>0</v>
      </c>
      <c r="SRB34" s="355">
        <f t="shared" si="207"/>
        <v>0</v>
      </c>
      <c r="SRC34" s="355">
        <f t="shared" si="207"/>
        <v>0</v>
      </c>
      <c r="SRD34" s="355">
        <f t="shared" si="207"/>
        <v>0</v>
      </c>
      <c r="SRE34" s="355">
        <f t="shared" si="207"/>
        <v>0</v>
      </c>
      <c r="SRF34" s="355">
        <f t="shared" si="207"/>
        <v>0</v>
      </c>
      <c r="SRG34" s="355">
        <f t="shared" si="207"/>
        <v>0</v>
      </c>
      <c r="SRH34" s="355">
        <f t="shared" si="207"/>
        <v>0</v>
      </c>
      <c r="SRI34" s="355">
        <f t="shared" si="207"/>
        <v>0</v>
      </c>
      <c r="SRJ34" s="355">
        <f t="shared" si="207"/>
        <v>0</v>
      </c>
      <c r="SRK34" s="355">
        <f t="shared" si="207"/>
        <v>0</v>
      </c>
      <c r="SRL34" s="355">
        <f t="shared" si="207"/>
        <v>0</v>
      </c>
      <c r="SRM34" s="355">
        <f t="shared" si="207"/>
        <v>0</v>
      </c>
      <c r="SRN34" s="355">
        <f t="shared" si="207"/>
        <v>0</v>
      </c>
      <c r="SRO34" s="355">
        <f t="shared" si="207"/>
        <v>0</v>
      </c>
      <c r="SRP34" s="355">
        <f t="shared" si="207"/>
        <v>0</v>
      </c>
      <c r="SRQ34" s="355">
        <f t="shared" si="207"/>
        <v>0</v>
      </c>
      <c r="SRR34" s="355">
        <f t="shared" si="207"/>
        <v>0</v>
      </c>
      <c r="SRS34" s="355">
        <f t="shared" si="207"/>
        <v>0</v>
      </c>
      <c r="SRT34" s="355">
        <f t="shared" si="207"/>
        <v>0</v>
      </c>
      <c r="SRU34" s="355">
        <f t="shared" si="207"/>
        <v>0</v>
      </c>
      <c r="SRV34" s="355">
        <f t="shared" si="207"/>
        <v>0</v>
      </c>
      <c r="SRW34" s="355">
        <f t="shared" si="207"/>
        <v>0</v>
      </c>
      <c r="SRX34" s="355">
        <f t="shared" si="207"/>
        <v>0</v>
      </c>
      <c r="SRY34" s="355">
        <f t="shared" si="207"/>
        <v>0</v>
      </c>
      <c r="SRZ34" s="355">
        <f t="shared" si="207"/>
        <v>0</v>
      </c>
      <c r="SSA34" s="355">
        <f t="shared" si="207"/>
        <v>0</v>
      </c>
      <c r="SSB34" s="355">
        <f t="shared" si="207"/>
        <v>0</v>
      </c>
      <c r="SSC34" s="355">
        <f t="shared" si="207"/>
        <v>0</v>
      </c>
      <c r="SSD34" s="355">
        <f t="shared" si="207"/>
        <v>0</v>
      </c>
      <c r="SSE34" s="355">
        <f t="shared" si="207"/>
        <v>0</v>
      </c>
      <c r="SSF34" s="355">
        <f t="shared" si="207"/>
        <v>0</v>
      </c>
      <c r="SSG34" s="355">
        <f t="shared" si="207"/>
        <v>0</v>
      </c>
      <c r="SSH34" s="355">
        <f t="shared" si="207"/>
        <v>0</v>
      </c>
      <c r="SSI34" s="355">
        <f t="shared" si="207"/>
        <v>0</v>
      </c>
      <c r="SSJ34" s="355">
        <f t="shared" si="207"/>
        <v>0</v>
      </c>
      <c r="SSK34" s="355">
        <f t="shared" si="207"/>
        <v>0</v>
      </c>
      <c r="SSL34" s="355">
        <f t="shared" si="207"/>
        <v>0</v>
      </c>
      <c r="SSM34" s="355">
        <f t="shared" si="207"/>
        <v>0</v>
      </c>
      <c r="SSN34" s="355">
        <f t="shared" si="207"/>
        <v>0</v>
      </c>
      <c r="SSO34" s="355">
        <f t="shared" si="207"/>
        <v>0</v>
      </c>
      <c r="SSP34" s="355">
        <f t="shared" si="207"/>
        <v>0</v>
      </c>
      <c r="SSQ34" s="355">
        <f t="shared" si="207"/>
        <v>0</v>
      </c>
      <c r="SSR34" s="355">
        <f t="shared" si="207"/>
        <v>0</v>
      </c>
      <c r="SSS34" s="355">
        <f t="shared" si="207"/>
        <v>0</v>
      </c>
      <c r="SST34" s="355">
        <f t="shared" si="207"/>
        <v>0</v>
      </c>
      <c r="SSU34" s="355">
        <f t="shared" si="207"/>
        <v>0</v>
      </c>
      <c r="SSV34" s="355">
        <f t="shared" si="207"/>
        <v>0</v>
      </c>
      <c r="SSW34" s="355">
        <f t="shared" si="207"/>
        <v>0</v>
      </c>
      <c r="SSX34" s="355">
        <f t="shared" si="207"/>
        <v>0</v>
      </c>
      <c r="SSY34" s="355">
        <f t="shared" si="207"/>
        <v>0</v>
      </c>
      <c r="SSZ34" s="355">
        <f t="shared" si="207"/>
        <v>0</v>
      </c>
      <c r="STA34" s="355">
        <f t="shared" si="207"/>
        <v>0</v>
      </c>
      <c r="STB34" s="355">
        <f t="shared" si="207"/>
        <v>0</v>
      </c>
      <c r="STC34" s="355">
        <f t="shared" si="207"/>
        <v>0</v>
      </c>
      <c r="STD34" s="355">
        <f t="shared" si="207"/>
        <v>0</v>
      </c>
      <c r="STE34" s="355">
        <f t="shared" si="207"/>
        <v>0</v>
      </c>
      <c r="STF34" s="355">
        <f t="shared" si="207"/>
        <v>0</v>
      </c>
      <c r="STG34" s="355">
        <f t="shared" si="207"/>
        <v>0</v>
      </c>
      <c r="STH34" s="355">
        <f t="shared" si="207"/>
        <v>0</v>
      </c>
      <c r="STI34" s="355">
        <f t="shared" si="207"/>
        <v>0</v>
      </c>
      <c r="STJ34" s="355">
        <f t="shared" si="207"/>
        <v>0</v>
      </c>
      <c r="STK34" s="355">
        <f t="shared" ref="STK34:SVV34" si="208">SUM(STK35:STK39)</f>
        <v>0</v>
      </c>
      <c r="STL34" s="355">
        <f t="shared" si="208"/>
        <v>0</v>
      </c>
      <c r="STM34" s="355">
        <f t="shared" si="208"/>
        <v>0</v>
      </c>
      <c r="STN34" s="355">
        <f t="shared" si="208"/>
        <v>0</v>
      </c>
      <c r="STO34" s="355">
        <f t="shared" si="208"/>
        <v>0</v>
      </c>
      <c r="STP34" s="355">
        <f t="shared" si="208"/>
        <v>0</v>
      </c>
      <c r="STQ34" s="355">
        <f t="shared" si="208"/>
        <v>0</v>
      </c>
      <c r="STR34" s="355">
        <f t="shared" si="208"/>
        <v>0</v>
      </c>
      <c r="STS34" s="355">
        <f t="shared" si="208"/>
        <v>0</v>
      </c>
      <c r="STT34" s="355">
        <f t="shared" si="208"/>
        <v>0</v>
      </c>
      <c r="STU34" s="355">
        <f t="shared" si="208"/>
        <v>0</v>
      </c>
      <c r="STV34" s="355">
        <f t="shared" si="208"/>
        <v>0</v>
      </c>
      <c r="STW34" s="355">
        <f t="shared" si="208"/>
        <v>0</v>
      </c>
      <c r="STX34" s="355">
        <f t="shared" si="208"/>
        <v>0</v>
      </c>
      <c r="STY34" s="355">
        <f t="shared" si="208"/>
        <v>0</v>
      </c>
      <c r="STZ34" s="355">
        <f t="shared" si="208"/>
        <v>0</v>
      </c>
      <c r="SUA34" s="355">
        <f t="shared" si="208"/>
        <v>0</v>
      </c>
      <c r="SUB34" s="355">
        <f t="shared" si="208"/>
        <v>0</v>
      </c>
      <c r="SUC34" s="355">
        <f t="shared" si="208"/>
        <v>0</v>
      </c>
      <c r="SUD34" s="355">
        <f t="shared" si="208"/>
        <v>0</v>
      </c>
      <c r="SUE34" s="355">
        <f t="shared" si="208"/>
        <v>0</v>
      </c>
      <c r="SUF34" s="355">
        <f t="shared" si="208"/>
        <v>0</v>
      </c>
      <c r="SUG34" s="355">
        <f t="shared" si="208"/>
        <v>0</v>
      </c>
      <c r="SUH34" s="355">
        <f t="shared" si="208"/>
        <v>0</v>
      </c>
      <c r="SUI34" s="355">
        <f t="shared" si="208"/>
        <v>0</v>
      </c>
      <c r="SUJ34" s="355">
        <f t="shared" si="208"/>
        <v>0</v>
      </c>
      <c r="SUK34" s="355">
        <f t="shared" si="208"/>
        <v>0</v>
      </c>
      <c r="SUL34" s="355">
        <f t="shared" si="208"/>
        <v>0</v>
      </c>
      <c r="SUM34" s="355">
        <f t="shared" si="208"/>
        <v>0</v>
      </c>
      <c r="SUN34" s="355">
        <f t="shared" si="208"/>
        <v>0</v>
      </c>
      <c r="SUO34" s="355">
        <f t="shared" si="208"/>
        <v>0</v>
      </c>
      <c r="SUP34" s="355">
        <f t="shared" si="208"/>
        <v>0</v>
      </c>
      <c r="SUQ34" s="355">
        <f t="shared" si="208"/>
        <v>0</v>
      </c>
      <c r="SUR34" s="355">
        <f t="shared" si="208"/>
        <v>0</v>
      </c>
      <c r="SUS34" s="355">
        <f t="shared" si="208"/>
        <v>0</v>
      </c>
      <c r="SUT34" s="355">
        <f t="shared" si="208"/>
        <v>0</v>
      </c>
      <c r="SUU34" s="355">
        <f t="shared" si="208"/>
        <v>0</v>
      </c>
      <c r="SUV34" s="355">
        <f t="shared" si="208"/>
        <v>0</v>
      </c>
      <c r="SUW34" s="355">
        <f t="shared" si="208"/>
        <v>0</v>
      </c>
      <c r="SUX34" s="355">
        <f t="shared" si="208"/>
        <v>0</v>
      </c>
      <c r="SUY34" s="355">
        <f t="shared" si="208"/>
        <v>0</v>
      </c>
      <c r="SUZ34" s="355">
        <f t="shared" si="208"/>
        <v>0</v>
      </c>
      <c r="SVA34" s="355">
        <f t="shared" si="208"/>
        <v>0</v>
      </c>
      <c r="SVB34" s="355">
        <f t="shared" si="208"/>
        <v>0</v>
      </c>
      <c r="SVC34" s="355">
        <f t="shared" si="208"/>
        <v>0</v>
      </c>
      <c r="SVD34" s="355">
        <f t="shared" si="208"/>
        <v>0</v>
      </c>
      <c r="SVE34" s="355">
        <f t="shared" si="208"/>
        <v>0</v>
      </c>
      <c r="SVF34" s="355">
        <f t="shared" si="208"/>
        <v>0</v>
      </c>
      <c r="SVG34" s="355">
        <f t="shared" si="208"/>
        <v>0</v>
      </c>
      <c r="SVH34" s="355">
        <f t="shared" si="208"/>
        <v>0</v>
      </c>
      <c r="SVI34" s="355">
        <f t="shared" si="208"/>
        <v>0</v>
      </c>
      <c r="SVJ34" s="355">
        <f t="shared" si="208"/>
        <v>0</v>
      </c>
      <c r="SVK34" s="355">
        <f t="shared" si="208"/>
        <v>0</v>
      </c>
      <c r="SVL34" s="355">
        <f t="shared" si="208"/>
        <v>0</v>
      </c>
      <c r="SVM34" s="355">
        <f t="shared" si="208"/>
        <v>0</v>
      </c>
      <c r="SVN34" s="355">
        <f t="shared" si="208"/>
        <v>0</v>
      </c>
      <c r="SVO34" s="355">
        <f t="shared" si="208"/>
        <v>0</v>
      </c>
      <c r="SVP34" s="355">
        <f t="shared" si="208"/>
        <v>0</v>
      </c>
      <c r="SVQ34" s="355">
        <f t="shared" si="208"/>
        <v>0</v>
      </c>
      <c r="SVR34" s="355">
        <f t="shared" si="208"/>
        <v>0</v>
      </c>
      <c r="SVS34" s="355">
        <f t="shared" si="208"/>
        <v>0</v>
      </c>
      <c r="SVT34" s="355">
        <f t="shared" si="208"/>
        <v>0</v>
      </c>
      <c r="SVU34" s="355">
        <f t="shared" si="208"/>
        <v>0</v>
      </c>
      <c r="SVV34" s="355">
        <f t="shared" si="208"/>
        <v>0</v>
      </c>
      <c r="SVW34" s="355">
        <f t="shared" ref="SVW34:SYH34" si="209">SUM(SVW35:SVW39)</f>
        <v>0</v>
      </c>
      <c r="SVX34" s="355">
        <f t="shared" si="209"/>
        <v>0</v>
      </c>
      <c r="SVY34" s="355">
        <f t="shared" si="209"/>
        <v>0</v>
      </c>
      <c r="SVZ34" s="355">
        <f t="shared" si="209"/>
        <v>0</v>
      </c>
      <c r="SWA34" s="355">
        <f t="shared" si="209"/>
        <v>0</v>
      </c>
      <c r="SWB34" s="355">
        <f t="shared" si="209"/>
        <v>0</v>
      </c>
      <c r="SWC34" s="355">
        <f t="shared" si="209"/>
        <v>0</v>
      </c>
      <c r="SWD34" s="355">
        <f t="shared" si="209"/>
        <v>0</v>
      </c>
      <c r="SWE34" s="355">
        <f t="shared" si="209"/>
        <v>0</v>
      </c>
      <c r="SWF34" s="355">
        <f t="shared" si="209"/>
        <v>0</v>
      </c>
      <c r="SWG34" s="355">
        <f t="shared" si="209"/>
        <v>0</v>
      </c>
      <c r="SWH34" s="355">
        <f t="shared" si="209"/>
        <v>0</v>
      </c>
      <c r="SWI34" s="355">
        <f t="shared" si="209"/>
        <v>0</v>
      </c>
      <c r="SWJ34" s="355">
        <f t="shared" si="209"/>
        <v>0</v>
      </c>
      <c r="SWK34" s="355">
        <f t="shared" si="209"/>
        <v>0</v>
      </c>
      <c r="SWL34" s="355">
        <f t="shared" si="209"/>
        <v>0</v>
      </c>
      <c r="SWM34" s="355">
        <f t="shared" si="209"/>
        <v>0</v>
      </c>
      <c r="SWN34" s="355">
        <f t="shared" si="209"/>
        <v>0</v>
      </c>
      <c r="SWO34" s="355">
        <f t="shared" si="209"/>
        <v>0</v>
      </c>
      <c r="SWP34" s="355">
        <f t="shared" si="209"/>
        <v>0</v>
      </c>
      <c r="SWQ34" s="355">
        <f t="shared" si="209"/>
        <v>0</v>
      </c>
      <c r="SWR34" s="355">
        <f t="shared" si="209"/>
        <v>0</v>
      </c>
      <c r="SWS34" s="355">
        <f t="shared" si="209"/>
        <v>0</v>
      </c>
      <c r="SWT34" s="355">
        <f t="shared" si="209"/>
        <v>0</v>
      </c>
      <c r="SWU34" s="355">
        <f t="shared" si="209"/>
        <v>0</v>
      </c>
      <c r="SWV34" s="355">
        <f t="shared" si="209"/>
        <v>0</v>
      </c>
      <c r="SWW34" s="355">
        <f t="shared" si="209"/>
        <v>0</v>
      </c>
      <c r="SWX34" s="355">
        <f t="shared" si="209"/>
        <v>0</v>
      </c>
      <c r="SWY34" s="355">
        <f t="shared" si="209"/>
        <v>0</v>
      </c>
      <c r="SWZ34" s="355">
        <f t="shared" si="209"/>
        <v>0</v>
      </c>
      <c r="SXA34" s="355">
        <f t="shared" si="209"/>
        <v>0</v>
      </c>
      <c r="SXB34" s="355">
        <f t="shared" si="209"/>
        <v>0</v>
      </c>
      <c r="SXC34" s="355">
        <f t="shared" si="209"/>
        <v>0</v>
      </c>
      <c r="SXD34" s="355">
        <f t="shared" si="209"/>
        <v>0</v>
      </c>
      <c r="SXE34" s="355">
        <f t="shared" si="209"/>
        <v>0</v>
      </c>
      <c r="SXF34" s="355">
        <f t="shared" si="209"/>
        <v>0</v>
      </c>
      <c r="SXG34" s="355">
        <f t="shared" si="209"/>
        <v>0</v>
      </c>
      <c r="SXH34" s="355">
        <f t="shared" si="209"/>
        <v>0</v>
      </c>
      <c r="SXI34" s="355">
        <f t="shared" si="209"/>
        <v>0</v>
      </c>
      <c r="SXJ34" s="355">
        <f t="shared" si="209"/>
        <v>0</v>
      </c>
      <c r="SXK34" s="355">
        <f t="shared" si="209"/>
        <v>0</v>
      </c>
      <c r="SXL34" s="355">
        <f t="shared" si="209"/>
        <v>0</v>
      </c>
      <c r="SXM34" s="355">
        <f t="shared" si="209"/>
        <v>0</v>
      </c>
      <c r="SXN34" s="355">
        <f t="shared" si="209"/>
        <v>0</v>
      </c>
      <c r="SXO34" s="355">
        <f t="shared" si="209"/>
        <v>0</v>
      </c>
      <c r="SXP34" s="355">
        <f t="shared" si="209"/>
        <v>0</v>
      </c>
      <c r="SXQ34" s="355">
        <f t="shared" si="209"/>
        <v>0</v>
      </c>
      <c r="SXR34" s="355">
        <f t="shared" si="209"/>
        <v>0</v>
      </c>
      <c r="SXS34" s="355">
        <f t="shared" si="209"/>
        <v>0</v>
      </c>
      <c r="SXT34" s="355">
        <f t="shared" si="209"/>
        <v>0</v>
      </c>
      <c r="SXU34" s="355">
        <f t="shared" si="209"/>
        <v>0</v>
      </c>
      <c r="SXV34" s="355">
        <f t="shared" si="209"/>
        <v>0</v>
      </c>
      <c r="SXW34" s="355">
        <f t="shared" si="209"/>
        <v>0</v>
      </c>
      <c r="SXX34" s="355">
        <f t="shared" si="209"/>
        <v>0</v>
      </c>
      <c r="SXY34" s="355">
        <f t="shared" si="209"/>
        <v>0</v>
      </c>
      <c r="SXZ34" s="355">
        <f t="shared" si="209"/>
        <v>0</v>
      </c>
      <c r="SYA34" s="355">
        <f t="shared" si="209"/>
        <v>0</v>
      </c>
      <c r="SYB34" s="355">
        <f t="shared" si="209"/>
        <v>0</v>
      </c>
      <c r="SYC34" s="355">
        <f t="shared" si="209"/>
        <v>0</v>
      </c>
      <c r="SYD34" s="355">
        <f t="shared" si="209"/>
        <v>0</v>
      </c>
      <c r="SYE34" s="355">
        <f t="shared" si="209"/>
        <v>0</v>
      </c>
      <c r="SYF34" s="355">
        <f t="shared" si="209"/>
        <v>0</v>
      </c>
      <c r="SYG34" s="355">
        <f t="shared" si="209"/>
        <v>0</v>
      </c>
      <c r="SYH34" s="355">
        <f t="shared" si="209"/>
        <v>0</v>
      </c>
      <c r="SYI34" s="355">
        <f t="shared" ref="SYI34:TAT34" si="210">SUM(SYI35:SYI39)</f>
        <v>0</v>
      </c>
      <c r="SYJ34" s="355">
        <f t="shared" si="210"/>
        <v>0</v>
      </c>
      <c r="SYK34" s="355">
        <f t="shared" si="210"/>
        <v>0</v>
      </c>
      <c r="SYL34" s="355">
        <f t="shared" si="210"/>
        <v>0</v>
      </c>
      <c r="SYM34" s="355">
        <f t="shared" si="210"/>
        <v>0</v>
      </c>
      <c r="SYN34" s="355">
        <f t="shared" si="210"/>
        <v>0</v>
      </c>
      <c r="SYO34" s="355">
        <f t="shared" si="210"/>
        <v>0</v>
      </c>
      <c r="SYP34" s="355">
        <f t="shared" si="210"/>
        <v>0</v>
      </c>
      <c r="SYQ34" s="355">
        <f t="shared" si="210"/>
        <v>0</v>
      </c>
      <c r="SYR34" s="355">
        <f t="shared" si="210"/>
        <v>0</v>
      </c>
      <c r="SYS34" s="355">
        <f t="shared" si="210"/>
        <v>0</v>
      </c>
      <c r="SYT34" s="355">
        <f t="shared" si="210"/>
        <v>0</v>
      </c>
      <c r="SYU34" s="355">
        <f t="shared" si="210"/>
        <v>0</v>
      </c>
      <c r="SYV34" s="355">
        <f t="shared" si="210"/>
        <v>0</v>
      </c>
      <c r="SYW34" s="355">
        <f t="shared" si="210"/>
        <v>0</v>
      </c>
      <c r="SYX34" s="355">
        <f t="shared" si="210"/>
        <v>0</v>
      </c>
      <c r="SYY34" s="355">
        <f t="shared" si="210"/>
        <v>0</v>
      </c>
      <c r="SYZ34" s="355">
        <f t="shared" si="210"/>
        <v>0</v>
      </c>
      <c r="SZA34" s="355">
        <f t="shared" si="210"/>
        <v>0</v>
      </c>
      <c r="SZB34" s="355">
        <f t="shared" si="210"/>
        <v>0</v>
      </c>
      <c r="SZC34" s="355">
        <f t="shared" si="210"/>
        <v>0</v>
      </c>
      <c r="SZD34" s="355">
        <f t="shared" si="210"/>
        <v>0</v>
      </c>
      <c r="SZE34" s="355">
        <f t="shared" si="210"/>
        <v>0</v>
      </c>
      <c r="SZF34" s="355">
        <f t="shared" si="210"/>
        <v>0</v>
      </c>
      <c r="SZG34" s="355">
        <f t="shared" si="210"/>
        <v>0</v>
      </c>
      <c r="SZH34" s="355">
        <f t="shared" si="210"/>
        <v>0</v>
      </c>
      <c r="SZI34" s="355">
        <f t="shared" si="210"/>
        <v>0</v>
      </c>
      <c r="SZJ34" s="355">
        <f t="shared" si="210"/>
        <v>0</v>
      </c>
      <c r="SZK34" s="355">
        <f t="shared" si="210"/>
        <v>0</v>
      </c>
      <c r="SZL34" s="355">
        <f t="shared" si="210"/>
        <v>0</v>
      </c>
      <c r="SZM34" s="355">
        <f t="shared" si="210"/>
        <v>0</v>
      </c>
      <c r="SZN34" s="355">
        <f t="shared" si="210"/>
        <v>0</v>
      </c>
      <c r="SZO34" s="355">
        <f t="shared" si="210"/>
        <v>0</v>
      </c>
      <c r="SZP34" s="355">
        <f t="shared" si="210"/>
        <v>0</v>
      </c>
      <c r="SZQ34" s="355">
        <f t="shared" si="210"/>
        <v>0</v>
      </c>
      <c r="SZR34" s="355">
        <f t="shared" si="210"/>
        <v>0</v>
      </c>
      <c r="SZS34" s="355">
        <f t="shared" si="210"/>
        <v>0</v>
      </c>
      <c r="SZT34" s="355">
        <f t="shared" si="210"/>
        <v>0</v>
      </c>
      <c r="SZU34" s="355">
        <f t="shared" si="210"/>
        <v>0</v>
      </c>
      <c r="SZV34" s="355">
        <f t="shared" si="210"/>
        <v>0</v>
      </c>
      <c r="SZW34" s="355">
        <f t="shared" si="210"/>
        <v>0</v>
      </c>
      <c r="SZX34" s="355">
        <f t="shared" si="210"/>
        <v>0</v>
      </c>
      <c r="SZY34" s="355">
        <f t="shared" si="210"/>
        <v>0</v>
      </c>
      <c r="SZZ34" s="355">
        <f t="shared" si="210"/>
        <v>0</v>
      </c>
      <c r="TAA34" s="355">
        <f t="shared" si="210"/>
        <v>0</v>
      </c>
      <c r="TAB34" s="355">
        <f t="shared" si="210"/>
        <v>0</v>
      </c>
      <c r="TAC34" s="355">
        <f t="shared" si="210"/>
        <v>0</v>
      </c>
      <c r="TAD34" s="355">
        <f t="shared" si="210"/>
        <v>0</v>
      </c>
      <c r="TAE34" s="355">
        <f t="shared" si="210"/>
        <v>0</v>
      </c>
      <c r="TAF34" s="355">
        <f t="shared" si="210"/>
        <v>0</v>
      </c>
      <c r="TAG34" s="355">
        <f t="shared" si="210"/>
        <v>0</v>
      </c>
      <c r="TAH34" s="355">
        <f t="shared" si="210"/>
        <v>0</v>
      </c>
      <c r="TAI34" s="355">
        <f t="shared" si="210"/>
        <v>0</v>
      </c>
      <c r="TAJ34" s="355">
        <f t="shared" si="210"/>
        <v>0</v>
      </c>
      <c r="TAK34" s="355">
        <f t="shared" si="210"/>
        <v>0</v>
      </c>
      <c r="TAL34" s="355">
        <f t="shared" si="210"/>
        <v>0</v>
      </c>
      <c r="TAM34" s="355">
        <f t="shared" si="210"/>
        <v>0</v>
      </c>
      <c r="TAN34" s="355">
        <f t="shared" si="210"/>
        <v>0</v>
      </c>
      <c r="TAO34" s="355">
        <f t="shared" si="210"/>
        <v>0</v>
      </c>
      <c r="TAP34" s="355">
        <f t="shared" si="210"/>
        <v>0</v>
      </c>
      <c r="TAQ34" s="355">
        <f t="shared" si="210"/>
        <v>0</v>
      </c>
      <c r="TAR34" s="355">
        <f t="shared" si="210"/>
        <v>0</v>
      </c>
      <c r="TAS34" s="355">
        <f t="shared" si="210"/>
        <v>0</v>
      </c>
      <c r="TAT34" s="355">
        <f t="shared" si="210"/>
        <v>0</v>
      </c>
      <c r="TAU34" s="355">
        <f t="shared" ref="TAU34:TDF34" si="211">SUM(TAU35:TAU39)</f>
        <v>0</v>
      </c>
      <c r="TAV34" s="355">
        <f t="shared" si="211"/>
        <v>0</v>
      </c>
      <c r="TAW34" s="355">
        <f t="shared" si="211"/>
        <v>0</v>
      </c>
      <c r="TAX34" s="355">
        <f t="shared" si="211"/>
        <v>0</v>
      </c>
      <c r="TAY34" s="355">
        <f t="shared" si="211"/>
        <v>0</v>
      </c>
      <c r="TAZ34" s="355">
        <f t="shared" si="211"/>
        <v>0</v>
      </c>
      <c r="TBA34" s="355">
        <f t="shared" si="211"/>
        <v>0</v>
      </c>
      <c r="TBB34" s="355">
        <f t="shared" si="211"/>
        <v>0</v>
      </c>
      <c r="TBC34" s="355">
        <f t="shared" si="211"/>
        <v>0</v>
      </c>
      <c r="TBD34" s="355">
        <f t="shared" si="211"/>
        <v>0</v>
      </c>
      <c r="TBE34" s="355">
        <f t="shared" si="211"/>
        <v>0</v>
      </c>
      <c r="TBF34" s="355">
        <f t="shared" si="211"/>
        <v>0</v>
      </c>
      <c r="TBG34" s="355">
        <f t="shared" si="211"/>
        <v>0</v>
      </c>
      <c r="TBH34" s="355">
        <f t="shared" si="211"/>
        <v>0</v>
      </c>
      <c r="TBI34" s="355">
        <f t="shared" si="211"/>
        <v>0</v>
      </c>
      <c r="TBJ34" s="355">
        <f t="shared" si="211"/>
        <v>0</v>
      </c>
      <c r="TBK34" s="355">
        <f t="shared" si="211"/>
        <v>0</v>
      </c>
      <c r="TBL34" s="355">
        <f t="shared" si="211"/>
        <v>0</v>
      </c>
      <c r="TBM34" s="355">
        <f t="shared" si="211"/>
        <v>0</v>
      </c>
      <c r="TBN34" s="355">
        <f t="shared" si="211"/>
        <v>0</v>
      </c>
      <c r="TBO34" s="355">
        <f t="shared" si="211"/>
        <v>0</v>
      </c>
      <c r="TBP34" s="355">
        <f t="shared" si="211"/>
        <v>0</v>
      </c>
      <c r="TBQ34" s="355">
        <f t="shared" si="211"/>
        <v>0</v>
      </c>
      <c r="TBR34" s="355">
        <f t="shared" si="211"/>
        <v>0</v>
      </c>
      <c r="TBS34" s="355">
        <f t="shared" si="211"/>
        <v>0</v>
      </c>
      <c r="TBT34" s="355">
        <f t="shared" si="211"/>
        <v>0</v>
      </c>
      <c r="TBU34" s="355">
        <f t="shared" si="211"/>
        <v>0</v>
      </c>
      <c r="TBV34" s="355">
        <f t="shared" si="211"/>
        <v>0</v>
      </c>
      <c r="TBW34" s="355">
        <f t="shared" si="211"/>
        <v>0</v>
      </c>
      <c r="TBX34" s="355">
        <f t="shared" si="211"/>
        <v>0</v>
      </c>
      <c r="TBY34" s="355">
        <f t="shared" si="211"/>
        <v>0</v>
      </c>
      <c r="TBZ34" s="355">
        <f t="shared" si="211"/>
        <v>0</v>
      </c>
      <c r="TCA34" s="355">
        <f t="shared" si="211"/>
        <v>0</v>
      </c>
      <c r="TCB34" s="355">
        <f t="shared" si="211"/>
        <v>0</v>
      </c>
      <c r="TCC34" s="355">
        <f t="shared" si="211"/>
        <v>0</v>
      </c>
      <c r="TCD34" s="355">
        <f t="shared" si="211"/>
        <v>0</v>
      </c>
      <c r="TCE34" s="355">
        <f t="shared" si="211"/>
        <v>0</v>
      </c>
      <c r="TCF34" s="355">
        <f t="shared" si="211"/>
        <v>0</v>
      </c>
      <c r="TCG34" s="355">
        <f t="shared" si="211"/>
        <v>0</v>
      </c>
      <c r="TCH34" s="355">
        <f t="shared" si="211"/>
        <v>0</v>
      </c>
      <c r="TCI34" s="355">
        <f t="shared" si="211"/>
        <v>0</v>
      </c>
      <c r="TCJ34" s="355">
        <f t="shared" si="211"/>
        <v>0</v>
      </c>
      <c r="TCK34" s="355">
        <f t="shared" si="211"/>
        <v>0</v>
      </c>
      <c r="TCL34" s="355">
        <f t="shared" si="211"/>
        <v>0</v>
      </c>
      <c r="TCM34" s="355">
        <f t="shared" si="211"/>
        <v>0</v>
      </c>
      <c r="TCN34" s="355">
        <f t="shared" si="211"/>
        <v>0</v>
      </c>
      <c r="TCO34" s="355">
        <f t="shared" si="211"/>
        <v>0</v>
      </c>
      <c r="TCP34" s="355">
        <f t="shared" si="211"/>
        <v>0</v>
      </c>
      <c r="TCQ34" s="355">
        <f t="shared" si="211"/>
        <v>0</v>
      </c>
      <c r="TCR34" s="355">
        <f t="shared" si="211"/>
        <v>0</v>
      </c>
      <c r="TCS34" s="355">
        <f t="shared" si="211"/>
        <v>0</v>
      </c>
      <c r="TCT34" s="355">
        <f t="shared" si="211"/>
        <v>0</v>
      </c>
      <c r="TCU34" s="355">
        <f t="shared" si="211"/>
        <v>0</v>
      </c>
      <c r="TCV34" s="355">
        <f t="shared" si="211"/>
        <v>0</v>
      </c>
      <c r="TCW34" s="355">
        <f t="shared" si="211"/>
        <v>0</v>
      </c>
      <c r="TCX34" s="355">
        <f t="shared" si="211"/>
        <v>0</v>
      </c>
      <c r="TCY34" s="355">
        <f t="shared" si="211"/>
        <v>0</v>
      </c>
      <c r="TCZ34" s="355">
        <f t="shared" si="211"/>
        <v>0</v>
      </c>
      <c r="TDA34" s="355">
        <f t="shared" si="211"/>
        <v>0</v>
      </c>
      <c r="TDB34" s="355">
        <f t="shared" si="211"/>
        <v>0</v>
      </c>
      <c r="TDC34" s="355">
        <f t="shared" si="211"/>
        <v>0</v>
      </c>
      <c r="TDD34" s="355">
        <f t="shared" si="211"/>
        <v>0</v>
      </c>
      <c r="TDE34" s="355">
        <f t="shared" si="211"/>
        <v>0</v>
      </c>
      <c r="TDF34" s="355">
        <f t="shared" si="211"/>
        <v>0</v>
      </c>
      <c r="TDG34" s="355">
        <f t="shared" ref="TDG34:TFR34" si="212">SUM(TDG35:TDG39)</f>
        <v>0</v>
      </c>
      <c r="TDH34" s="355">
        <f t="shared" si="212"/>
        <v>0</v>
      </c>
      <c r="TDI34" s="355">
        <f t="shared" si="212"/>
        <v>0</v>
      </c>
      <c r="TDJ34" s="355">
        <f t="shared" si="212"/>
        <v>0</v>
      </c>
      <c r="TDK34" s="355">
        <f t="shared" si="212"/>
        <v>0</v>
      </c>
      <c r="TDL34" s="355">
        <f t="shared" si="212"/>
        <v>0</v>
      </c>
      <c r="TDM34" s="355">
        <f t="shared" si="212"/>
        <v>0</v>
      </c>
      <c r="TDN34" s="355">
        <f t="shared" si="212"/>
        <v>0</v>
      </c>
      <c r="TDO34" s="355">
        <f t="shared" si="212"/>
        <v>0</v>
      </c>
      <c r="TDP34" s="355">
        <f t="shared" si="212"/>
        <v>0</v>
      </c>
      <c r="TDQ34" s="355">
        <f t="shared" si="212"/>
        <v>0</v>
      </c>
      <c r="TDR34" s="355">
        <f t="shared" si="212"/>
        <v>0</v>
      </c>
      <c r="TDS34" s="355">
        <f t="shared" si="212"/>
        <v>0</v>
      </c>
      <c r="TDT34" s="355">
        <f t="shared" si="212"/>
        <v>0</v>
      </c>
      <c r="TDU34" s="355">
        <f t="shared" si="212"/>
        <v>0</v>
      </c>
      <c r="TDV34" s="355">
        <f t="shared" si="212"/>
        <v>0</v>
      </c>
      <c r="TDW34" s="355">
        <f t="shared" si="212"/>
        <v>0</v>
      </c>
      <c r="TDX34" s="355">
        <f t="shared" si="212"/>
        <v>0</v>
      </c>
      <c r="TDY34" s="355">
        <f t="shared" si="212"/>
        <v>0</v>
      </c>
      <c r="TDZ34" s="355">
        <f t="shared" si="212"/>
        <v>0</v>
      </c>
      <c r="TEA34" s="355">
        <f t="shared" si="212"/>
        <v>0</v>
      </c>
      <c r="TEB34" s="355">
        <f t="shared" si="212"/>
        <v>0</v>
      </c>
      <c r="TEC34" s="355">
        <f t="shared" si="212"/>
        <v>0</v>
      </c>
      <c r="TED34" s="355">
        <f t="shared" si="212"/>
        <v>0</v>
      </c>
      <c r="TEE34" s="355">
        <f t="shared" si="212"/>
        <v>0</v>
      </c>
      <c r="TEF34" s="355">
        <f t="shared" si="212"/>
        <v>0</v>
      </c>
      <c r="TEG34" s="355">
        <f t="shared" si="212"/>
        <v>0</v>
      </c>
      <c r="TEH34" s="355">
        <f t="shared" si="212"/>
        <v>0</v>
      </c>
      <c r="TEI34" s="355">
        <f t="shared" si="212"/>
        <v>0</v>
      </c>
      <c r="TEJ34" s="355">
        <f t="shared" si="212"/>
        <v>0</v>
      </c>
      <c r="TEK34" s="355">
        <f t="shared" si="212"/>
        <v>0</v>
      </c>
      <c r="TEL34" s="355">
        <f t="shared" si="212"/>
        <v>0</v>
      </c>
      <c r="TEM34" s="355">
        <f t="shared" si="212"/>
        <v>0</v>
      </c>
      <c r="TEN34" s="355">
        <f t="shared" si="212"/>
        <v>0</v>
      </c>
      <c r="TEO34" s="355">
        <f t="shared" si="212"/>
        <v>0</v>
      </c>
      <c r="TEP34" s="355">
        <f t="shared" si="212"/>
        <v>0</v>
      </c>
      <c r="TEQ34" s="355">
        <f t="shared" si="212"/>
        <v>0</v>
      </c>
      <c r="TER34" s="355">
        <f t="shared" si="212"/>
        <v>0</v>
      </c>
      <c r="TES34" s="355">
        <f t="shared" si="212"/>
        <v>0</v>
      </c>
      <c r="TET34" s="355">
        <f t="shared" si="212"/>
        <v>0</v>
      </c>
      <c r="TEU34" s="355">
        <f t="shared" si="212"/>
        <v>0</v>
      </c>
      <c r="TEV34" s="355">
        <f t="shared" si="212"/>
        <v>0</v>
      </c>
      <c r="TEW34" s="355">
        <f t="shared" si="212"/>
        <v>0</v>
      </c>
      <c r="TEX34" s="355">
        <f t="shared" si="212"/>
        <v>0</v>
      </c>
      <c r="TEY34" s="355">
        <f t="shared" si="212"/>
        <v>0</v>
      </c>
      <c r="TEZ34" s="355">
        <f t="shared" si="212"/>
        <v>0</v>
      </c>
      <c r="TFA34" s="355">
        <f t="shared" si="212"/>
        <v>0</v>
      </c>
      <c r="TFB34" s="355">
        <f t="shared" si="212"/>
        <v>0</v>
      </c>
      <c r="TFC34" s="355">
        <f t="shared" si="212"/>
        <v>0</v>
      </c>
      <c r="TFD34" s="355">
        <f t="shared" si="212"/>
        <v>0</v>
      </c>
      <c r="TFE34" s="355">
        <f t="shared" si="212"/>
        <v>0</v>
      </c>
      <c r="TFF34" s="355">
        <f t="shared" si="212"/>
        <v>0</v>
      </c>
      <c r="TFG34" s="355">
        <f t="shared" si="212"/>
        <v>0</v>
      </c>
      <c r="TFH34" s="355">
        <f t="shared" si="212"/>
        <v>0</v>
      </c>
      <c r="TFI34" s="355">
        <f t="shared" si="212"/>
        <v>0</v>
      </c>
      <c r="TFJ34" s="355">
        <f t="shared" si="212"/>
        <v>0</v>
      </c>
      <c r="TFK34" s="355">
        <f t="shared" si="212"/>
        <v>0</v>
      </c>
      <c r="TFL34" s="355">
        <f t="shared" si="212"/>
        <v>0</v>
      </c>
      <c r="TFM34" s="355">
        <f t="shared" si="212"/>
        <v>0</v>
      </c>
      <c r="TFN34" s="355">
        <f t="shared" si="212"/>
        <v>0</v>
      </c>
      <c r="TFO34" s="355">
        <f t="shared" si="212"/>
        <v>0</v>
      </c>
      <c r="TFP34" s="355">
        <f t="shared" si="212"/>
        <v>0</v>
      </c>
      <c r="TFQ34" s="355">
        <f t="shared" si="212"/>
        <v>0</v>
      </c>
      <c r="TFR34" s="355">
        <f t="shared" si="212"/>
        <v>0</v>
      </c>
      <c r="TFS34" s="355">
        <f t="shared" ref="TFS34:TID34" si="213">SUM(TFS35:TFS39)</f>
        <v>0</v>
      </c>
      <c r="TFT34" s="355">
        <f t="shared" si="213"/>
        <v>0</v>
      </c>
      <c r="TFU34" s="355">
        <f t="shared" si="213"/>
        <v>0</v>
      </c>
      <c r="TFV34" s="355">
        <f t="shared" si="213"/>
        <v>0</v>
      </c>
      <c r="TFW34" s="355">
        <f t="shared" si="213"/>
        <v>0</v>
      </c>
      <c r="TFX34" s="355">
        <f t="shared" si="213"/>
        <v>0</v>
      </c>
      <c r="TFY34" s="355">
        <f t="shared" si="213"/>
        <v>0</v>
      </c>
      <c r="TFZ34" s="355">
        <f t="shared" si="213"/>
        <v>0</v>
      </c>
      <c r="TGA34" s="355">
        <f t="shared" si="213"/>
        <v>0</v>
      </c>
      <c r="TGB34" s="355">
        <f t="shared" si="213"/>
        <v>0</v>
      </c>
      <c r="TGC34" s="355">
        <f t="shared" si="213"/>
        <v>0</v>
      </c>
      <c r="TGD34" s="355">
        <f t="shared" si="213"/>
        <v>0</v>
      </c>
      <c r="TGE34" s="355">
        <f t="shared" si="213"/>
        <v>0</v>
      </c>
      <c r="TGF34" s="355">
        <f t="shared" si="213"/>
        <v>0</v>
      </c>
      <c r="TGG34" s="355">
        <f t="shared" si="213"/>
        <v>0</v>
      </c>
      <c r="TGH34" s="355">
        <f t="shared" si="213"/>
        <v>0</v>
      </c>
      <c r="TGI34" s="355">
        <f t="shared" si="213"/>
        <v>0</v>
      </c>
      <c r="TGJ34" s="355">
        <f t="shared" si="213"/>
        <v>0</v>
      </c>
      <c r="TGK34" s="355">
        <f t="shared" si="213"/>
        <v>0</v>
      </c>
      <c r="TGL34" s="355">
        <f t="shared" si="213"/>
        <v>0</v>
      </c>
      <c r="TGM34" s="355">
        <f t="shared" si="213"/>
        <v>0</v>
      </c>
      <c r="TGN34" s="355">
        <f t="shared" si="213"/>
        <v>0</v>
      </c>
      <c r="TGO34" s="355">
        <f t="shared" si="213"/>
        <v>0</v>
      </c>
      <c r="TGP34" s="355">
        <f t="shared" si="213"/>
        <v>0</v>
      </c>
      <c r="TGQ34" s="355">
        <f t="shared" si="213"/>
        <v>0</v>
      </c>
      <c r="TGR34" s="355">
        <f t="shared" si="213"/>
        <v>0</v>
      </c>
      <c r="TGS34" s="355">
        <f t="shared" si="213"/>
        <v>0</v>
      </c>
      <c r="TGT34" s="355">
        <f t="shared" si="213"/>
        <v>0</v>
      </c>
      <c r="TGU34" s="355">
        <f t="shared" si="213"/>
        <v>0</v>
      </c>
      <c r="TGV34" s="355">
        <f t="shared" si="213"/>
        <v>0</v>
      </c>
      <c r="TGW34" s="355">
        <f t="shared" si="213"/>
        <v>0</v>
      </c>
      <c r="TGX34" s="355">
        <f t="shared" si="213"/>
        <v>0</v>
      </c>
      <c r="TGY34" s="355">
        <f t="shared" si="213"/>
        <v>0</v>
      </c>
      <c r="TGZ34" s="355">
        <f t="shared" si="213"/>
        <v>0</v>
      </c>
      <c r="THA34" s="355">
        <f t="shared" si="213"/>
        <v>0</v>
      </c>
      <c r="THB34" s="355">
        <f t="shared" si="213"/>
        <v>0</v>
      </c>
      <c r="THC34" s="355">
        <f t="shared" si="213"/>
        <v>0</v>
      </c>
      <c r="THD34" s="355">
        <f t="shared" si="213"/>
        <v>0</v>
      </c>
      <c r="THE34" s="355">
        <f t="shared" si="213"/>
        <v>0</v>
      </c>
      <c r="THF34" s="355">
        <f t="shared" si="213"/>
        <v>0</v>
      </c>
      <c r="THG34" s="355">
        <f t="shared" si="213"/>
        <v>0</v>
      </c>
      <c r="THH34" s="355">
        <f t="shared" si="213"/>
        <v>0</v>
      </c>
      <c r="THI34" s="355">
        <f t="shared" si="213"/>
        <v>0</v>
      </c>
      <c r="THJ34" s="355">
        <f t="shared" si="213"/>
        <v>0</v>
      </c>
      <c r="THK34" s="355">
        <f t="shared" si="213"/>
        <v>0</v>
      </c>
      <c r="THL34" s="355">
        <f t="shared" si="213"/>
        <v>0</v>
      </c>
      <c r="THM34" s="355">
        <f t="shared" si="213"/>
        <v>0</v>
      </c>
      <c r="THN34" s="355">
        <f t="shared" si="213"/>
        <v>0</v>
      </c>
      <c r="THO34" s="355">
        <f t="shared" si="213"/>
        <v>0</v>
      </c>
      <c r="THP34" s="355">
        <f t="shared" si="213"/>
        <v>0</v>
      </c>
      <c r="THQ34" s="355">
        <f t="shared" si="213"/>
        <v>0</v>
      </c>
      <c r="THR34" s="355">
        <f t="shared" si="213"/>
        <v>0</v>
      </c>
      <c r="THS34" s="355">
        <f t="shared" si="213"/>
        <v>0</v>
      </c>
      <c r="THT34" s="355">
        <f t="shared" si="213"/>
        <v>0</v>
      </c>
      <c r="THU34" s="355">
        <f t="shared" si="213"/>
        <v>0</v>
      </c>
      <c r="THV34" s="355">
        <f t="shared" si="213"/>
        <v>0</v>
      </c>
      <c r="THW34" s="355">
        <f t="shared" si="213"/>
        <v>0</v>
      </c>
      <c r="THX34" s="355">
        <f t="shared" si="213"/>
        <v>0</v>
      </c>
      <c r="THY34" s="355">
        <f t="shared" si="213"/>
        <v>0</v>
      </c>
      <c r="THZ34" s="355">
        <f t="shared" si="213"/>
        <v>0</v>
      </c>
      <c r="TIA34" s="355">
        <f t="shared" si="213"/>
        <v>0</v>
      </c>
      <c r="TIB34" s="355">
        <f t="shared" si="213"/>
        <v>0</v>
      </c>
      <c r="TIC34" s="355">
        <f t="shared" si="213"/>
        <v>0</v>
      </c>
      <c r="TID34" s="355">
        <f t="shared" si="213"/>
        <v>0</v>
      </c>
      <c r="TIE34" s="355">
        <f t="shared" ref="TIE34:TKP34" si="214">SUM(TIE35:TIE39)</f>
        <v>0</v>
      </c>
      <c r="TIF34" s="355">
        <f t="shared" si="214"/>
        <v>0</v>
      </c>
      <c r="TIG34" s="355">
        <f t="shared" si="214"/>
        <v>0</v>
      </c>
      <c r="TIH34" s="355">
        <f t="shared" si="214"/>
        <v>0</v>
      </c>
      <c r="TII34" s="355">
        <f t="shared" si="214"/>
        <v>0</v>
      </c>
      <c r="TIJ34" s="355">
        <f t="shared" si="214"/>
        <v>0</v>
      </c>
      <c r="TIK34" s="355">
        <f t="shared" si="214"/>
        <v>0</v>
      </c>
      <c r="TIL34" s="355">
        <f t="shared" si="214"/>
        <v>0</v>
      </c>
      <c r="TIM34" s="355">
        <f t="shared" si="214"/>
        <v>0</v>
      </c>
      <c r="TIN34" s="355">
        <f t="shared" si="214"/>
        <v>0</v>
      </c>
      <c r="TIO34" s="355">
        <f t="shared" si="214"/>
        <v>0</v>
      </c>
      <c r="TIP34" s="355">
        <f t="shared" si="214"/>
        <v>0</v>
      </c>
      <c r="TIQ34" s="355">
        <f t="shared" si="214"/>
        <v>0</v>
      </c>
      <c r="TIR34" s="355">
        <f t="shared" si="214"/>
        <v>0</v>
      </c>
      <c r="TIS34" s="355">
        <f t="shared" si="214"/>
        <v>0</v>
      </c>
      <c r="TIT34" s="355">
        <f t="shared" si="214"/>
        <v>0</v>
      </c>
      <c r="TIU34" s="355">
        <f t="shared" si="214"/>
        <v>0</v>
      </c>
      <c r="TIV34" s="355">
        <f t="shared" si="214"/>
        <v>0</v>
      </c>
      <c r="TIW34" s="355">
        <f t="shared" si="214"/>
        <v>0</v>
      </c>
      <c r="TIX34" s="355">
        <f t="shared" si="214"/>
        <v>0</v>
      </c>
      <c r="TIY34" s="355">
        <f t="shared" si="214"/>
        <v>0</v>
      </c>
      <c r="TIZ34" s="355">
        <f t="shared" si="214"/>
        <v>0</v>
      </c>
      <c r="TJA34" s="355">
        <f t="shared" si="214"/>
        <v>0</v>
      </c>
      <c r="TJB34" s="355">
        <f t="shared" si="214"/>
        <v>0</v>
      </c>
      <c r="TJC34" s="355">
        <f t="shared" si="214"/>
        <v>0</v>
      </c>
      <c r="TJD34" s="355">
        <f t="shared" si="214"/>
        <v>0</v>
      </c>
      <c r="TJE34" s="355">
        <f t="shared" si="214"/>
        <v>0</v>
      </c>
      <c r="TJF34" s="355">
        <f t="shared" si="214"/>
        <v>0</v>
      </c>
      <c r="TJG34" s="355">
        <f t="shared" si="214"/>
        <v>0</v>
      </c>
      <c r="TJH34" s="355">
        <f t="shared" si="214"/>
        <v>0</v>
      </c>
      <c r="TJI34" s="355">
        <f t="shared" si="214"/>
        <v>0</v>
      </c>
      <c r="TJJ34" s="355">
        <f t="shared" si="214"/>
        <v>0</v>
      </c>
      <c r="TJK34" s="355">
        <f t="shared" si="214"/>
        <v>0</v>
      </c>
      <c r="TJL34" s="355">
        <f t="shared" si="214"/>
        <v>0</v>
      </c>
      <c r="TJM34" s="355">
        <f t="shared" si="214"/>
        <v>0</v>
      </c>
      <c r="TJN34" s="355">
        <f t="shared" si="214"/>
        <v>0</v>
      </c>
      <c r="TJO34" s="355">
        <f t="shared" si="214"/>
        <v>0</v>
      </c>
      <c r="TJP34" s="355">
        <f t="shared" si="214"/>
        <v>0</v>
      </c>
      <c r="TJQ34" s="355">
        <f t="shared" si="214"/>
        <v>0</v>
      </c>
      <c r="TJR34" s="355">
        <f t="shared" si="214"/>
        <v>0</v>
      </c>
      <c r="TJS34" s="355">
        <f t="shared" si="214"/>
        <v>0</v>
      </c>
      <c r="TJT34" s="355">
        <f t="shared" si="214"/>
        <v>0</v>
      </c>
      <c r="TJU34" s="355">
        <f t="shared" si="214"/>
        <v>0</v>
      </c>
      <c r="TJV34" s="355">
        <f t="shared" si="214"/>
        <v>0</v>
      </c>
      <c r="TJW34" s="355">
        <f t="shared" si="214"/>
        <v>0</v>
      </c>
      <c r="TJX34" s="355">
        <f t="shared" si="214"/>
        <v>0</v>
      </c>
      <c r="TJY34" s="355">
        <f t="shared" si="214"/>
        <v>0</v>
      </c>
      <c r="TJZ34" s="355">
        <f t="shared" si="214"/>
        <v>0</v>
      </c>
      <c r="TKA34" s="355">
        <f t="shared" si="214"/>
        <v>0</v>
      </c>
      <c r="TKB34" s="355">
        <f t="shared" si="214"/>
        <v>0</v>
      </c>
      <c r="TKC34" s="355">
        <f t="shared" si="214"/>
        <v>0</v>
      </c>
      <c r="TKD34" s="355">
        <f t="shared" si="214"/>
        <v>0</v>
      </c>
      <c r="TKE34" s="355">
        <f t="shared" si="214"/>
        <v>0</v>
      </c>
      <c r="TKF34" s="355">
        <f t="shared" si="214"/>
        <v>0</v>
      </c>
      <c r="TKG34" s="355">
        <f t="shared" si="214"/>
        <v>0</v>
      </c>
      <c r="TKH34" s="355">
        <f t="shared" si="214"/>
        <v>0</v>
      </c>
      <c r="TKI34" s="355">
        <f t="shared" si="214"/>
        <v>0</v>
      </c>
      <c r="TKJ34" s="355">
        <f t="shared" si="214"/>
        <v>0</v>
      </c>
      <c r="TKK34" s="355">
        <f t="shared" si="214"/>
        <v>0</v>
      </c>
      <c r="TKL34" s="355">
        <f t="shared" si="214"/>
        <v>0</v>
      </c>
      <c r="TKM34" s="355">
        <f t="shared" si="214"/>
        <v>0</v>
      </c>
      <c r="TKN34" s="355">
        <f t="shared" si="214"/>
        <v>0</v>
      </c>
      <c r="TKO34" s="355">
        <f t="shared" si="214"/>
        <v>0</v>
      </c>
      <c r="TKP34" s="355">
        <f t="shared" si="214"/>
        <v>0</v>
      </c>
      <c r="TKQ34" s="355">
        <f t="shared" ref="TKQ34:TNB34" si="215">SUM(TKQ35:TKQ39)</f>
        <v>0</v>
      </c>
      <c r="TKR34" s="355">
        <f t="shared" si="215"/>
        <v>0</v>
      </c>
      <c r="TKS34" s="355">
        <f t="shared" si="215"/>
        <v>0</v>
      </c>
      <c r="TKT34" s="355">
        <f t="shared" si="215"/>
        <v>0</v>
      </c>
      <c r="TKU34" s="355">
        <f t="shared" si="215"/>
        <v>0</v>
      </c>
      <c r="TKV34" s="355">
        <f t="shared" si="215"/>
        <v>0</v>
      </c>
      <c r="TKW34" s="355">
        <f t="shared" si="215"/>
        <v>0</v>
      </c>
      <c r="TKX34" s="355">
        <f t="shared" si="215"/>
        <v>0</v>
      </c>
      <c r="TKY34" s="355">
        <f t="shared" si="215"/>
        <v>0</v>
      </c>
      <c r="TKZ34" s="355">
        <f t="shared" si="215"/>
        <v>0</v>
      </c>
      <c r="TLA34" s="355">
        <f t="shared" si="215"/>
        <v>0</v>
      </c>
      <c r="TLB34" s="355">
        <f t="shared" si="215"/>
        <v>0</v>
      </c>
      <c r="TLC34" s="355">
        <f t="shared" si="215"/>
        <v>0</v>
      </c>
      <c r="TLD34" s="355">
        <f t="shared" si="215"/>
        <v>0</v>
      </c>
      <c r="TLE34" s="355">
        <f t="shared" si="215"/>
        <v>0</v>
      </c>
      <c r="TLF34" s="355">
        <f t="shared" si="215"/>
        <v>0</v>
      </c>
      <c r="TLG34" s="355">
        <f t="shared" si="215"/>
        <v>0</v>
      </c>
      <c r="TLH34" s="355">
        <f t="shared" si="215"/>
        <v>0</v>
      </c>
      <c r="TLI34" s="355">
        <f t="shared" si="215"/>
        <v>0</v>
      </c>
      <c r="TLJ34" s="355">
        <f t="shared" si="215"/>
        <v>0</v>
      </c>
      <c r="TLK34" s="355">
        <f t="shared" si="215"/>
        <v>0</v>
      </c>
      <c r="TLL34" s="355">
        <f t="shared" si="215"/>
        <v>0</v>
      </c>
      <c r="TLM34" s="355">
        <f t="shared" si="215"/>
        <v>0</v>
      </c>
      <c r="TLN34" s="355">
        <f t="shared" si="215"/>
        <v>0</v>
      </c>
      <c r="TLO34" s="355">
        <f t="shared" si="215"/>
        <v>0</v>
      </c>
      <c r="TLP34" s="355">
        <f t="shared" si="215"/>
        <v>0</v>
      </c>
      <c r="TLQ34" s="355">
        <f t="shared" si="215"/>
        <v>0</v>
      </c>
      <c r="TLR34" s="355">
        <f t="shared" si="215"/>
        <v>0</v>
      </c>
      <c r="TLS34" s="355">
        <f t="shared" si="215"/>
        <v>0</v>
      </c>
      <c r="TLT34" s="355">
        <f t="shared" si="215"/>
        <v>0</v>
      </c>
      <c r="TLU34" s="355">
        <f t="shared" si="215"/>
        <v>0</v>
      </c>
      <c r="TLV34" s="355">
        <f t="shared" si="215"/>
        <v>0</v>
      </c>
      <c r="TLW34" s="355">
        <f t="shared" si="215"/>
        <v>0</v>
      </c>
      <c r="TLX34" s="355">
        <f t="shared" si="215"/>
        <v>0</v>
      </c>
      <c r="TLY34" s="355">
        <f t="shared" si="215"/>
        <v>0</v>
      </c>
      <c r="TLZ34" s="355">
        <f t="shared" si="215"/>
        <v>0</v>
      </c>
      <c r="TMA34" s="355">
        <f t="shared" si="215"/>
        <v>0</v>
      </c>
      <c r="TMB34" s="355">
        <f t="shared" si="215"/>
        <v>0</v>
      </c>
      <c r="TMC34" s="355">
        <f t="shared" si="215"/>
        <v>0</v>
      </c>
      <c r="TMD34" s="355">
        <f t="shared" si="215"/>
        <v>0</v>
      </c>
      <c r="TME34" s="355">
        <f t="shared" si="215"/>
        <v>0</v>
      </c>
      <c r="TMF34" s="355">
        <f t="shared" si="215"/>
        <v>0</v>
      </c>
      <c r="TMG34" s="355">
        <f t="shared" si="215"/>
        <v>0</v>
      </c>
      <c r="TMH34" s="355">
        <f t="shared" si="215"/>
        <v>0</v>
      </c>
      <c r="TMI34" s="355">
        <f t="shared" si="215"/>
        <v>0</v>
      </c>
      <c r="TMJ34" s="355">
        <f t="shared" si="215"/>
        <v>0</v>
      </c>
      <c r="TMK34" s="355">
        <f t="shared" si="215"/>
        <v>0</v>
      </c>
      <c r="TML34" s="355">
        <f t="shared" si="215"/>
        <v>0</v>
      </c>
      <c r="TMM34" s="355">
        <f t="shared" si="215"/>
        <v>0</v>
      </c>
      <c r="TMN34" s="355">
        <f t="shared" si="215"/>
        <v>0</v>
      </c>
      <c r="TMO34" s="355">
        <f t="shared" si="215"/>
        <v>0</v>
      </c>
      <c r="TMP34" s="355">
        <f t="shared" si="215"/>
        <v>0</v>
      </c>
      <c r="TMQ34" s="355">
        <f t="shared" si="215"/>
        <v>0</v>
      </c>
      <c r="TMR34" s="355">
        <f t="shared" si="215"/>
        <v>0</v>
      </c>
      <c r="TMS34" s="355">
        <f t="shared" si="215"/>
        <v>0</v>
      </c>
      <c r="TMT34" s="355">
        <f t="shared" si="215"/>
        <v>0</v>
      </c>
      <c r="TMU34" s="355">
        <f t="shared" si="215"/>
        <v>0</v>
      </c>
      <c r="TMV34" s="355">
        <f t="shared" si="215"/>
        <v>0</v>
      </c>
      <c r="TMW34" s="355">
        <f t="shared" si="215"/>
        <v>0</v>
      </c>
      <c r="TMX34" s="355">
        <f t="shared" si="215"/>
        <v>0</v>
      </c>
      <c r="TMY34" s="355">
        <f t="shared" si="215"/>
        <v>0</v>
      </c>
      <c r="TMZ34" s="355">
        <f t="shared" si="215"/>
        <v>0</v>
      </c>
      <c r="TNA34" s="355">
        <f t="shared" si="215"/>
        <v>0</v>
      </c>
      <c r="TNB34" s="355">
        <f t="shared" si="215"/>
        <v>0</v>
      </c>
      <c r="TNC34" s="355">
        <f t="shared" ref="TNC34:TPN34" si="216">SUM(TNC35:TNC39)</f>
        <v>0</v>
      </c>
      <c r="TND34" s="355">
        <f t="shared" si="216"/>
        <v>0</v>
      </c>
      <c r="TNE34" s="355">
        <f t="shared" si="216"/>
        <v>0</v>
      </c>
      <c r="TNF34" s="355">
        <f t="shared" si="216"/>
        <v>0</v>
      </c>
      <c r="TNG34" s="355">
        <f t="shared" si="216"/>
        <v>0</v>
      </c>
      <c r="TNH34" s="355">
        <f t="shared" si="216"/>
        <v>0</v>
      </c>
      <c r="TNI34" s="355">
        <f t="shared" si="216"/>
        <v>0</v>
      </c>
      <c r="TNJ34" s="355">
        <f t="shared" si="216"/>
        <v>0</v>
      </c>
      <c r="TNK34" s="355">
        <f t="shared" si="216"/>
        <v>0</v>
      </c>
      <c r="TNL34" s="355">
        <f t="shared" si="216"/>
        <v>0</v>
      </c>
      <c r="TNM34" s="355">
        <f t="shared" si="216"/>
        <v>0</v>
      </c>
      <c r="TNN34" s="355">
        <f t="shared" si="216"/>
        <v>0</v>
      </c>
      <c r="TNO34" s="355">
        <f t="shared" si="216"/>
        <v>0</v>
      </c>
      <c r="TNP34" s="355">
        <f t="shared" si="216"/>
        <v>0</v>
      </c>
      <c r="TNQ34" s="355">
        <f t="shared" si="216"/>
        <v>0</v>
      </c>
      <c r="TNR34" s="355">
        <f t="shared" si="216"/>
        <v>0</v>
      </c>
      <c r="TNS34" s="355">
        <f t="shared" si="216"/>
        <v>0</v>
      </c>
      <c r="TNT34" s="355">
        <f t="shared" si="216"/>
        <v>0</v>
      </c>
      <c r="TNU34" s="355">
        <f t="shared" si="216"/>
        <v>0</v>
      </c>
      <c r="TNV34" s="355">
        <f t="shared" si="216"/>
        <v>0</v>
      </c>
      <c r="TNW34" s="355">
        <f t="shared" si="216"/>
        <v>0</v>
      </c>
      <c r="TNX34" s="355">
        <f t="shared" si="216"/>
        <v>0</v>
      </c>
      <c r="TNY34" s="355">
        <f t="shared" si="216"/>
        <v>0</v>
      </c>
      <c r="TNZ34" s="355">
        <f t="shared" si="216"/>
        <v>0</v>
      </c>
      <c r="TOA34" s="355">
        <f t="shared" si="216"/>
        <v>0</v>
      </c>
      <c r="TOB34" s="355">
        <f t="shared" si="216"/>
        <v>0</v>
      </c>
      <c r="TOC34" s="355">
        <f t="shared" si="216"/>
        <v>0</v>
      </c>
      <c r="TOD34" s="355">
        <f t="shared" si="216"/>
        <v>0</v>
      </c>
      <c r="TOE34" s="355">
        <f t="shared" si="216"/>
        <v>0</v>
      </c>
      <c r="TOF34" s="355">
        <f t="shared" si="216"/>
        <v>0</v>
      </c>
      <c r="TOG34" s="355">
        <f t="shared" si="216"/>
        <v>0</v>
      </c>
      <c r="TOH34" s="355">
        <f t="shared" si="216"/>
        <v>0</v>
      </c>
      <c r="TOI34" s="355">
        <f t="shared" si="216"/>
        <v>0</v>
      </c>
      <c r="TOJ34" s="355">
        <f t="shared" si="216"/>
        <v>0</v>
      </c>
      <c r="TOK34" s="355">
        <f t="shared" si="216"/>
        <v>0</v>
      </c>
      <c r="TOL34" s="355">
        <f t="shared" si="216"/>
        <v>0</v>
      </c>
      <c r="TOM34" s="355">
        <f t="shared" si="216"/>
        <v>0</v>
      </c>
      <c r="TON34" s="355">
        <f t="shared" si="216"/>
        <v>0</v>
      </c>
      <c r="TOO34" s="355">
        <f t="shared" si="216"/>
        <v>0</v>
      </c>
      <c r="TOP34" s="355">
        <f t="shared" si="216"/>
        <v>0</v>
      </c>
      <c r="TOQ34" s="355">
        <f t="shared" si="216"/>
        <v>0</v>
      </c>
      <c r="TOR34" s="355">
        <f t="shared" si="216"/>
        <v>0</v>
      </c>
      <c r="TOS34" s="355">
        <f t="shared" si="216"/>
        <v>0</v>
      </c>
      <c r="TOT34" s="355">
        <f t="shared" si="216"/>
        <v>0</v>
      </c>
      <c r="TOU34" s="355">
        <f t="shared" si="216"/>
        <v>0</v>
      </c>
      <c r="TOV34" s="355">
        <f t="shared" si="216"/>
        <v>0</v>
      </c>
      <c r="TOW34" s="355">
        <f t="shared" si="216"/>
        <v>0</v>
      </c>
      <c r="TOX34" s="355">
        <f t="shared" si="216"/>
        <v>0</v>
      </c>
      <c r="TOY34" s="355">
        <f t="shared" si="216"/>
        <v>0</v>
      </c>
      <c r="TOZ34" s="355">
        <f t="shared" si="216"/>
        <v>0</v>
      </c>
      <c r="TPA34" s="355">
        <f t="shared" si="216"/>
        <v>0</v>
      </c>
      <c r="TPB34" s="355">
        <f t="shared" si="216"/>
        <v>0</v>
      </c>
      <c r="TPC34" s="355">
        <f t="shared" si="216"/>
        <v>0</v>
      </c>
      <c r="TPD34" s="355">
        <f t="shared" si="216"/>
        <v>0</v>
      </c>
      <c r="TPE34" s="355">
        <f t="shared" si="216"/>
        <v>0</v>
      </c>
      <c r="TPF34" s="355">
        <f t="shared" si="216"/>
        <v>0</v>
      </c>
      <c r="TPG34" s="355">
        <f t="shared" si="216"/>
        <v>0</v>
      </c>
      <c r="TPH34" s="355">
        <f t="shared" si="216"/>
        <v>0</v>
      </c>
      <c r="TPI34" s="355">
        <f t="shared" si="216"/>
        <v>0</v>
      </c>
      <c r="TPJ34" s="355">
        <f t="shared" si="216"/>
        <v>0</v>
      </c>
      <c r="TPK34" s="355">
        <f t="shared" si="216"/>
        <v>0</v>
      </c>
      <c r="TPL34" s="355">
        <f t="shared" si="216"/>
        <v>0</v>
      </c>
      <c r="TPM34" s="355">
        <f t="shared" si="216"/>
        <v>0</v>
      </c>
      <c r="TPN34" s="355">
        <f t="shared" si="216"/>
        <v>0</v>
      </c>
      <c r="TPO34" s="355">
        <f t="shared" ref="TPO34:TRZ34" si="217">SUM(TPO35:TPO39)</f>
        <v>0</v>
      </c>
      <c r="TPP34" s="355">
        <f t="shared" si="217"/>
        <v>0</v>
      </c>
      <c r="TPQ34" s="355">
        <f t="shared" si="217"/>
        <v>0</v>
      </c>
      <c r="TPR34" s="355">
        <f t="shared" si="217"/>
        <v>0</v>
      </c>
      <c r="TPS34" s="355">
        <f t="shared" si="217"/>
        <v>0</v>
      </c>
      <c r="TPT34" s="355">
        <f t="shared" si="217"/>
        <v>0</v>
      </c>
      <c r="TPU34" s="355">
        <f t="shared" si="217"/>
        <v>0</v>
      </c>
      <c r="TPV34" s="355">
        <f t="shared" si="217"/>
        <v>0</v>
      </c>
      <c r="TPW34" s="355">
        <f t="shared" si="217"/>
        <v>0</v>
      </c>
      <c r="TPX34" s="355">
        <f t="shared" si="217"/>
        <v>0</v>
      </c>
      <c r="TPY34" s="355">
        <f t="shared" si="217"/>
        <v>0</v>
      </c>
      <c r="TPZ34" s="355">
        <f t="shared" si="217"/>
        <v>0</v>
      </c>
      <c r="TQA34" s="355">
        <f t="shared" si="217"/>
        <v>0</v>
      </c>
      <c r="TQB34" s="355">
        <f t="shared" si="217"/>
        <v>0</v>
      </c>
      <c r="TQC34" s="355">
        <f t="shared" si="217"/>
        <v>0</v>
      </c>
      <c r="TQD34" s="355">
        <f t="shared" si="217"/>
        <v>0</v>
      </c>
      <c r="TQE34" s="355">
        <f t="shared" si="217"/>
        <v>0</v>
      </c>
      <c r="TQF34" s="355">
        <f t="shared" si="217"/>
        <v>0</v>
      </c>
      <c r="TQG34" s="355">
        <f t="shared" si="217"/>
        <v>0</v>
      </c>
      <c r="TQH34" s="355">
        <f t="shared" si="217"/>
        <v>0</v>
      </c>
      <c r="TQI34" s="355">
        <f t="shared" si="217"/>
        <v>0</v>
      </c>
      <c r="TQJ34" s="355">
        <f t="shared" si="217"/>
        <v>0</v>
      </c>
      <c r="TQK34" s="355">
        <f t="shared" si="217"/>
        <v>0</v>
      </c>
      <c r="TQL34" s="355">
        <f t="shared" si="217"/>
        <v>0</v>
      </c>
      <c r="TQM34" s="355">
        <f t="shared" si="217"/>
        <v>0</v>
      </c>
      <c r="TQN34" s="355">
        <f t="shared" si="217"/>
        <v>0</v>
      </c>
      <c r="TQO34" s="355">
        <f t="shared" si="217"/>
        <v>0</v>
      </c>
      <c r="TQP34" s="355">
        <f t="shared" si="217"/>
        <v>0</v>
      </c>
      <c r="TQQ34" s="355">
        <f t="shared" si="217"/>
        <v>0</v>
      </c>
      <c r="TQR34" s="355">
        <f t="shared" si="217"/>
        <v>0</v>
      </c>
      <c r="TQS34" s="355">
        <f t="shared" si="217"/>
        <v>0</v>
      </c>
      <c r="TQT34" s="355">
        <f t="shared" si="217"/>
        <v>0</v>
      </c>
      <c r="TQU34" s="355">
        <f t="shared" si="217"/>
        <v>0</v>
      </c>
      <c r="TQV34" s="355">
        <f t="shared" si="217"/>
        <v>0</v>
      </c>
      <c r="TQW34" s="355">
        <f t="shared" si="217"/>
        <v>0</v>
      </c>
      <c r="TQX34" s="355">
        <f t="shared" si="217"/>
        <v>0</v>
      </c>
      <c r="TQY34" s="355">
        <f t="shared" si="217"/>
        <v>0</v>
      </c>
      <c r="TQZ34" s="355">
        <f t="shared" si="217"/>
        <v>0</v>
      </c>
      <c r="TRA34" s="355">
        <f t="shared" si="217"/>
        <v>0</v>
      </c>
      <c r="TRB34" s="355">
        <f t="shared" si="217"/>
        <v>0</v>
      </c>
      <c r="TRC34" s="355">
        <f t="shared" si="217"/>
        <v>0</v>
      </c>
      <c r="TRD34" s="355">
        <f t="shared" si="217"/>
        <v>0</v>
      </c>
      <c r="TRE34" s="355">
        <f t="shared" si="217"/>
        <v>0</v>
      </c>
      <c r="TRF34" s="355">
        <f t="shared" si="217"/>
        <v>0</v>
      </c>
      <c r="TRG34" s="355">
        <f t="shared" si="217"/>
        <v>0</v>
      </c>
      <c r="TRH34" s="355">
        <f t="shared" si="217"/>
        <v>0</v>
      </c>
      <c r="TRI34" s="355">
        <f t="shared" si="217"/>
        <v>0</v>
      </c>
      <c r="TRJ34" s="355">
        <f t="shared" si="217"/>
        <v>0</v>
      </c>
      <c r="TRK34" s="355">
        <f t="shared" si="217"/>
        <v>0</v>
      </c>
      <c r="TRL34" s="355">
        <f t="shared" si="217"/>
        <v>0</v>
      </c>
      <c r="TRM34" s="355">
        <f t="shared" si="217"/>
        <v>0</v>
      </c>
      <c r="TRN34" s="355">
        <f t="shared" si="217"/>
        <v>0</v>
      </c>
      <c r="TRO34" s="355">
        <f t="shared" si="217"/>
        <v>0</v>
      </c>
      <c r="TRP34" s="355">
        <f t="shared" si="217"/>
        <v>0</v>
      </c>
      <c r="TRQ34" s="355">
        <f t="shared" si="217"/>
        <v>0</v>
      </c>
      <c r="TRR34" s="355">
        <f t="shared" si="217"/>
        <v>0</v>
      </c>
      <c r="TRS34" s="355">
        <f t="shared" si="217"/>
        <v>0</v>
      </c>
      <c r="TRT34" s="355">
        <f t="shared" si="217"/>
        <v>0</v>
      </c>
      <c r="TRU34" s="355">
        <f t="shared" si="217"/>
        <v>0</v>
      </c>
      <c r="TRV34" s="355">
        <f t="shared" si="217"/>
        <v>0</v>
      </c>
      <c r="TRW34" s="355">
        <f t="shared" si="217"/>
        <v>0</v>
      </c>
      <c r="TRX34" s="355">
        <f t="shared" si="217"/>
        <v>0</v>
      </c>
      <c r="TRY34" s="355">
        <f t="shared" si="217"/>
        <v>0</v>
      </c>
      <c r="TRZ34" s="355">
        <f t="shared" si="217"/>
        <v>0</v>
      </c>
      <c r="TSA34" s="355">
        <f t="shared" ref="TSA34:TUL34" si="218">SUM(TSA35:TSA39)</f>
        <v>0</v>
      </c>
      <c r="TSB34" s="355">
        <f t="shared" si="218"/>
        <v>0</v>
      </c>
      <c r="TSC34" s="355">
        <f t="shared" si="218"/>
        <v>0</v>
      </c>
      <c r="TSD34" s="355">
        <f t="shared" si="218"/>
        <v>0</v>
      </c>
      <c r="TSE34" s="355">
        <f t="shared" si="218"/>
        <v>0</v>
      </c>
      <c r="TSF34" s="355">
        <f t="shared" si="218"/>
        <v>0</v>
      </c>
      <c r="TSG34" s="355">
        <f t="shared" si="218"/>
        <v>0</v>
      </c>
      <c r="TSH34" s="355">
        <f t="shared" si="218"/>
        <v>0</v>
      </c>
      <c r="TSI34" s="355">
        <f t="shared" si="218"/>
        <v>0</v>
      </c>
      <c r="TSJ34" s="355">
        <f t="shared" si="218"/>
        <v>0</v>
      </c>
      <c r="TSK34" s="355">
        <f t="shared" si="218"/>
        <v>0</v>
      </c>
      <c r="TSL34" s="355">
        <f t="shared" si="218"/>
        <v>0</v>
      </c>
      <c r="TSM34" s="355">
        <f t="shared" si="218"/>
        <v>0</v>
      </c>
      <c r="TSN34" s="355">
        <f t="shared" si="218"/>
        <v>0</v>
      </c>
      <c r="TSO34" s="355">
        <f t="shared" si="218"/>
        <v>0</v>
      </c>
      <c r="TSP34" s="355">
        <f t="shared" si="218"/>
        <v>0</v>
      </c>
      <c r="TSQ34" s="355">
        <f t="shared" si="218"/>
        <v>0</v>
      </c>
      <c r="TSR34" s="355">
        <f t="shared" si="218"/>
        <v>0</v>
      </c>
      <c r="TSS34" s="355">
        <f t="shared" si="218"/>
        <v>0</v>
      </c>
      <c r="TST34" s="355">
        <f t="shared" si="218"/>
        <v>0</v>
      </c>
      <c r="TSU34" s="355">
        <f t="shared" si="218"/>
        <v>0</v>
      </c>
      <c r="TSV34" s="355">
        <f t="shared" si="218"/>
        <v>0</v>
      </c>
      <c r="TSW34" s="355">
        <f t="shared" si="218"/>
        <v>0</v>
      </c>
      <c r="TSX34" s="355">
        <f t="shared" si="218"/>
        <v>0</v>
      </c>
      <c r="TSY34" s="355">
        <f t="shared" si="218"/>
        <v>0</v>
      </c>
      <c r="TSZ34" s="355">
        <f t="shared" si="218"/>
        <v>0</v>
      </c>
      <c r="TTA34" s="355">
        <f t="shared" si="218"/>
        <v>0</v>
      </c>
      <c r="TTB34" s="355">
        <f t="shared" si="218"/>
        <v>0</v>
      </c>
      <c r="TTC34" s="355">
        <f t="shared" si="218"/>
        <v>0</v>
      </c>
      <c r="TTD34" s="355">
        <f t="shared" si="218"/>
        <v>0</v>
      </c>
      <c r="TTE34" s="355">
        <f t="shared" si="218"/>
        <v>0</v>
      </c>
      <c r="TTF34" s="355">
        <f t="shared" si="218"/>
        <v>0</v>
      </c>
      <c r="TTG34" s="355">
        <f t="shared" si="218"/>
        <v>0</v>
      </c>
      <c r="TTH34" s="355">
        <f t="shared" si="218"/>
        <v>0</v>
      </c>
      <c r="TTI34" s="355">
        <f t="shared" si="218"/>
        <v>0</v>
      </c>
      <c r="TTJ34" s="355">
        <f t="shared" si="218"/>
        <v>0</v>
      </c>
      <c r="TTK34" s="355">
        <f t="shared" si="218"/>
        <v>0</v>
      </c>
      <c r="TTL34" s="355">
        <f t="shared" si="218"/>
        <v>0</v>
      </c>
      <c r="TTM34" s="355">
        <f t="shared" si="218"/>
        <v>0</v>
      </c>
      <c r="TTN34" s="355">
        <f t="shared" si="218"/>
        <v>0</v>
      </c>
      <c r="TTO34" s="355">
        <f t="shared" si="218"/>
        <v>0</v>
      </c>
      <c r="TTP34" s="355">
        <f t="shared" si="218"/>
        <v>0</v>
      </c>
      <c r="TTQ34" s="355">
        <f t="shared" si="218"/>
        <v>0</v>
      </c>
      <c r="TTR34" s="355">
        <f t="shared" si="218"/>
        <v>0</v>
      </c>
      <c r="TTS34" s="355">
        <f t="shared" si="218"/>
        <v>0</v>
      </c>
      <c r="TTT34" s="355">
        <f t="shared" si="218"/>
        <v>0</v>
      </c>
      <c r="TTU34" s="355">
        <f t="shared" si="218"/>
        <v>0</v>
      </c>
      <c r="TTV34" s="355">
        <f t="shared" si="218"/>
        <v>0</v>
      </c>
      <c r="TTW34" s="355">
        <f t="shared" si="218"/>
        <v>0</v>
      </c>
      <c r="TTX34" s="355">
        <f t="shared" si="218"/>
        <v>0</v>
      </c>
      <c r="TTY34" s="355">
        <f t="shared" si="218"/>
        <v>0</v>
      </c>
      <c r="TTZ34" s="355">
        <f t="shared" si="218"/>
        <v>0</v>
      </c>
      <c r="TUA34" s="355">
        <f t="shared" si="218"/>
        <v>0</v>
      </c>
      <c r="TUB34" s="355">
        <f t="shared" si="218"/>
        <v>0</v>
      </c>
      <c r="TUC34" s="355">
        <f t="shared" si="218"/>
        <v>0</v>
      </c>
      <c r="TUD34" s="355">
        <f t="shared" si="218"/>
        <v>0</v>
      </c>
      <c r="TUE34" s="355">
        <f t="shared" si="218"/>
        <v>0</v>
      </c>
      <c r="TUF34" s="355">
        <f t="shared" si="218"/>
        <v>0</v>
      </c>
      <c r="TUG34" s="355">
        <f t="shared" si="218"/>
        <v>0</v>
      </c>
      <c r="TUH34" s="355">
        <f t="shared" si="218"/>
        <v>0</v>
      </c>
      <c r="TUI34" s="355">
        <f t="shared" si="218"/>
        <v>0</v>
      </c>
      <c r="TUJ34" s="355">
        <f t="shared" si="218"/>
        <v>0</v>
      </c>
      <c r="TUK34" s="355">
        <f t="shared" si="218"/>
        <v>0</v>
      </c>
      <c r="TUL34" s="355">
        <f t="shared" si="218"/>
        <v>0</v>
      </c>
      <c r="TUM34" s="355">
        <f t="shared" ref="TUM34:TWX34" si="219">SUM(TUM35:TUM39)</f>
        <v>0</v>
      </c>
      <c r="TUN34" s="355">
        <f t="shared" si="219"/>
        <v>0</v>
      </c>
      <c r="TUO34" s="355">
        <f t="shared" si="219"/>
        <v>0</v>
      </c>
      <c r="TUP34" s="355">
        <f t="shared" si="219"/>
        <v>0</v>
      </c>
      <c r="TUQ34" s="355">
        <f t="shared" si="219"/>
        <v>0</v>
      </c>
      <c r="TUR34" s="355">
        <f t="shared" si="219"/>
        <v>0</v>
      </c>
      <c r="TUS34" s="355">
        <f t="shared" si="219"/>
        <v>0</v>
      </c>
      <c r="TUT34" s="355">
        <f t="shared" si="219"/>
        <v>0</v>
      </c>
      <c r="TUU34" s="355">
        <f t="shared" si="219"/>
        <v>0</v>
      </c>
      <c r="TUV34" s="355">
        <f t="shared" si="219"/>
        <v>0</v>
      </c>
      <c r="TUW34" s="355">
        <f t="shared" si="219"/>
        <v>0</v>
      </c>
      <c r="TUX34" s="355">
        <f t="shared" si="219"/>
        <v>0</v>
      </c>
      <c r="TUY34" s="355">
        <f t="shared" si="219"/>
        <v>0</v>
      </c>
      <c r="TUZ34" s="355">
        <f t="shared" si="219"/>
        <v>0</v>
      </c>
      <c r="TVA34" s="355">
        <f t="shared" si="219"/>
        <v>0</v>
      </c>
      <c r="TVB34" s="355">
        <f t="shared" si="219"/>
        <v>0</v>
      </c>
      <c r="TVC34" s="355">
        <f t="shared" si="219"/>
        <v>0</v>
      </c>
      <c r="TVD34" s="355">
        <f t="shared" si="219"/>
        <v>0</v>
      </c>
      <c r="TVE34" s="355">
        <f t="shared" si="219"/>
        <v>0</v>
      </c>
      <c r="TVF34" s="355">
        <f t="shared" si="219"/>
        <v>0</v>
      </c>
      <c r="TVG34" s="355">
        <f t="shared" si="219"/>
        <v>0</v>
      </c>
      <c r="TVH34" s="355">
        <f t="shared" si="219"/>
        <v>0</v>
      </c>
      <c r="TVI34" s="355">
        <f t="shared" si="219"/>
        <v>0</v>
      </c>
      <c r="TVJ34" s="355">
        <f t="shared" si="219"/>
        <v>0</v>
      </c>
      <c r="TVK34" s="355">
        <f t="shared" si="219"/>
        <v>0</v>
      </c>
      <c r="TVL34" s="355">
        <f t="shared" si="219"/>
        <v>0</v>
      </c>
      <c r="TVM34" s="355">
        <f t="shared" si="219"/>
        <v>0</v>
      </c>
      <c r="TVN34" s="355">
        <f t="shared" si="219"/>
        <v>0</v>
      </c>
      <c r="TVO34" s="355">
        <f t="shared" si="219"/>
        <v>0</v>
      </c>
      <c r="TVP34" s="355">
        <f t="shared" si="219"/>
        <v>0</v>
      </c>
      <c r="TVQ34" s="355">
        <f t="shared" si="219"/>
        <v>0</v>
      </c>
      <c r="TVR34" s="355">
        <f t="shared" si="219"/>
        <v>0</v>
      </c>
      <c r="TVS34" s="355">
        <f t="shared" si="219"/>
        <v>0</v>
      </c>
      <c r="TVT34" s="355">
        <f t="shared" si="219"/>
        <v>0</v>
      </c>
      <c r="TVU34" s="355">
        <f t="shared" si="219"/>
        <v>0</v>
      </c>
      <c r="TVV34" s="355">
        <f t="shared" si="219"/>
        <v>0</v>
      </c>
      <c r="TVW34" s="355">
        <f t="shared" si="219"/>
        <v>0</v>
      </c>
      <c r="TVX34" s="355">
        <f t="shared" si="219"/>
        <v>0</v>
      </c>
      <c r="TVY34" s="355">
        <f t="shared" si="219"/>
        <v>0</v>
      </c>
      <c r="TVZ34" s="355">
        <f t="shared" si="219"/>
        <v>0</v>
      </c>
      <c r="TWA34" s="355">
        <f t="shared" si="219"/>
        <v>0</v>
      </c>
      <c r="TWB34" s="355">
        <f t="shared" si="219"/>
        <v>0</v>
      </c>
      <c r="TWC34" s="355">
        <f t="shared" si="219"/>
        <v>0</v>
      </c>
      <c r="TWD34" s="355">
        <f t="shared" si="219"/>
        <v>0</v>
      </c>
      <c r="TWE34" s="355">
        <f t="shared" si="219"/>
        <v>0</v>
      </c>
      <c r="TWF34" s="355">
        <f t="shared" si="219"/>
        <v>0</v>
      </c>
      <c r="TWG34" s="355">
        <f t="shared" si="219"/>
        <v>0</v>
      </c>
      <c r="TWH34" s="355">
        <f t="shared" si="219"/>
        <v>0</v>
      </c>
      <c r="TWI34" s="355">
        <f t="shared" si="219"/>
        <v>0</v>
      </c>
      <c r="TWJ34" s="355">
        <f t="shared" si="219"/>
        <v>0</v>
      </c>
      <c r="TWK34" s="355">
        <f t="shared" si="219"/>
        <v>0</v>
      </c>
      <c r="TWL34" s="355">
        <f t="shared" si="219"/>
        <v>0</v>
      </c>
      <c r="TWM34" s="355">
        <f t="shared" si="219"/>
        <v>0</v>
      </c>
      <c r="TWN34" s="355">
        <f t="shared" si="219"/>
        <v>0</v>
      </c>
      <c r="TWO34" s="355">
        <f t="shared" si="219"/>
        <v>0</v>
      </c>
      <c r="TWP34" s="355">
        <f t="shared" si="219"/>
        <v>0</v>
      </c>
      <c r="TWQ34" s="355">
        <f t="shared" si="219"/>
        <v>0</v>
      </c>
      <c r="TWR34" s="355">
        <f t="shared" si="219"/>
        <v>0</v>
      </c>
      <c r="TWS34" s="355">
        <f t="shared" si="219"/>
        <v>0</v>
      </c>
      <c r="TWT34" s="355">
        <f t="shared" si="219"/>
        <v>0</v>
      </c>
      <c r="TWU34" s="355">
        <f t="shared" si="219"/>
        <v>0</v>
      </c>
      <c r="TWV34" s="355">
        <f t="shared" si="219"/>
        <v>0</v>
      </c>
      <c r="TWW34" s="355">
        <f t="shared" si="219"/>
        <v>0</v>
      </c>
      <c r="TWX34" s="355">
        <f t="shared" si="219"/>
        <v>0</v>
      </c>
      <c r="TWY34" s="355">
        <f t="shared" ref="TWY34:TZJ34" si="220">SUM(TWY35:TWY39)</f>
        <v>0</v>
      </c>
      <c r="TWZ34" s="355">
        <f t="shared" si="220"/>
        <v>0</v>
      </c>
      <c r="TXA34" s="355">
        <f t="shared" si="220"/>
        <v>0</v>
      </c>
      <c r="TXB34" s="355">
        <f t="shared" si="220"/>
        <v>0</v>
      </c>
      <c r="TXC34" s="355">
        <f t="shared" si="220"/>
        <v>0</v>
      </c>
      <c r="TXD34" s="355">
        <f t="shared" si="220"/>
        <v>0</v>
      </c>
      <c r="TXE34" s="355">
        <f t="shared" si="220"/>
        <v>0</v>
      </c>
      <c r="TXF34" s="355">
        <f t="shared" si="220"/>
        <v>0</v>
      </c>
      <c r="TXG34" s="355">
        <f t="shared" si="220"/>
        <v>0</v>
      </c>
      <c r="TXH34" s="355">
        <f t="shared" si="220"/>
        <v>0</v>
      </c>
      <c r="TXI34" s="355">
        <f t="shared" si="220"/>
        <v>0</v>
      </c>
      <c r="TXJ34" s="355">
        <f t="shared" si="220"/>
        <v>0</v>
      </c>
      <c r="TXK34" s="355">
        <f t="shared" si="220"/>
        <v>0</v>
      </c>
      <c r="TXL34" s="355">
        <f t="shared" si="220"/>
        <v>0</v>
      </c>
      <c r="TXM34" s="355">
        <f t="shared" si="220"/>
        <v>0</v>
      </c>
      <c r="TXN34" s="355">
        <f t="shared" si="220"/>
        <v>0</v>
      </c>
      <c r="TXO34" s="355">
        <f t="shared" si="220"/>
        <v>0</v>
      </c>
      <c r="TXP34" s="355">
        <f t="shared" si="220"/>
        <v>0</v>
      </c>
      <c r="TXQ34" s="355">
        <f t="shared" si="220"/>
        <v>0</v>
      </c>
      <c r="TXR34" s="355">
        <f t="shared" si="220"/>
        <v>0</v>
      </c>
      <c r="TXS34" s="355">
        <f t="shared" si="220"/>
        <v>0</v>
      </c>
      <c r="TXT34" s="355">
        <f t="shared" si="220"/>
        <v>0</v>
      </c>
      <c r="TXU34" s="355">
        <f t="shared" si="220"/>
        <v>0</v>
      </c>
      <c r="TXV34" s="355">
        <f t="shared" si="220"/>
        <v>0</v>
      </c>
      <c r="TXW34" s="355">
        <f t="shared" si="220"/>
        <v>0</v>
      </c>
      <c r="TXX34" s="355">
        <f t="shared" si="220"/>
        <v>0</v>
      </c>
      <c r="TXY34" s="355">
        <f t="shared" si="220"/>
        <v>0</v>
      </c>
      <c r="TXZ34" s="355">
        <f t="shared" si="220"/>
        <v>0</v>
      </c>
      <c r="TYA34" s="355">
        <f t="shared" si="220"/>
        <v>0</v>
      </c>
      <c r="TYB34" s="355">
        <f t="shared" si="220"/>
        <v>0</v>
      </c>
      <c r="TYC34" s="355">
        <f t="shared" si="220"/>
        <v>0</v>
      </c>
      <c r="TYD34" s="355">
        <f t="shared" si="220"/>
        <v>0</v>
      </c>
      <c r="TYE34" s="355">
        <f t="shared" si="220"/>
        <v>0</v>
      </c>
      <c r="TYF34" s="355">
        <f t="shared" si="220"/>
        <v>0</v>
      </c>
      <c r="TYG34" s="355">
        <f t="shared" si="220"/>
        <v>0</v>
      </c>
      <c r="TYH34" s="355">
        <f t="shared" si="220"/>
        <v>0</v>
      </c>
      <c r="TYI34" s="355">
        <f t="shared" si="220"/>
        <v>0</v>
      </c>
      <c r="TYJ34" s="355">
        <f t="shared" si="220"/>
        <v>0</v>
      </c>
      <c r="TYK34" s="355">
        <f t="shared" si="220"/>
        <v>0</v>
      </c>
      <c r="TYL34" s="355">
        <f t="shared" si="220"/>
        <v>0</v>
      </c>
      <c r="TYM34" s="355">
        <f t="shared" si="220"/>
        <v>0</v>
      </c>
      <c r="TYN34" s="355">
        <f t="shared" si="220"/>
        <v>0</v>
      </c>
      <c r="TYO34" s="355">
        <f t="shared" si="220"/>
        <v>0</v>
      </c>
      <c r="TYP34" s="355">
        <f t="shared" si="220"/>
        <v>0</v>
      </c>
      <c r="TYQ34" s="355">
        <f t="shared" si="220"/>
        <v>0</v>
      </c>
      <c r="TYR34" s="355">
        <f t="shared" si="220"/>
        <v>0</v>
      </c>
      <c r="TYS34" s="355">
        <f t="shared" si="220"/>
        <v>0</v>
      </c>
      <c r="TYT34" s="355">
        <f t="shared" si="220"/>
        <v>0</v>
      </c>
      <c r="TYU34" s="355">
        <f t="shared" si="220"/>
        <v>0</v>
      </c>
      <c r="TYV34" s="355">
        <f t="shared" si="220"/>
        <v>0</v>
      </c>
      <c r="TYW34" s="355">
        <f t="shared" si="220"/>
        <v>0</v>
      </c>
      <c r="TYX34" s="355">
        <f t="shared" si="220"/>
        <v>0</v>
      </c>
      <c r="TYY34" s="355">
        <f t="shared" si="220"/>
        <v>0</v>
      </c>
      <c r="TYZ34" s="355">
        <f t="shared" si="220"/>
        <v>0</v>
      </c>
      <c r="TZA34" s="355">
        <f t="shared" si="220"/>
        <v>0</v>
      </c>
      <c r="TZB34" s="355">
        <f t="shared" si="220"/>
        <v>0</v>
      </c>
      <c r="TZC34" s="355">
        <f t="shared" si="220"/>
        <v>0</v>
      </c>
      <c r="TZD34" s="355">
        <f t="shared" si="220"/>
        <v>0</v>
      </c>
      <c r="TZE34" s="355">
        <f t="shared" si="220"/>
        <v>0</v>
      </c>
      <c r="TZF34" s="355">
        <f t="shared" si="220"/>
        <v>0</v>
      </c>
      <c r="TZG34" s="355">
        <f t="shared" si="220"/>
        <v>0</v>
      </c>
      <c r="TZH34" s="355">
        <f t="shared" si="220"/>
        <v>0</v>
      </c>
      <c r="TZI34" s="355">
        <f t="shared" si="220"/>
        <v>0</v>
      </c>
      <c r="TZJ34" s="355">
        <f t="shared" si="220"/>
        <v>0</v>
      </c>
      <c r="TZK34" s="355">
        <f t="shared" ref="TZK34:UBV34" si="221">SUM(TZK35:TZK39)</f>
        <v>0</v>
      </c>
      <c r="TZL34" s="355">
        <f t="shared" si="221"/>
        <v>0</v>
      </c>
      <c r="TZM34" s="355">
        <f t="shared" si="221"/>
        <v>0</v>
      </c>
      <c r="TZN34" s="355">
        <f t="shared" si="221"/>
        <v>0</v>
      </c>
      <c r="TZO34" s="355">
        <f t="shared" si="221"/>
        <v>0</v>
      </c>
      <c r="TZP34" s="355">
        <f t="shared" si="221"/>
        <v>0</v>
      </c>
      <c r="TZQ34" s="355">
        <f t="shared" si="221"/>
        <v>0</v>
      </c>
      <c r="TZR34" s="355">
        <f t="shared" si="221"/>
        <v>0</v>
      </c>
      <c r="TZS34" s="355">
        <f t="shared" si="221"/>
        <v>0</v>
      </c>
      <c r="TZT34" s="355">
        <f t="shared" si="221"/>
        <v>0</v>
      </c>
      <c r="TZU34" s="355">
        <f t="shared" si="221"/>
        <v>0</v>
      </c>
      <c r="TZV34" s="355">
        <f t="shared" si="221"/>
        <v>0</v>
      </c>
      <c r="TZW34" s="355">
        <f t="shared" si="221"/>
        <v>0</v>
      </c>
      <c r="TZX34" s="355">
        <f t="shared" si="221"/>
        <v>0</v>
      </c>
      <c r="TZY34" s="355">
        <f t="shared" si="221"/>
        <v>0</v>
      </c>
      <c r="TZZ34" s="355">
        <f t="shared" si="221"/>
        <v>0</v>
      </c>
      <c r="UAA34" s="355">
        <f t="shared" si="221"/>
        <v>0</v>
      </c>
      <c r="UAB34" s="355">
        <f t="shared" si="221"/>
        <v>0</v>
      </c>
      <c r="UAC34" s="355">
        <f t="shared" si="221"/>
        <v>0</v>
      </c>
      <c r="UAD34" s="355">
        <f t="shared" si="221"/>
        <v>0</v>
      </c>
      <c r="UAE34" s="355">
        <f t="shared" si="221"/>
        <v>0</v>
      </c>
      <c r="UAF34" s="355">
        <f t="shared" si="221"/>
        <v>0</v>
      </c>
      <c r="UAG34" s="355">
        <f t="shared" si="221"/>
        <v>0</v>
      </c>
      <c r="UAH34" s="355">
        <f t="shared" si="221"/>
        <v>0</v>
      </c>
      <c r="UAI34" s="355">
        <f t="shared" si="221"/>
        <v>0</v>
      </c>
      <c r="UAJ34" s="355">
        <f t="shared" si="221"/>
        <v>0</v>
      </c>
      <c r="UAK34" s="355">
        <f t="shared" si="221"/>
        <v>0</v>
      </c>
      <c r="UAL34" s="355">
        <f t="shared" si="221"/>
        <v>0</v>
      </c>
      <c r="UAM34" s="355">
        <f t="shared" si="221"/>
        <v>0</v>
      </c>
      <c r="UAN34" s="355">
        <f t="shared" si="221"/>
        <v>0</v>
      </c>
      <c r="UAO34" s="355">
        <f t="shared" si="221"/>
        <v>0</v>
      </c>
      <c r="UAP34" s="355">
        <f t="shared" si="221"/>
        <v>0</v>
      </c>
      <c r="UAQ34" s="355">
        <f t="shared" si="221"/>
        <v>0</v>
      </c>
      <c r="UAR34" s="355">
        <f t="shared" si="221"/>
        <v>0</v>
      </c>
      <c r="UAS34" s="355">
        <f t="shared" si="221"/>
        <v>0</v>
      </c>
      <c r="UAT34" s="355">
        <f t="shared" si="221"/>
        <v>0</v>
      </c>
      <c r="UAU34" s="355">
        <f t="shared" si="221"/>
        <v>0</v>
      </c>
      <c r="UAV34" s="355">
        <f t="shared" si="221"/>
        <v>0</v>
      </c>
      <c r="UAW34" s="355">
        <f t="shared" si="221"/>
        <v>0</v>
      </c>
      <c r="UAX34" s="355">
        <f t="shared" si="221"/>
        <v>0</v>
      </c>
      <c r="UAY34" s="355">
        <f t="shared" si="221"/>
        <v>0</v>
      </c>
      <c r="UAZ34" s="355">
        <f t="shared" si="221"/>
        <v>0</v>
      </c>
      <c r="UBA34" s="355">
        <f t="shared" si="221"/>
        <v>0</v>
      </c>
      <c r="UBB34" s="355">
        <f t="shared" si="221"/>
        <v>0</v>
      </c>
      <c r="UBC34" s="355">
        <f t="shared" si="221"/>
        <v>0</v>
      </c>
      <c r="UBD34" s="355">
        <f t="shared" si="221"/>
        <v>0</v>
      </c>
      <c r="UBE34" s="355">
        <f t="shared" si="221"/>
        <v>0</v>
      </c>
      <c r="UBF34" s="355">
        <f t="shared" si="221"/>
        <v>0</v>
      </c>
      <c r="UBG34" s="355">
        <f t="shared" si="221"/>
        <v>0</v>
      </c>
      <c r="UBH34" s="355">
        <f t="shared" si="221"/>
        <v>0</v>
      </c>
      <c r="UBI34" s="355">
        <f t="shared" si="221"/>
        <v>0</v>
      </c>
      <c r="UBJ34" s="355">
        <f t="shared" si="221"/>
        <v>0</v>
      </c>
      <c r="UBK34" s="355">
        <f t="shared" si="221"/>
        <v>0</v>
      </c>
      <c r="UBL34" s="355">
        <f t="shared" si="221"/>
        <v>0</v>
      </c>
      <c r="UBM34" s="355">
        <f t="shared" si="221"/>
        <v>0</v>
      </c>
      <c r="UBN34" s="355">
        <f t="shared" si="221"/>
        <v>0</v>
      </c>
      <c r="UBO34" s="355">
        <f t="shared" si="221"/>
        <v>0</v>
      </c>
      <c r="UBP34" s="355">
        <f t="shared" si="221"/>
        <v>0</v>
      </c>
      <c r="UBQ34" s="355">
        <f t="shared" si="221"/>
        <v>0</v>
      </c>
      <c r="UBR34" s="355">
        <f t="shared" si="221"/>
        <v>0</v>
      </c>
      <c r="UBS34" s="355">
        <f t="shared" si="221"/>
        <v>0</v>
      </c>
      <c r="UBT34" s="355">
        <f t="shared" si="221"/>
        <v>0</v>
      </c>
      <c r="UBU34" s="355">
        <f t="shared" si="221"/>
        <v>0</v>
      </c>
      <c r="UBV34" s="355">
        <f t="shared" si="221"/>
        <v>0</v>
      </c>
      <c r="UBW34" s="355">
        <f t="shared" ref="UBW34:UEH34" si="222">SUM(UBW35:UBW39)</f>
        <v>0</v>
      </c>
      <c r="UBX34" s="355">
        <f t="shared" si="222"/>
        <v>0</v>
      </c>
      <c r="UBY34" s="355">
        <f t="shared" si="222"/>
        <v>0</v>
      </c>
      <c r="UBZ34" s="355">
        <f t="shared" si="222"/>
        <v>0</v>
      </c>
      <c r="UCA34" s="355">
        <f t="shared" si="222"/>
        <v>0</v>
      </c>
      <c r="UCB34" s="355">
        <f t="shared" si="222"/>
        <v>0</v>
      </c>
      <c r="UCC34" s="355">
        <f t="shared" si="222"/>
        <v>0</v>
      </c>
      <c r="UCD34" s="355">
        <f t="shared" si="222"/>
        <v>0</v>
      </c>
      <c r="UCE34" s="355">
        <f t="shared" si="222"/>
        <v>0</v>
      </c>
      <c r="UCF34" s="355">
        <f t="shared" si="222"/>
        <v>0</v>
      </c>
      <c r="UCG34" s="355">
        <f t="shared" si="222"/>
        <v>0</v>
      </c>
      <c r="UCH34" s="355">
        <f t="shared" si="222"/>
        <v>0</v>
      </c>
      <c r="UCI34" s="355">
        <f t="shared" si="222"/>
        <v>0</v>
      </c>
      <c r="UCJ34" s="355">
        <f t="shared" si="222"/>
        <v>0</v>
      </c>
      <c r="UCK34" s="355">
        <f t="shared" si="222"/>
        <v>0</v>
      </c>
      <c r="UCL34" s="355">
        <f t="shared" si="222"/>
        <v>0</v>
      </c>
      <c r="UCM34" s="355">
        <f t="shared" si="222"/>
        <v>0</v>
      </c>
      <c r="UCN34" s="355">
        <f t="shared" si="222"/>
        <v>0</v>
      </c>
      <c r="UCO34" s="355">
        <f t="shared" si="222"/>
        <v>0</v>
      </c>
      <c r="UCP34" s="355">
        <f t="shared" si="222"/>
        <v>0</v>
      </c>
      <c r="UCQ34" s="355">
        <f t="shared" si="222"/>
        <v>0</v>
      </c>
      <c r="UCR34" s="355">
        <f t="shared" si="222"/>
        <v>0</v>
      </c>
      <c r="UCS34" s="355">
        <f t="shared" si="222"/>
        <v>0</v>
      </c>
      <c r="UCT34" s="355">
        <f t="shared" si="222"/>
        <v>0</v>
      </c>
      <c r="UCU34" s="355">
        <f t="shared" si="222"/>
        <v>0</v>
      </c>
      <c r="UCV34" s="355">
        <f t="shared" si="222"/>
        <v>0</v>
      </c>
      <c r="UCW34" s="355">
        <f t="shared" si="222"/>
        <v>0</v>
      </c>
      <c r="UCX34" s="355">
        <f t="shared" si="222"/>
        <v>0</v>
      </c>
      <c r="UCY34" s="355">
        <f t="shared" si="222"/>
        <v>0</v>
      </c>
      <c r="UCZ34" s="355">
        <f t="shared" si="222"/>
        <v>0</v>
      </c>
      <c r="UDA34" s="355">
        <f t="shared" si="222"/>
        <v>0</v>
      </c>
      <c r="UDB34" s="355">
        <f t="shared" si="222"/>
        <v>0</v>
      </c>
      <c r="UDC34" s="355">
        <f t="shared" si="222"/>
        <v>0</v>
      </c>
      <c r="UDD34" s="355">
        <f t="shared" si="222"/>
        <v>0</v>
      </c>
      <c r="UDE34" s="355">
        <f t="shared" si="222"/>
        <v>0</v>
      </c>
      <c r="UDF34" s="355">
        <f t="shared" si="222"/>
        <v>0</v>
      </c>
      <c r="UDG34" s="355">
        <f t="shared" si="222"/>
        <v>0</v>
      </c>
      <c r="UDH34" s="355">
        <f t="shared" si="222"/>
        <v>0</v>
      </c>
      <c r="UDI34" s="355">
        <f t="shared" si="222"/>
        <v>0</v>
      </c>
      <c r="UDJ34" s="355">
        <f t="shared" si="222"/>
        <v>0</v>
      </c>
      <c r="UDK34" s="355">
        <f t="shared" si="222"/>
        <v>0</v>
      </c>
      <c r="UDL34" s="355">
        <f t="shared" si="222"/>
        <v>0</v>
      </c>
      <c r="UDM34" s="355">
        <f t="shared" si="222"/>
        <v>0</v>
      </c>
      <c r="UDN34" s="355">
        <f t="shared" si="222"/>
        <v>0</v>
      </c>
      <c r="UDO34" s="355">
        <f t="shared" si="222"/>
        <v>0</v>
      </c>
      <c r="UDP34" s="355">
        <f t="shared" si="222"/>
        <v>0</v>
      </c>
      <c r="UDQ34" s="355">
        <f t="shared" si="222"/>
        <v>0</v>
      </c>
      <c r="UDR34" s="355">
        <f t="shared" si="222"/>
        <v>0</v>
      </c>
      <c r="UDS34" s="355">
        <f t="shared" si="222"/>
        <v>0</v>
      </c>
      <c r="UDT34" s="355">
        <f t="shared" si="222"/>
        <v>0</v>
      </c>
      <c r="UDU34" s="355">
        <f t="shared" si="222"/>
        <v>0</v>
      </c>
      <c r="UDV34" s="355">
        <f t="shared" si="222"/>
        <v>0</v>
      </c>
      <c r="UDW34" s="355">
        <f t="shared" si="222"/>
        <v>0</v>
      </c>
      <c r="UDX34" s="355">
        <f t="shared" si="222"/>
        <v>0</v>
      </c>
      <c r="UDY34" s="355">
        <f t="shared" si="222"/>
        <v>0</v>
      </c>
      <c r="UDZ34" s="355">
        <f t="shared" si="222"/>
        <v>0</v>
      </c>
      <c r="UEA34" s="355">
        <f t="shared" si="222"/>
        <v>0</v>
      </c>
      <c r="UEB34" s="355">
        <f t="shared" si="222"/>
        <v>0</v>
      </c>
      <c r="UEC34" s="355">
        <f t="shared" si="222"/>
        <v>0</v>
      </c>
      <c r="UED34" s="355">
        <f t="shared" si="222"/>
        <v>0</v>
      </c>
      <c r="UEE34" s="355">
        <f t="shared" si="222"/>
        <v>0</v>
      </c>
      <c r="UEF34" s="355">
        <f t="shared" si="222"/>
        <v>0</v>
      </c>
      <c r="UEG34" s="355">
        <f t="shared" si="222"/>
        <v>0</v>
      </c>
      <c r="UEH34" s="355">
        <f t="shared" si="222"/>
        <v>0</v>
      </c>
      <c r="UEI34" s="355">
        <f t="shared" ref="UEI34:UGT34" si="223">SUM(UEI35:UEI39)</f>
        <v>0</v>
      </c>
      <c r="UEJ34" s="355">
        <f t="shared" si="223"/>
        <v>0</v>
      </c>
      <c r="UEK34" s="355">
        <f t="shared" si="223"/>
        <v>0</v>
      </c>
      <c r="UEL34" s="355">
        <f t="shared" si="223"/>
        <v>0</v>
      </c>
      <c r="UEM34" s="355">
        <f t="shared" si="223"/>
        <v>0</v>
      </c>
      <c r="UEN34" s="355">
        <f t="shared" si="223"/>
        <v>0</v>
      </c>
      <c r="UEO34" s="355">
        <f t="shared" si="223"/>
        <v>0</v>
      </c>
      <c r="UEP34" s="355">
        <f t="shared" si="223"/>
        <v>0</v>
      </c>
      <c r="UEQ34" s="355">
        <f t="shared" si="223"/>
        <v>0</v>
      </c>
      <c r="UER34" s="355">
        <f t="shared" si="223"/>
        <v>0</v>
      </c>
      <c r="UES34" s="355">
        <f t="shared" si="223"/>
        <v>0</v>
      </c>
      <c r="UET34" s="355">
        <f t="shared" si="223"/>
        <v>0</v>
      </c>
      <c r="UEU34" s="355">
        <f t="shared" si="223"/>
        <v>0</v>
      </c>
      <c r="UEV34" s="355">
        <f t="shared" si="223"/>
        <v>0</v>
      </c>
      <c r="UEW34" s="355">
        <f t="shared" si="223"/>
        <v>0</v>
      </c>
      <c r="UEX34" s="355">
        <f t="shared" si="223"/>
        <v>0</v>
      </c>
      <c r="UEY34" s="355">
        <f t="shared" si="223"/>
        <v>0</v>
      </c>
      <c r="UEZ34" s="355">
        <f t="shared" si="223"/>
        <v>0</v>
      </c>
      <c r="UFA34" s="355">
        <f t="shared" si="223"/>
        <v>0</v>
      </c>
      <c r="UFB34" s="355">
        <f t="shared" si="223"/>
        <v>0</v>
      </c>
      <c r="UFC34" s="355">
        <f t="shared" si="223"/>
        <v>0</v>
      </c>
      <c r="UFD34" s="355">
        <f t="shared" si="223"/>
        <v>0</v>
      </c>
      <c r="UFE34" s="355">
        <f t="shared" si="223"/>
        <v>0</v>
      </c>
      <c r="UFF34" s="355">
        <f t="shared" si="223"/>
        <v>0</v>
      </c>
      <c r="UFG34" s="355">
        <f t="shared" si="223"/>
        <v>0</v>
      </c>
      <c r="UFH34" s="355">
        <f t="shared" si="223"/>
        <v>0</v>
      </c>
      <c r="UFI34" s="355">
        <f t="shared" si="223"/>
        <v>0</v>
      </c>
      <c r="UFJ34" s="355">
        <f t="shared" si="223"/>
        <v>0</v>
      </c>
      <c r="UFK34" s="355">
        <f t="shared" si="223"/>
        <v>0</v>
      </c>
      <c r="UFL34" s="355">
        <f t="shared" si="223"/>
        <v>0</v>
      </c>
      <c r="UFM34" s="355">
        <f t="shared" si="223"/>
        <v>0</v>
      </c>
      <c r="UFN34" s="355">
        <f t="shared" si="223"/>
        <v>0</v>
      </c>
      <c r="UFO34" s="355">
        <f t="shared" si="223"/>
        <v>0</v>
      </c>
      <c r="UFP34" s="355">
        <f t="shared" si="223"/>
        <v>0</v>
      </c>
      <c r="UFQ34" s="355">
        <f t="shared" si="223"/>
        <v>0</v>
      </c>
      <c r="UFR34" s="355">
        <f t="shared" si="223"/>
        <v>0</v>
      </c>
      <c r="UFS34" s="355">
        <f t="shared" si="223"/>
        <v>0</v>
      </c>
      <c r="UFT34" s="355">
        <f t="shared" si="223"/>
        <v>0</v>
      </c>
      <c r="UFU34" s="355">
        <f t="shared" si="223"/>
        <v>0</v>
      </c>
      <c r="UFV34" s="355">
        <f t="shared" si="223"/>
        <v>0</v>
      </c>
      <c r="UFW34" s="355">
        <f t="shared" si="223"/>
        <v>0</v>
      </c>
      <c r="UFX34" s="355">
        <f t="shared" si="223"/>
        <v>0</v>
      </c>
      <c r="UFY34" s="355">
        <f t="shared" si="223"/>
        <v>0</v>
      </c>
      <c r="UFZ34" s="355">
        <f t="shared" si="223"/>
        <v>0</v>
      </c>
      <c r="UGA34" s="355">
        <f t="shared" si="223"/>
        <v>0</v>
      </c>
      <c r="UGB34" s="355">
        <f t="shared" si="223"/>
        <v>0</v>
      </c>
      <c r="UGC34" s="355">
        <f t="shared" si="223"/>
        <v>0</v>
      </c>
      <c r="UGD34" s="355">
        <f t="shared" si="223"/>
        <v>0</v>
      </c>
      <c r="UGE34" s="355">
        <f t="shared" si="223"/>
        <v>0</v>
      </c>
      <c r="UGF34" s="355">
        <f t="shared" si="223"/>
        <v>0</v>
      </c>
      <c r="UGG34" s="355">
        <f t="shared" si="223"/>
        <v>0</v>
      </c>
      <c r="UGH34" s="355">
        <f t="shared" si="223"/>
        <v>0</v>
      </c>
      <c r="UGI34" s="355">
        <f t="shared" si="223"/>
        <v>0</v>
      </c>
      <c r="UGJ34" s="355">
        <f t="shared" si="223"/>
        <v>0</v>
      </c>
      <c r="UGK34" s="355">
        <f t="shared" si="223"/>
        <v>0</v>
      </c>
      <c r="UGL34" s="355">
        <f t="shared" si="223"/>
        <v>0</v>
      </c>
      <c r="UGM34" s="355">
        <f t="shared" si="223"/>
        <v>0</v>
      </c>
      <c r="UGN34" s="355">
        <f t="shared" si="223"/>
        <v>0</v>
      </c>
      <c r="UGO34" s="355">
        <f t="shared" si="223"/>
        <v>0</v>
      </c>
      <c r="UGP34" s="355">
        <f t="shared" si="223"/>
        <v>0</v>
      </c>
      <c r="UGQ34" s="355">
        <f t="shared" si="223"/>
        <v>0</v>
      </c>
      <c r="UGR34" s="355">
        <f t="shared" si="223"/>
        <v>0</v>
      </c>
      <c r="UGS34" s="355">
        <f t="shared" si="223"/>
        <v>0</v>
      </c>
      <c r="UGT34" s="355">
        <f t="shared" si="223"/>
        <v>0</v>
      </c>
      <c r="UGU34" s="355">
        <f t="shared" ref="UGU34:UJF34" si="224">SUM(UGU35:UGU39)</f>
        <v>0</v>
      </c>
      <c r="UGV34" s="355">
        <f t="shared" si="224"/>
        <v>0</v>
      </c>
      <c r="UGW34" s="355">
        <f t="shared" si="224"/>
        <v>0</v>
      </c>
      <c r="UGX34" s="355">
        <f t="shared" si="224"/>
        <v>0</v>
      </c>
      <c r="UGY34" s="355">
        <f t="shared" si="224"/>
        <v>0</v>
      </c>
      <c r="UGZ34" s="355">
        <f t="shared" si="224"/>
        <v>0</v>
      </c>
      <c r="UHA34" s="355">
        <f t="shared" si="224"/>
        <v>0</v>
      </c>
      <c r="UHB34" s="355">
        <f t="shared" si="224"/>
        <v>0</v>
      </c>
      <c r="UHC34" s="355">
        <f t="shared" si="224"/>
        <v>0</v>
      </c>
      <c r="UHD34" s="355">
        <f t="shared" si="224"/>
        <v>0</v>
      </c>
      <c r="UHE34" s="355">
        <f t="shared" si="224"/>
        <v>0</v>
      </c>
      <c r="UHF34" s="355">
        <f t="shared" si="224"/>
        <v>0</v>
      </c>
      <c r="UHG34" s="355">
        <f t="shared" si="224"/>
        <v>0</v>
      </c>
      <c r="UHH34" s="355">
        <f t="shared" si="224"/>
        <v>0</v>
      </c>
      <c r="UHI34" s="355">
        <f t="shared" si="224"/>
        <v>0</v>
      </c>
      <c r="UHJ34" s="355">
        <f t="shared" si="224"/>
        <v>0</v>
      </c>
      <c r="UHK34" s="355">
        <f t="shared" si="224"/>
        <v>0</v>
      </c>
      <c r="UHL34" s="355">
        <f t="shared" si="224"/>
        <v>0</v>
      </c>
      <c r="UHM34" s="355">
        <f t="shared" si="224"/>
        <v>0</v>
      </c>
      <c r="UHN34" s="355">
        <f t="shared" si="224"/>
        <v>0</v>
      </c>
      <c r="UHO34" s="355">
        <f t="shared" si="224"/>
        <v>0</v>
      </c>
      <c r="UHP34" s="355">
        <f t="shared" si="224"/>
        <v>0</v>
      </c>
      <c r="UHQ34" s="355">
        <f t="shared" si="224"/>
        <v>0</v>
      </c>
      <c r="UHR34" s="355">
        <f t="shared" si="224"/>
        <v>0</v>
      </c>
      <c r="UHS34" s="355">
        <f t="shared" si="224"/>
        <v>0</v>
      </c>
      <c r="UHT34" s="355">
        <f t="shared" si="224"/>
        <v>0</v>
      </c>
      <c r="UHU34" s="355">
        <f t="shared" si="224"/>
        <v>0</v>
      </c>
      <c r="UHV34" s="355">
        <f t="shared" si="224"/>
        <v>0</v>
      </c>
      <c r="UHW34" s="355">
        <f t="shared" si="224"/>
        <v>0</v>
      </c>
      <c r="UHX34" s="355">
        <f t="shared" si="224"/>
        <v>0</v>
      </c>
      <c r="UHY34" s="355">
        <f t="shared" si="224"/>
        <v>0</v>
      </c>
      <c r="UHZ34" s="355">
        <f t="shared" si="224"/>
        <v>0</v>
      </c>
      <c r="UIA34" s="355">
        <f t="shared" si="224"/>
        <v>0</v>
      </c>
      <c r="UIB34" s="355">
        <f t="shared" si="224"/>
        <v>0</v>
      </c>
      <c r="UIC34" s="355">
        <f t="shared" si="224"/>
        <v>0</v>
      </c>
      <c r="UID34" s="355">
        <f t="shared" si="224"/>
        <v>0</v>
      </c>
      <c r="UIE34" s="355">
        <f t="shared" si="224"/>
        <v>0</v>
      </c>
      <c r="UIF34" s="355">
        <f t="shared" si="224"/>
        <v>0</v>
      </c>
      <c r="UIG34" s="355">
        <f t="shared" si="224"/>
        <v>0</v>
      </c>
      <c r="UIH34" s="355">
        <f t="shared" si="224"/>
        <v>0</v>
      </c>
      <c r="UII34" s="355">
        <f t="shared" si="224"/>
        <v>0</v>
      </c>
      <c r="UIJ34" s="355">
        <f t="shared" si="224"/>
        <v>0</v>
      </c>
      <c r="UIK34" s="355">
        <f t="shared" si="224"/>
        <v>0</v>
      </c>
      <c r="UIL34" s="355">
        <f t="shared" si="224"/>
        <v>0</v>
      </c>
      <c r="UIM34" s="355">
        <f t="shared" si="224"/>
        <v>0</v>
      </c>
      <c r="UIN34" s="355">
        <f t="shared" si="224"/>
        <v>0</v>
      </c>
      <c r="UIO34" s="355">
        <f t="shared" si="224"/>
        <v>0</v>
      </c>
      <c r="UIP34" s="355">
        <f t="shared" si="224"/>
        <v>0</v>
      </c>
      <c r="UIQ34" s="355">
        <f t="shared" si="224"/>
        <v>0</v>
      </c>
      <c r="UIR34" s="355">
        <f t="shared" si="224"/>
        <v>0</v>
      </c>
      <c r="UIS34" s="355">
        <f t="shared" si="224"/>
        <v>0</v>
      </c>
      <c r="UIT34" s="355">
        <f t="shared" si="224"/>
        <v>0</v>
      </c>
      <c r="UIU34" s="355">
        <f t="shared" si="224"/>
        <v>0</v>
      </c>
      <c r="UIV34" s="355">
        <f t="shared" si="224"/>
        <v>0</v>
      </c>
      <c r="UIW34" s="355">
        <f t="shared" si="224"/>
        <v>0</v>
      </c>
      <c r="UIX34" s="355">
        <f t="shared" si="224"/>
        <v>0</v>
      </c>
      <c r="UIY34" s="355">
        <f t="shared" si="224"/>
        <v>0</v>
      </c>
      <c r="UIZ34" s="355">
        <f t="shared" si="224"/>
        <v>0</v>
      </c>
      <c r="UJA34" s="355">
        <f t="shared" si="224"/>
        <v>0</v>
      </c>
      <c r="UJB34" s="355">
        <f t="shared" si="224"/>
        <v>0</v>
      </c>
      <c r="UJC34" s="355">
        <f t="shared" si="224"/>
        <v>0</v>
      </c>
      <c r="UJD34" s="355">
        <f t="shared" si="224"/>
        <v>0</v>
      </c>
      <c r="UJE34" s="355">
        <f t="shared" si="224"/>
        <v>0</v>
      </c>
      <c r="UJF34" s="355">
        <f t="shared" si="224"/>
        <v>0</v>
      </c>
      <c r="UJG34" s="355">
        <f t="shared" ref="UJG34:ULR34" si="225">SUM(UJG35:UJG39)</f>
        <v>0</v>
      </c>
      <c r="UJH34" s="355">
        <f t="shared" si="225"/>
        <v>0</v>
      </c>
      <c r="UJI34" s="355">
        <f t="shared" si="225"/>
        <v>0</v>
      </c>
      <c r="UJJ34" s="355">
        <f t="shared" si="225"/>
        <v>0</v>
      </c>
      <c r="UJK34" s="355">
        <f t="shared" si="225"/>
        <v>0</v>
      </c>
      <c r="UJL34" s="355">
        <f t="shared" si="225"/>
        <v>0</v>
      </c>
      <c r="UJM34" s="355">
        <f t="shared" si="225"/>
        <v>0</v>
      </c>
      <c r="UJN34" s="355">
        <f t="shared" si="225"/>
        <v>0</v>
      </c>
      <c r="UJO34" s="355">
        <f t="shared" si="225"/>
        <v>0</v>
      </c>
      <c r="UJP34" s="355">
        <f t="shared" si="225"/>
        <v>0</v>
      </c>
      <c r="UJQ34" s="355">
        <f t="shared" si="225"/>
        <v>0</v>
      </c>
      <c r="UJR34" s="355">
        <f t="shared" si="225"/>
        <v>0</v>
      </c>
      <c r="UJS34" s="355">
        <f t="shared" si="225"/>
        <v>0</v>
      </c>
      <c r="UJT34" s="355">
        <f t="shared" si="225"/>
        <v>0</v>
      </c>
      <c r="UJU34" s="355">
        <f t="shared" si="225"/>
        <v>0</v>
      </c>
      <c r="UJV34" s="355">
        <f t="shared" si="225"/>
        <v>0</v>
      </c>
      <c r="UJW34" s="355">
        <f t="shared" si="225"/>
        <v>0</v>
      </c>
      <c r="UJX34" s="355">
        <f t="shared" si="225"/>
        <v>0</v>
      </c>
      <c r="UJY34" s="355">
        <f t="shared" si="225"/>
        <v>0</v>
      </c>
      <c r="UJZ34" s="355">
        <f t="shared" si="225"/>
        <v>0</v>
      </c>
      <c r="UKA34" s="355">
        <f t="shared" si="225"/>
        <v>0</v>
      </c>
      <c r="UKB34" s="355">
        <f t="shared" si="225"/>
        <v>0</v>
      </c>
      <c r="UKC34" s="355">
        <f t="shared" si="225"/>
        <v>0</v>
      </c>
      <c r="UKD34" s="355">
        <f t="shared" si="225"/>
        <v>0</v>
      </c>
      <c r="UKE34" s="355">
        <f t="shared" si="225"/>
        <v>0</v>
      </c>
      <c r="UKF34" s="355">
        <f t="shared" si="225"/>
        <v>0</v>
      </c>
      <c r="UKG34" s="355">
        <f t="shared" si="225"/>
        <v>0</v>
      </c>
      <c r="UKH34" s="355">
        <f t="shared" si="225"/>
        <v>0</v>
      </c>
      <c r="UKI34" s="355">
        <f t="shared" si="225"/>
        <v>0</v>
      </c>
      <c r="UKJ34" s="355">
        <f t="shared" si="225"/>
        <v>0</v>
      </c>
      <c r="UKK34" s="355">
        <f t="shared" si="225"/>
        <v>0</v>
      </c>
      <c r="UKL34" s="355">
        <f t="shared" si="225"/>
        <v>0</v>
      </c>
      <c r="UKM34" s="355">
        <f t="shared" si="225"/>
        <v>0</v>
      </c>
      <c r="UKN34" s="355">
        <f t="shared" si="225"/>
        <v>0</v>
      </c>
      <c r="UKO34" s="355">
        <f t="shared" si="225"/>
        <v>0</v>
      </c>
      <c r="UKP34" s="355">
        <f t="shared" si="225"/>
        <v>0</v>
      </c>
      <c r="UKQ34" s="355">
        <f t="shared" si="225"/>
        <v>0</v>
      </c>
      <c r="UKR34" s="355">
        <f t="shared" si="225"/>
        <v>0</v>
      </c>
      <c r="UKS34" s="355">
        <f t="shared" si="225"/>
        <v>0</v>
      </c>
      <c r="UKT34" s="355">
        <f t="shared" si="225"/>
        <v>0</v>
      </c>
      <c r="UKU34" s="355">
        <f t="shared" si="225"/>
        <v>0</v>
      </c>
      <c r="UKV34" s="355">
        <f t="shared" si="225"/>
        <v>0</v>
      </c>
      <c r="UKW34" s="355">
        <f t="shared" si="225"/>
        <v>0</v>
      </c>
      <c r="UKX34" s="355">
        <f t="shared" si="225"/>
        <v>0</v>
      </c>
      <c r="UKY34" s="355">
        <f t="shared" si="225"/>
        <v>0</v>
      </c>
      <c r="UKZ34" s="355">
        <f t="shared" si="225"/>
        <v>0</v>
      </c>
      <c r="ULA34" s="355">
        <f t="shared" si="225"/>
        <v>0</v>
      </c>
      <c r="ULB34" s="355">
        <f t="shared" si="225"/>
        <v>0</v>
      </c>
      <c r="ULC34" s="355">
        <f t="shared" si="225"/>
        <v>0</v>
      </c>
      <c r="ULD34" s="355">
        <f t="shared" si="225"/>
        <v>0</v>
      </c>
      <c r="ULE34" s="355">
        <f t="shared" si="225"/>
        <v>0</v>
      </c>
      <c r="ULF34" s="355">
        <f t="shared" si="225"/>
        <v>0</v>
      </c>
      <c r="ULG34" s="355">
        <f t="shared" si="225"/>
        <v>0</v>
      </c>
      <c r="ULH34" s="355">
        <f t="shared" si="225"/>
        <v>0</v>
      </c>
      <c r="ULI34" s="355">
        <f t="shared" si="225"/>
        <v>0</v>
      </c>
      <c r="ULJ34" s="355">
        <f t="shared" si="225"/>
        <v>0</v>
      </c>
      <c r="ULK34" s="355">
        <f t="shared" si="225"/>
        <v>0</v>
      </c>
      <c r="ULL34" s="355">
        <f t="shared" si="225"/>
        <v>0</v>
      </c>
      <c r="ULM34" s="355">
        <f t="shared" si="225"/>
        <v>0</v>
      </c>
      <c r="ULN34" s="355">
        <f t="shared" si="225"/>
        <v>0</v>
      </c>
      <c r="ULO34" s="355">
        <f t="shared" si="225"/>
        <v>0</v>
      </c>
      <c r="ULP34" s="355">
        <f t="shared" si="225"/>
        <v>0</v>
      </c>
      <c r="ULQ34" s="355">
        <f t="shared" si="225"/>
        <v>0</v>
      </c>
      <c r="ULR34" s="355">
        <f t="shared" si="225"/>
        <v>0</v>
      </c>
      <c r="ULS34" s="355">
        <f t="shared" ref="ULS34:UOD34" si="226">SUM(ULS35:ULS39)</f>
        <v>0</v>
      </c>
      <c r="ULT34" s="355">
        <f t="shared" si="226"/>
        <v>0</v>
      </c>
      <c r="ULU34" s="355">
        <f t="shared" si="226"/>
        <v>0</v>
      </c>
      <c r="ULV34" s="355">
        <f t="shared" si="226"/>
        <v>0</v>
      </c>
      <c r="ULW34" s="355">
        <f t="shared" si="226"/>
        <v>0</v>
      </c>
      <c r="ULX34" s="355">
        <f t="shared" si="226"/>
        <v>0</v>
      </c>
      <c r="ULY34" s="355">
        <f t="shared" si="226"/>
        <v>0</v>
      </c>
      <c r="ULZ34" s="355">
        <f t="shared" si="226"/>
        <v>0</v>
      </c>
      <c r="UMA34" s="355">
        <f t="shared" si="226"/>
        <v>0</v>
      </c>
      <c r="UMB34" s="355">
        <f t="shared" si="226"/>
        <v>0</v>
      </c>
      <c r="UMC34" s="355">
        <f t="shared" si="226"/>
        <v>0</v>
      </c>
      <c r="UMD34" s="355">
        <f t="shared" si="226"/>
        <v>0</v>
      </c>
      <c r="UME34" s="355">
        <f t="shared" si="226"/>
        <v>0</v>
      </c>
      <c r="UMF34" s="355">
        <f t="shared" si="226"/>
        <v>0</v>
      </c>
      <c r="UMG34" s="355">
        <f t="shared" si="226"/>
        <v>0</v>
      </c>
      <c r="UMH34" s="355">
        <f t="shared" si="226"/>
        <v>0</v>
      </c>
      <c r="UMI34" s="355">
        <f t="shared" si="226"/>
        <v>0</v>
      </c>
      <c r="UMJ34" s="355">
        <f t="shared" si="226"/>
        <v>0</v>
      </c>
      <c r="UMK34" s="355">
        <f t="shared" si="226"/>
        <v>0</v>
      </c>
      <c r="UML34" s="355">
        <f t="shared" si="226"/>
        <v>0</v>
      </c>
      <c r="UMM34" s="355">
        <f t="shared" si="226"/>
        <v>0</v>
      </c>
      <c r="UMN34" s="355">
        <f t="shared" si="226"/>
        <v>0</v>
      </c>
      <c r="UMO34" s="355">
        <f t="shared" si="226"/>
        <v>0</v>
      </c>
      <c r="UMP34" s="355">
        <f t="shared" si="226"/>
        <v>0</v>
      </c>
      <c r="UMQ34" s="355">
        <f t="shared" si="226"/>
        <v>0</v>
      </c>
      <c r="UMR34" s="355">
        <f t="shared" si="226"/>
        <v>0</v>
      </c>
      <c r="UMS34" s="355">
        <f t="shared" si="226"/>
        <v>0</v>
      </c>
      <c r="UMT34" s="355">
        <f t="shared" si="226"/>
        <v>0</v>
      </c>
      <c r="UMU34" s="355">
        <f t="shared" si="226"/>
        <v>0</v>
      </c>
      <c r="UMV34" s="355">
        <f t="shared" si="226"/>
        <v>0</v>
      </c>
      <c r="UMW34" s="355">
        <f t="shared" si="226"/>
        <v>0</v>
      </c>
      <c r="UMX34" s="355">
        <f t="shared" si="226"/>
        <v>0</v>
      </c>
      <c r="UMY34" s="355">
        <f t="shared" si="226"/>
        <v>0</v>
      </c>
      <c r="UMZ34" s="355">
        <f t="shared" si="226"/>
        <v>0</v>
      </c>
      <c r="UNA34" s="355">
        <f t="shared" si="226"/>
        <v>0</v>
      </c>
      <c r="UNB34" s="355">
        <f t="shared" si="226"/>
        <v>0</v>
      </c>
      <c r="UNC34" s="355">
        <f t="shared" si="226"/>
        <v>0</v>
      </c>
      <c r="UND34" s="355">
        <f t="shared" si="226"/>
        <v>0</v>
      </c>
      <c r="UNE34" s="355">
        <f t="shared" si="226"/>
        <v>0</v>
      </c>
      <c r="UNF34" s="355">
        <f t="shared" si="226"/>
        <v>0</v>
      </c>
      <c r="UNG34" s="355">
        <f t="shared" si="226"/>
        <v>0</v>
      </c>
      <c r="UNH34" s="355">
        <f t="shared" si="226"/>
        <v>0</v>
      </c>
      <c r="UNI34" s="355">
        <f t="shared" si="226"/>
        <v>0</v>
      </c>
      <c r="UNJ34" s="355">
        <f t="shared" si="226"/>
        <v>0</v>
      </c>
      <c r="UNK34" s="355">
        <f t="shared" si="226"/>
        <v>0</v>
      </c>
      <c r="UNL34" s="355">
        <f t="shared" si="226"/>
        <v>0</v>
      </c>
      <c r="UNM34" s="355">
        <f t="shared" si="226"/>
        <v>0</v>
      </c>
      <c r="UNN34" s="355">
        <f t="shared" si="226"/>
        <v>0</v>
      </c>
      <c r="UNO34" s="355">
        <f t="shared" si="226"/>
        <v>0</v>
      </c>
      <c r="UNP34" s="355">
        <f t="shared" si="226"/>
        <v>0</v>
      </c>
      <c r="UNQ34" s="355">
        <f t="shared" si="226"/>
        <v>0</v>
      </c>
      <c r="UNR34" s="355">
        <f t="shared" si="226"/>
        <v>0</v>
      </c>
      <c r="UNS34" s="355">
        <f t="shared" si="226"/>
        <v>0</v>
      </c>
      <c r="UNT34" s="355">
        <f t="shared" si="226"/>
        <v>0</v>
      </c>
      <c r="UNU34" s="355">
        <f t="shared" si="226"/>
        <v>0</v>
      </c>
      <c r="UNV34" s="355">
        <f t="shared" si="226"/>
        <v>0</v>
      </c>
      <c r="UNW34" s="355">
        <f t="shared" si="226"/>
        <v>0</v>
      </c>
      <c r="UNX34" s="355">
        <f t="shared" si="226"/>
        <v>0</v>
      </c>
      <c r="UNY34" s="355">
        <f t="shared" si="226"/>
        <v>0</v>
      </c>
      <c r="UNZ34" s="355">
        <f t="shared" si="226"/>
        <v>0</v>
      </c>
      <c r="UOA34" s="355">
        <f t="shared" si="226"/>
        <v>0</v>
      </c>
      <c r="UOB34" s="355">
        <f t="shared" si="226"/>
        <v>0</v>
      </c>
      <c r="UOC34" s="355">
        <f t="shared" si="226"/>
        <v>0</v>
      </c>
      <c r="UOD34" s="355">
        <f t="shared" si="226"/>
        <v>0</v>
      </c>
      <c r="UOE34" s="355">
        <f t="shared" ref="UOE34:UQP34" si="227">SUM(UOE35:UOE39)</f>
        <v>0</v>
      </c>
      <c r="UOF34" s="355">
        <f t="shared" si="227"/>
        <v>0</v>
      </c>
      <c r="UOG34" s="355">
        <f t="shared" si="227"/>
        <v>0</v>
      </c>
      <c r="UOH34" s="355">
        <f t="shared" si="227"/>
        <v>0</v>
      </c>
      <c r="UOI34" s="355">
        <f t="shared" si="227"/>
        <v>0</v>
      </c>
      <c r="UOJ34" s="355">
        <f t="shared" si="227"/>
        <v>0</v>
      </c>
      <c r="UOK34" s="355">
        <f t="shared" si="227"/>
        <v>0</v>
      </c>
      <c r="UOL34" s="355">
        <f t="shared" si="227"/>
        <v>0</v>
      </c>
      <c r="UOM34" s="355">
        <f t="shared" si="227"/>
        <v>0</v>
      </c>
      <c r="UON34" s="355">
        <f t="shared" si="227"/>
        <v>0</v>
      </c>
      <c r="UOO34" s="355">
        <f t="shared" si="227"/>
        <v>0</v>
      </c>
      <c r="UOP34" s="355">
        <f t="shared" si="227"/>
        <v>0</v>
      </c>
      <c r="UOQ34" s="355">
        <f t="shared" si="227"/>
        <v>0</v>
      </c>
      <c r="UOR34" s="355">
        <f t="shared" si="227"/>
        <v>0</v>
      </c>
      <c r="UOS34" s="355">
        <f t="shared" si="227"/>
        <v>0</v>
      </c>
      <c r="UOT34" s="355">
        <f t="shared" si="227"/>
        <v>0</v>
      </c>
      <c r="UOU34" s="355">
        <f t="shared" si="227"/>
        <v>0</v>
      </c>
      <c r="UOV34" s="355">
        <f t="shared" si="227"/>
        <v>0</v>
      </c>
      <c r="UOW34" s="355">
        <f t="shared" si="227"/>
        <v>0</v>
      </c>
      <c r="UOX34" s="355">
        <f t="shared" si="227"/>
        <v>0</v>
      </c>
      <c r="UOY34" s="355">
        <f t="shared" si="227"/>
        <v>0</v>
      </c>
      <c r="UOZ34" s="355">
        <f t="shared" si="227"/>
        <v>0</v>
      </c>
      <c r="UPA34" s="355">
        <f t="shared" si="227"/>
        <v>0</v>
      </c>
      <c r="UPB34" s="355">
        <f t="shared" si="227"/>
        <v>0</v>
      </c>
      <c r="UPC34" s="355">
        <f t="shared" si="227"/>
        <v>0</v>
      </c>
      <c r="UPD34" s="355">
        <f t="shared" si="227"/>
        <v>0</v>
      </c>
      <c r="UPE34" s="355">
        <f t="shared" si="227"/>
        <v>0</v>
      </c>
      <c r="UPF34" s="355">
        <f t="shared" si="227"/>
        <v>0</v>
      </c>
      <c r="UPG34" s="355">
        <f t="shared" si="227"/>
        <v>0</v>
      </c>
      <c r="UPH34" s="355">
        <f t="shared" si="227"/>
        <v>0</v>
      </c>
      <c r="UPI34" s="355">
        <f t="shared" si="227"/>
        <v>0</v>
      </c>
      <c r="UPJ34" s="355">
        <f t="shared" si="227"/>
        <v>0</v>
      </c>
      <c r="UPK34" s="355">
        <f t="shared" si="227"/>
        <v>0</v>
      </c>
      <c r="UPL34" s="355">
        <f t="shared" si="227"/>
        <v>0</v>
      </c>
      <c r="UPM34" s="355">
        <f t="shared" si="227"/>
        <v>0</v>
      </c>
      <c r="UPN34" s="355">
        <f t="shared" si="227"/>
        <v>0</v>
      </c>
      <c r="UPO34" s="355">
        <f t="shared" si="227"/>
        <v>0</v>
      </c>
      <c r="UPP34" s="355">
        <f t="shared" si="227"/>
        <v>0</v>
      </c>
      <c r="UPQ34" s="355">
        <f t="shared" si="227"/>
        <v>0</v>
      </c>
      <c r="UPR34" s="355">
        <f t="shared" si="227"/>
        <v>0</v>
      </c>
      <c r="UPS34" s="355">
        <f t="shared" si="227"/>
        <v>0</v>
      </c>
      <c r="UPT34" s="355">
        <f t="shared" si="227"/>
        <v>0</v>
      </c>
      <c r="UPU34" s="355">
        <f t="shared" si="227"/>
        <v>0</v>
      </c>
      <c r="UPV34" s="355">
        <f t="shared" si="227"/>
        <v>0</v>
      </c>
      <c r="UPW34" s="355">
        <f t="shared" si="227"/>
        <v>0</v>
      </c>
      <c r="UPX34" s="355">
        <f t="shared" si="227"/>
        <v>0</v>
      </c>
      <c r="UPY34" s="355">
        <f t="shared" si="227"/>
        <v>0</v>
      </c>
      <c r="UPZ34" s="355">
        <f t="shared" si="227"/>
        <v>0</v>
      </c>
      <c r="UQA34" s="355">
        <f t="shared" si="227"/>
        <v>0</v>
      </c>
      <c r="UQB34" s="355">
        <f t="shared" si="227"/>
        <v>0</v>
      </c>
      <c r="UQC34" s="355">
        <f t="shared" si="227"/>
        <v>0</v>
      </c>
      <c r="UQD34" s="355">
        <f t="shared" si="227"/>
        <v>0</v>
      </c>
      <c r="UQE34" s="355">
        <f t="shared" si="227"/>
        <v>0</v>
      </c>
      <c r="UQF34" s="355">
        <f t="shared" si="227"/>
        <v>0</v>
      </c>
      <c r="UQG34" s="355">
        <f t="shared" si="227"/>
        <v>0</v>
      </c>
      <c r="UQH34" s="355">
        <f t="shared" si="227"/>
        <v>0</v>
      </c>
      <c r="UQI34" s="355">
        <f t="shared" si="227"/>
        <v>0</v>
      </c>
      <c r="UQJ34" s="355">
        <f t="shared" si="227"/>
        <v>0</v>
      </c>
      <c r="UQK34" s="355">
        <f t="shared" si="227"/>
        <v>0</v>
      </c>
      <c r="UQL34" s="355">
        <f t="shared" si="227"/>
        <v>0</v>
      </c>
      <c r="UQM34" s="355">
        <f t="shared" si="227"/>
        <v>0</v>
      </c>
      <c r="UQN34" s="355">
        <f t="shared" si="227"/>
        <v>0</v>
      </c>
      <c r="UQO34" s="355">
        <f t="shared" si="227"/>
        <v>0</v>
      </c>
      <c r="UQP34" s="355">
        <f t="shared" si="227"/>
        <v>0</v>
      </c>
      <c r="UQQ34" s="355">
        <f t="shared" ref="UQQ34:UTB34" si="228">SUM(UQQ35:UQQ39)</f>
        <v>0</v>
      </c>
      <c r="UQR34" s="355">
        <f t="shared" si="228"/>
        <v>0</v>
      </c>
      <c r="UQS34" s="355">
        <f t="shared" si="228"/>
        <v>0</v>
      </c>
      <c r="UQT34" s="355">
        <f t="shared" si="228"/>
        <v>0</v>
      </c>
      <c r="UQU34" s="355">
        <f t="shared" si="228"/>
        <v>0</v>
      </c>
      <c r="UQV34" s="355">
        <f t="shared" si="228"/>
        <v>0</v>
      </c>
      <c r="UQW34" s="355">
        <f t="shared" si="228"/>
        <v>0</v>
      </c>
      <c r="UQX34" s="355">
        <f t="shared" si="228"/>
        <v>0</v>
      </c>
      <c r="UQY34" s="355">
        <f t="shared" si="228"/>
        <v>0</v>
      </c>
      <c r="UQZ34" s="355">
        <f t="shared" si="228"/>
        <v>0</v>
      </c>
      <c r="URA34" s="355">
        <f t="shared" si="228"/>
        <v>0</v>
      </c>
      <c r="URB34" s="355">
        <f t="shared" si="228"/>
        <v>0</v>
      </c>
      <c r="URC34" s="355">
        <f t="shared" si="228"/>
        <v>0</v>
      </c>
      <c r="URD34" s="355">
        <f t="shared" si="228"/>
        <v>0</v>
      </c>
      <c r="URE34" s="355">
        <f t="shared" si="228"/>
        <v>0</v>
      </c>
      <c r="URF34" s="355">
        <f t="shared" si="228"/>
        <v>0</v>
      </c>
      <c r="URG34" s="355">
        <f t="shared" si="228"/>
        <v>0</v>
      </c>
      <c r="URH34" s="355">
        <f t="shared" si="228"/>
        <v>0</v>
      </c>
      <c r="URI34" s="355">
        <f t="shared" si="228"/>
        <v>0</v>
      </c>
      <c r="URJ34" s="355">
        <f t="shared" si="228"/>
        <v>0</v>
      </c>
      <c r="URK34" s="355">
        <f t="shared" si="228"/>
        <v>0</v>
      </c>
      <c r="URL34" s="355">
        <f t="shared" si="228"/>
        <v>0</v>
      </c>
      <c r="URM34" s="355">
        <f t="shared" si="228"/>
        <v>0</v>
      </c>
      <c r="URN34" s="355">
        <f t="shared" si="228"/>
        <v>0</v>
      </c>
      <c r="URO34" s="355">
        <f t="shared" si="228"/>
        <v>0</v>
      </c>
      <c r="URP34" s="355">
        <f t="shared" si="228"/>
        <v>0</v>
      </c>
      <c r="URQ34" s="355">
        <f t="shared" si="228"/>
        <v>0</v>
      </c>
      <c r="URR34" s="355">
        <f t="shared" si="228"/>
        <v>0</v>
      </c>
      <c r="URS34" s="355">
        <f t="shared" si="228"/>
        <v>0</v>
      </c>
      <c r="URT34" s="355">
        <f t="shared" si="228"/>
        <v>0</v>
      </c>
      <c r="URU34" s="355">
        <f t="shared" si="228"/>
        <v>0</v>
      </c>
      <c r="URV34" s="355">
        <f t="shared" si="228"/>
        <v>0</v>
      </c>
      <c r="URW34" s="355">
        <f t="shared" si="228"/>
        <v>0</v>
      </c>
      <c r="URX34" s="355">
        <f t="shared" si="228"/>
        <v>0</v>
      </c>
      <c r="URY34" s="355">
        <f t="shared" si="228"/>
        <v>0</v>
      </c>
      <c r="URZ34" s="355">
        <f t="shared" si="228"/>
        <v>0</v>
      </c>
      <c r="USA34" s="355">
        <f t="shared" si="228"/>
        <v>0</v>
      </c>
      <c r="USB34" s="355">
        <f t="shared" si="228"/>
        <v>0</v>
      </c>
      <c r="USC34" s="355">
        <f t="shared" si="228"/>
        <v>0</v>
      </c>
      <c r="USD34" s="355">
        <f t="shared" si="228"/>
        <v>0</v>
      </c>
      <c r="USE34" s="355">
        <f t="shared" si="228"/>
        <v>0</v>
      </c>
      <c r="USF34" s="355">
        <f t="shared" si="228"/>
        <v>0</v>
      </c>
      <c r="USG34" s="355">
        <f t="shared" si="228"/>
        <v>0</v>
      </c>
      <c r="USH34" s="355">
        <f t="shared" si="228"/>
        <v>0</v>
      </c>
      <c r="USI34" s="355">
        <f t="shared" si="228"/>
        <v>0</v>
      </c>
      <c r="USJ34" s="355">
        <f t="shared" si="228"/>
        <v>0</v>
      </c>
      <c r="USK34" s="355">
        <f t="shared" si="228"/>
        <v>0</v>
      </c>
      <c r="USL34" s="355">
        <f t="shared" si="228"/>
        <v>0</v>
      </c>
      <c r="USM34" s="355">
        <f t="shared" si="228"/>
        <v>0</v>
      </c>
      <c r="USN34" s="355">
        <f t="shared" si="228"/>
        <v>0</v>
      </c>
      <c r="USO34" s="355">
        <f t="shared" si="228"/>
        <v>0</v>
      </c>
      <c r="USP34" s="355">
        <f t="shared" si="228"/>
        <v>0</v>
      </c>
      <c r="USQ34" s="355">
        <f t="shared" si="228"/>
        <v>0</v>
      </c>
      <c r="USR34" s="355">
        <f t="shared" si="228"/>
        <v>0</v>
      </c>
      <c r="USS34" s="355">
        <f t="shared" si="228"/>
        <v>0</v>
      </c>
      <c r="UST34" s="355">
        <f t="shared" si="228"/>
        <v>0</v>
      </c>
      <c r="USU34" s="355">
        <f t="shared" si="228"/>
        <v>0</v>
      </c>
      <c r="USV34" s="355">
        <f t="shared" si="228"/>
        <v>0</v>
      </c>
      <c r="USW34" s="355">
        <f t="shared" si="228"/>
        <v>0</v>
      </c>
      <c r="USX34" s="355">
        <f t="shared" si="228"/>
        <v>0</v>
      </c>
      <c r="USY34" s="355">
        <f t="shared" si="228"/>
        <v>0</v>
      </c>
      <c r="USZ34" s="355">
        <f t="shared" si="228"/>
        <v>0</v>
      </c>
      <c r="UTA34" s="355">
        <f t="shared" si="228"/>
        <v>0</v>
      </c>
      <c r="UTB34" s="355">
        <f t="shared" si="228"/>
        <v>0</v>
      </c>
      <c r="UTC34" s="355">
        <f t="shared" ref="UTC34:UVN34" si="229">SUM(UTC35:UTC39)</f>
        <v>0</v>
      </c>
      <c r="UTD34" s="355">
        <f t="shared" si="229"/>
        <v>0</v>
      </c>
      <c r="UTE34" s="355">
        <f t="shared" si="229"/>
        <v>0</v>
      </c>
      <c r="UTF34" s="355">
        <f t="shared" si="229"/>
        <v>0</v>
      </c>
      <c r="UTG34" s="355">
        <f t="shared" si="229"/>
        <v>0</v>
      </c>
      <c r="UTH34" s="355">
        <f t="shared" si="229"/>
        <v>0</v>
      </c>
      <c r="UTI34" s="355">
        <f t="shared" si="229"/>
        <v>0</v>
      </c>
      <c r="UTJ34" s="355">
        <f t="shared" si="229"/>
        <v>0</v>
      </c>
      <c r="UTK34" s="355">
        <f t="shared" si="229"/>
        <v>0</v>
      </c>
      <c r="UTL34" s="355">
        <f t="shared" si="229"/>
        <v>0</v>
      </c>
      <c r="UTM34" s="355">
        <f t="shared" si="229"/>
        <v>0</v>
      </c>
      <c r="UTN34" s="355">
        <f t="shared" si="229"/>
        <v>0</v>
      </c>
      <c r="UTO34" s="355">
        <f t="shared" si="229"/>
        <v>0</v>
      </c>
      <c r="UTP34" s="355">
        <f t="shared" si="229"/>
        <v>0</v>
      </c>
      <c r="UTQ34" s="355">
        <f t="shared" si="229"/>
        <v>0</v>
      </c>
      <c r="UTR34" s="355">
        <f t="shared" si="229"/>
        <v>0</v>
      </c>
      <c r="UTS34" s="355">
        <f t="shared" si="229"/>
        <v>0</v>
      </c>
      <c r="UTT34" s="355">
        <f t="shared" si="229"/>
        <v>0</v>
      </c>
      <c r="UTU34" s="355">
        <f t="shared" si="229"/>
        <v>0</v>
      </c>
      <c r="UTV34" s="355">
        <f t="shared" si="229"/>
        <v>0</v>
      </c>
      <c r="UTW34" s="355">
        <f t="shared" si="229"/>
        <v>0</v>
      </c>
      <c r="UTX34" s="355">
        <f t="shared" si="229"/>
        <v>0</v>
      </c>
      <c r="UTY34" s="355">
        <f t="shared" si="229"/>
        <v>0</v>
      </c>
      <c r="UTZ34" s="355">
        <f t="shared" si="229"/>
        <v>0</v>
      </c>
      <c r="UUA34" s="355">
        <f t="shared" si="229"/>
        <v>0</v>
      </c>
      <c r="UUB34" s="355">
        <f t="shared" si="229"/>
        <v>0</v>
      </c>
      <c r="UUC34" s="355">
        <f t="shared" si="229"/>
        <v>0</v>
      </c>
      <c r="UUD34" s="355">
        <f t="shared" si="229"/>
        <v>0</v>
      </c>
      <c r="UUE34" s="355">
        <f t="shared" si="229"/>
        <v>0</v>
      </c>
      <c r="UUF34" s="355">
        <f t="shared" si="229"/>
        <v>0</v>
      </c>
      <c r="UUG34" s="355">
        <f t="shared" si="229"/>
        <v>0</v>
      </c>
      <c r="UUH34" s="355">
        <f t="shared" si="229"/>
        <v>0</v>
      </c>
      <c r="UUI34" s="355">
        <f t="shared" si="229"/>
        <v>0</v>
      </c>
      <c r="UUJ34" s="355">
        <f t="shared" si="229"/>
        <v>0</v>
      </c>
      <c r="UUK34" s="355">
        <f t="shared" si="229"/>
        <v>0</v>
      </c>
      <c r="UUL34" s="355">
        <f t="shared" si="229"/>
        <v>0</v>
      </c>
      <c r="UUM34" s="355">
        <f t="shared" si="229"/>
        <v>0</v>
      </c>
      <c r="UUN34" s="355">
        <f t="shared" si="229"/>
        <v>0</v>
      </c>
      <c r="UUO34" s="355">
        <f t="shared" si="229"/>
        <v>0</v>
      </c>
      <c r="UUP34" s="355">
        <f t="shared" si="229"/>
        <v>0</v>
      </c>
      <c r="UUQ34" s="355">
        <f t="shared" si="229"/>
        <v>0</v>
      </c>
      <c r="UUR34" s="355">
        <f t="shared" si="229"/>
        <v>0</v>
      </c>
      <c r="UUS34" s="355">
        <f t="shared" si="229"/>
        <v>0</v>
      </c>
      <c r="UUT34" s="355">
        <f t="shared" si="229"/>
        <v>0</v>
      </c>
      <c r="UUU34" s="355">
        <f t="shared" si="229"/>
        <v>0</v>
      </c>
      <c r="UUV34" s="355">
        <f t="shared" si="229"/>
        <v>0</v>
      </c>
      <c r="UUW34" s="355">
        <f t="shared" si="229"/>
        <v>0</v>
      </c>
      <c r="UUX34" s="355">
        <f t="shared" si="229"/>
        <v>0</v>
      </c>
      <c r="UUY34" s="355">
        <f t="shared" si="229"/>
        <v>0</v>
      </c>
      <c r="UUZ34" s="355">
        <f t="shared" si="229"/>
        <v>0</v>
      </c>
      <c r="UVA34" s="355">
        <f t="shared" si="229"/>
        <v>0</v>
      </c>
      <c r="UVB34" s="355">
        <f t="shared" si="229"/>
        <v>0</v>
      </c>
      <c r="UVC34" s="355">
        <f t="shared" si="229"/>
        <v>0</v>
      </c>
      <c r="UVD34" s="355">
        <f t="shared" si="229"/>
        <v>0</v>
      </c>
      <c r="UVE34" s="355">
        <f t="shared" si="229"/>
        <v>0</v>
      </c>
      <c r="UVF34" s="355">
        <f t="shared" si="229"/>
        <v>0</v>
      </c>
      <c r="UVG34" s="355">
        <f t="shared" si="229"/>
        <v>0</v>
      </c>
      <c r="UVH34" s="355">
        <f t="shared" si="229"/>
        <v>0</v>
      </c>
      <c r="UVI34" s="355">
        <f t="shared" si="229"/>
        <v>0</v>
      </c>
      <c r="UVJ34" s="355">
        <f t="shared" si="229"/>
        <v>0</v>
      </c>
      <c r="UVK34" s="355">
        <f t="shared" si="229"/>
        <v>0</v>
      </c>
      <c r="UVL34" s="355">
        <f t="shared" si="229"/>
        <v>0</v>
      </c>
      <c r="UVM34" s="355">
        <f t="shared" si="229"/>
        <v>0</v>
      </c>
      <c r="UVN34" s="355">
        <f t="shared" si="229"/>
        <v>0</v>
      </c>
      <c r="UVO34" s="355">
        <f t="shared" ref="UVO34:UXZ34" si="230">SUM(UVO35:UVO39)</f>
        <v>0</v>
      </c>
      <c r="UVP34" s="355">
        <f t="shared" si="230"/>
        <v>0</v>
      </c>
      <c r="UVQ34" s="355">
        <f t="shared" si="230"/>
        <v>0</v>
      </c>
      <c r="UVR34" s="355">
        <f t="shared" si="230"/>
        <v>0</v>
      </c>
      <c r="UVS34" s="355">
        <f t="shared" si="230"/>
        <v>0</v>
      </c>
      <c r="UVT34" s="355">
        <f t="shared" si="230"/>
        <v>0</v>
      </c>
      <c r="UVU34" s="355">
        <f t="shared" si="230"/>
        <v>0</v>
      </c>
      <c r="UVV34" s="355">
        <f t="shared" si="230"/>
        <v>0</v>
      </c>
      <c r="UVW34" s="355">
        <f t="shared" si="230"/>
        <v>0</v>
      </c>
      <c r="UVX34" s="355">
        <f t="shared" si="230"/>
        <v>0</v>
      </c>
      <c r="UVY34" s="355">
        <f t="shared" si="230"/>
        <v>0</v>
      </c>
      <c r="UVZ34" s="355">
        <f t="shared" si="230"/>
        <v>0</v>
      </c>
      <c r="UWA34" s="355">
        <f t="shared" si="230"/>
        <v>0</v>
      </c>
      <c r="UWB34" s="355">
        <f t="shared" si="230"/>
        <v>0</v>
      </c>
      <c r="UWC34" s="355">
        <f t="shared" si="230"/>
        <v>0</v>
      </c>
      <c r="UWD34" s="355">
        <f t="shared" si="230"/>
        <v>0</v>
      </c>
      <c r="UWE34" s="355">
        <f t="shared" si="230"/>
        <v>0</v>
      </c>
      <c r="UWF34" s="355">
        <f t="shared" si="230"/>
        <v>0</v>
      </c>
      <c r="UWG34" s="355">
        <f t="shared" si="230"/>
        <v>0</v>
      </c>
      <c r="UWH34" s="355">
        <f t="shared" si="230"/>
        <v>0</v>
      </c>
      <c r="UWI34" s="355">
        <f t="shared" si="230"/>
        <v>0</v>
      </c>
      <c r="UWJ34" s="355">
        <f t="shared" si="230"/>
        <v>0</v>
      </c>
      <c r="UWK34" s="355">
        <f t="shared" si="230"/>
        <v>0</v>
      </c>
      <c r="UWL34" s="355">
        <f t="shared" si="230"/>
        <v>0</v>
      </c>
      <c r="UWM34" s="355">
        <f t="shared" si="230"/>
        <v>0</v>
      </c>
      <c r="UWN34" s="355">
        <f t="shared" si="230"/>
        <v>0</v>
      </c>
      <c r="UWO34" s="355">
        <f t="shared" si="230"/>
        <v>0</v>
      </c>
      <c r="UWP34" s="355">
        <f t="shared" si="230"/>
        <v>0</v>
      </c>
      <c r="UWQ34" s="355">
        <f t="shared" si="230"/>
        <v>0</v>
      </c>
      <c r="UWR34" s="355">
        <f t="shared" si="230"/>
        <v>0</v>
      </c>
      <c r="UWS34" s="355">
        <f t="shared" si="230"/>
        <v>0</v>
      </c>
      <c r="UWT34" s="355">
        <f t="shared" si="230"/>
        <v>0</v>
      </c>
      <c r="UWU34" s="355">
        <f t="shared" si="230"/>
        <v>0</v>
      </c>
      <c r="UWV34" s="355">
        <f t="shared" si="230"/>
        <v>0</v>
      </c>
      <c r="UWW34" s="355">
        <f t="shared" si="230"/>
        <v>0</v>
      </c>
      <c r="UWX34" s="355">
        <f t="shared" si="230"/>
        <v>0</v>
      </c>
      <c r="UWY34" s="355">
        <f t="shared" si="230"/>
        <v>0</v>
      </c>
      <c r="UWZ34" s="355">
        <f t="shared" si="230"/>
        <v>0</v>
      </c>
      <c r="UXA34" s="355">
        <f t="shared" si="230"/>
        <v>0</v>
      </c>
      <c r="UXB34" s="355">
        <f t="shared" si="230"/>
        <v>0</v>
      </c>
      <c r="UXC34" s="355">
        <f t="shared" si="230"/>
        <v>0</v>
      </c>
      <c r="UXD34" s="355">
        <f t="shared" si="230"/>
        <v>0</v>
      </c>
      <c r="UXE34" s="355">
        <f t="shared" si="230"/>
        <v>0</v>
      </c>
      <c r="UXF34" s="355">
        <f t="shared" si="230"/>
        <v>0</v>
      </c>
      <c r="UXG34" s="355">
        <f t="shared" si="230"/>
        <v>0</v>
      </c>
      <c r="UXH34" s="355">
        <f t="shared" si="230"/>
        <v>0</v>
      </c>
      <c r="UXI34" s="355">
        <f t="shared" si="230"/>
        <v>0</v>
      </c>
      <c r="UXJ34" s="355">
        <f t="shared" si="230"/>
        <v>0</v>
      </c>
      <c r="UXK34" s="355">
        <f t="shared" si="230"/>
        <v>0</v>
      </c>
      <c r="UXL34" s="355">
        <f t="shared" si="230"/>
        <v>0</v>
      </c>
      <c r="UXM34" s="355">
        <f t="shared" si="230"/>
        <v>0</v>
      </c>
      <c r="UXN34" s="355">
        <f t="shared" si="230"/>
        <v>0</v>
      </c>
      <c r="UXO34" s="355">
        <f t="shared" si="230"/>
        <v>0</v>
      </c>
      <c r="UXP34" s="355">
        <f t="shared" si="230"/>
        <v>0</v>
      </c>
      <c r="UXQ34" s="355">
        <f t="shared" si="230"/>
        <v>0</v>
      </c>
      <c r="UXR34" s="355">
        <f t="shared" si="230"/>
        <v>0</v>
      </c>
      <c r="UXS34" s="355">
        <f t="shared" si="230"/>
        <v>0</v>
      </c>
      <c r="UXT34" s="355">
        <f t="shared" si="230"/>
        <v>0</v>
      </c>
      <c r="UXU34" s="355">
        <f t="shared" si="230"/>
        <v>0</v>
      </c>
      <c r="UXV34" s="355">
        <f t="shared" si="230"/>
        <v>0</v>
      </c>
      <c r="UXW34" s="355">
        <f t="shared" si="230"/>
        <v>0</v>
      </c>
      <c r="UXX34" s="355">
        <f t="shared" si="230"/>
        <v>0</v>
      </c>
      <c r="UXY34" s="355">
        <f t="shared" si="230"/>
        <v>0</v>
      </c>
      <c r="UXZ34" s="355">
        <f t="shared" si="230"/>
        <v>0</v>
      </c>
      <c r="UYA34" s="355">
        <f t="shared" ref="UYA34:VAL34" si="231">SUM(UYA35:UYA39)</f>
        <v>0</v>
      </c>
      <c r="UYB34" s="355">
        <f t="shared" si="231"/>
        <v>0</v>
      </c>
      <c r="UYC34" s="355">
        <f t="shared" si="231"/>
        <v>0</v>
      </c>
      <c r="UYD34" s="355">
        <f t="shared" si="231"/>
        <v>0</v>
      </c>
      <c r="UYE34" s="355">
        <f t="shared" si="231"/>
        <v>0</v>
      </c>
      <c r="UYF34" s="355">
        <f t="shared" si="231"/>
        <v>0</v>
      </c>
      <c r="UYG34" s="355">
        <f t="shared" si="231"/>
        <v>0</v>
      </c>
      <c r="UYH34" s="355">
        <f t="shared" si="231"/>
        <v>0</v>
      </c>
      <c r="UYI34" s="355">
        <f t="shared" si="231"/>
        <v>0</v>
      </c>
      <c r="UYJ34" s="355">
        <f t="shared" si="231"/>
        <v>0</v>
      </c>
      <c r="UYK34" s="355">
        <f t="shared" si="231"/>
        <v>0</v>
      </c>
      <c r="UYL34" s="355">
        <f t="shared" si="231"/>
        <v>0</v>
      </c>
      <c r="UYM34" s="355">
        <f t="shared" si="231"/>
        <v>0</v>
      </c>
      <c r="UYN34" s="355">
        <f t="shared" si="231"/>
        <v>0</v>
      </c>
      <c r="UYO34" s="355">
        <f t="shared" si="231"/>
        <v>0</v>
      </c>
      <c r="UYP34" s="355">
        <f t="shared" si="231"/>
        <v>0</v>
      </c>
      <c r="UYQ34" s="355">
        <f t="shared" si="231"/>
        <v>0</v>
      </c>
      <c r="UYR34" s="355">
        <f t="shared" si="231"/>
        <v>0</v>
      </c>
      <c r="UYS34" s="355">
        <f t="shared" si="231"/>
        <v>0</v>
      </c>
      <c r="UYT34" s="355">
        <f t="shared" si="231"/>
        <v>0</v>
      </c>
      <c r="UYU34" s="355">
        <f t="shared" si="231"/>
        <v>0</v>
      </c>
      <c r="UYV34" s="355">
        <f t="shared" si="231"/>
        <v>0</v>
      </c>
      <c r="UYW34" s="355">
        <f t="shared" si="231"/>
        <v>0</v>
      </c>
      <c r="UYX34" s="355">
        <f t="shared" si="231"/>
        <v>0</v>
      </c>
      <c r="UYY34" s="355">
        <f t="shared" si="231"/>
        <v>0</v>
      </c>
      <c r="UYZ34" s="355">
        <f t="shared" si="231"/>
        <v>0</v>
      </c>
      <c r="UZA34" s="355">
        <f t="shared" si="231"/>
        <v>0</v>
      </c>
      <c r="UZB34" s="355">
        <f t="shared" si="231"/>
        <v>0</v>
      </c>
      <c r="UZC34" s="355">
        <f t="shared" si="231"/>
        <v>0</v>
      </c>
      <c r="UZD34" s="355">
        <f t="shared" si="231"/>
        <v>0</v>
      </c>
      <c r="UZE34" s="355">
        <f t="shared" si="231"/>
        <v>0</v>
      </c>
      <c r="UZF34" s="355">
        <f t="shared" si="231"/>
        <v>0</v>
      </c>
      <c r="UZG34" s="355">
        <f t="shared" si="231"/>
        <v>0</v>
      </c>
      <c r="UZH34" s="355">
        <f t="shared" si="231"/>
        <v>0</v>
      </c>
      <c r="UZI34" s="355">
        <f t="shared" si="231"/>
        <v>0</v>
      </c>
      <c r="UZJ34" s="355">
        <f t="shared" si="231"/>
        <v>0</v>
      </c>
      <c r="UZK34" s="355">
        <f t="shared" si="231"/>
        <v>0</v>
      </c>
      <c r="UZL34" s="355">
        <f t="shared" si="231"/>
        <v>0</v>
      </c>
      <c r="UZM34" s="355">
        <f t="shared" si="231"/>
        <v>0</v>
      </c>
      <c r="UZN34" s="355">
        <f t="shared" si="231"/>
        <v>0</v>
      </c>
      <c r="UZO34" s="355">
        <f t="shared" si="231"/>
        <v>0</v>
      </c>
      <c r="UZP34" s="355">
        <f t="shared" si="231"/>
        <v>0</v>
      </c>
      <c r="UZQ34" s="355">
        <f t="shared" si="231"/>
        <v>0</v>
      </c>
      <c r="UZR34" s="355">
        <f t="shared" si="231"/>
        <v>0</v>
      </c>
      <c r="UZS34" s="355">
        <f t="shared" si="231"/>
        <v>0</v>
      </c>
      <c r="UZT34" s="355">
        <f t="shared" si="231"/>
        <v>0</v>
      </c>
      <c r="UZU34" s="355">
        <f t="shared" si="231"/>
        <v>0</v>
      </c>
      <c r="UZV34" s="355">
        <f t="shared" si="231"/>
        <v>0</v>
      </c>
      <c r="UZW34" s="355">
        <f t="shared" si="231"/>
        <v>0</v>
      </c>
      <c r="UZX34" s="355">
        <f t="shared" si="231"/>
        <v>0</v>
      </c>
      <c r="UZY34" s="355">
        <f t="shared" si="231"/>
        <v>0</v>
      </c>
      <c r="UZZ34" s="355">
        <f t="shared" si="231"/>
        <v>0</v>
      </c>
      <c r="VAA34" s="355">
        <f t="shared" si="231"/>
        <v>0</v>
      </c>
      <c r="VAB34" s="355">
        <f t="shared" si="231"/>
        <v>0</v>
      </c>
      <c r="VAC34" s="355">
        <f t="shared" si="231"/>
        <v>0</v>
      </c>
      <c r="VAD34" s="355">
        <f t="shared" si="231"/>
        <v>0</v>
      </c>
      <c r="VAE34" s="355">
        <f t="shared" si="231"/>
        <v>0</v>
      </c>
      <c r="VAF34" s="355">
        <f t="shared" si="231"/>
        <v>0</v>
      </c>
      <c r="VAG34" s="355">
        <f t="shared" si="231"/>
        <v>0</v>
      </c>
      <c r="VAH34" s="355">
        <f t="shared" si="231"/>
        <v>0</v>
      </c>
      <c r="VAI34" s="355">
        <f t="shared" si="231"/>
        <v>0</v>
      </c>
      <c r="VAJ34" s="355">
        <f t="shared" si="231"/>
        <v>0</v>
      </c>
      <c r="VAK34" s="355">
        <f t="shared" si="231"/>
        <v>0</v>
      </c>
      <c r="VAL34" s="355">
        <f t="shared" si="231"/>
        <v>0</v>
      </c>
      <c r="VAM34" s="355">
        <f t="shared" ref="VAM34:VCX34" si="232">SUM(VAM35:VAM39)</f>
        <v>0</v>
      </c>
      <c r="VAN34" s="355">
        <f t="shared" si="232"/>
        <v>0</v>
      </c>
      <c r="VAO34" s="355">
        <f t="shared" si="232"/>
        <v>0</v>
      </c>
      <c r="VAP34" s="355">
        <f t="shared" si="232"/>
        <v>0</v>
      </c>
      <c r="VAQ34" s="355">
        <f t="shared" si="232"/>
        <v>0</v>
      </c>
      <c r="VAR34" s="355">
        <f t="shared" si="232"/>
        <v>0</v>
      </c>
      <c r="VAS34" s="355">
        <f t="shared" si="232"/>
        <v>0</v>
      </c>
      <c r="VAT34" s="355">
        <f t="shared" si="232"/>
        <v>0</v>
      </c>
      <c r="VAU34" s="355">
        <f t="shared" si="232"/>
        <v>0</v>
      </c>
      <c r="VAV34" s="355">
        <f t="shared" si="232"/>
        <v>0</v>
      </c>
      <c r="VAW34" s="355">
        <f t="shared" si="232"/>
        <v>0</v>
      </c>
      <c r="VAX34" s="355">
        <f t="shared" si="232"/>
        <v>0</v>
      </c>
      <c r="VAY34" s="355">
        <f t="shared" si="232"/>
        <v>0</v>
      </c>
      <c r="VAZ34" s="355">
        <f t="shared" si="232"/>
        <v>0</v>
      </c>
      <c r="VBA34" s="355">
        <f t="shared" si="232"/>
        <v>0</v>
      </c>
      <c r="VBB34" s="355">
        <f t="shared" si="232"/>
        <v>0</v>
      </c>
      <c r="VBC34" s="355">
        <f t="shared" si="232"/>
        <v>0</v>
      </c>
      <c r="VBD34" s="355">
        <f t="shared" si="232"/>
        <v>0</v>
      </c>
      <c r="VBE34" s="355">
        <f t="shared" si="232"/>
        <v>0</v>
      </c>
      <c r="VBF34" s="355">
        <f t="shared" si="232"/>
        <v>0</v>
      </c>
      <c r="VBG34" s="355">
        <f t="shared" si="232"/>
        <v>0</v>
      </c>
      <c r="VBH34" s="355">
        <f t="shared" si="232"/>
        <v>0</v>
      </c>
      <c r="VBI34" s="355">
        <f t="shared" si="232"/>
        <v>0</v>
      </c>
      <c r="VBJ34" s="355">
        <f t="shared" si="232"/>
        <v>0</v>
      </c>
      <c r="VBK34" s="355">
        <f t="shared" si="232"/>
        <v>0</v>
      </c>
      <c r="VBL34" s="355">
        <f t="shared" si="232"/>
        <v>0</v>
      </c>
      <c r="VBM34" s="355">
        <f t="shared" si="232"/>
        <v>0</v>
      </c>
      <c r="VBN34" s="355">
        <f t="shared" si="232"/>
        <v>0</v>
      </c>
      <c r="VBO34" s="355">
        <f t="shared" si="232"/>
        <v>0</v>
      </c>
      <c r="VBP34" s="355">
        <f t="shared" si="232"/>
        <v>0</v>
      </c>
      <c r="VBQ34" s="355">
        <f t="shared" si="232"/>
        <v>0</v>
      </c>
      <c r="VBR34" s="355">
        <f t="shared" si="232"/>
        <v>0</v>
      </c>
      <c r="VBS34" s="355">
        <f t="shared" si="232"/>
        <v>0</v>
      </c>
      <c r="VBT34" s="355">
        <f t="shared" si="232"/>
        <v>0</v>
      </c>
      <c r="VBU34" s="355">
        <f t="shared" si="232"/>
        <v>0</v>
      </c>
      <c r="VBV34" s="355">
        <f t="shared" si="232"/>
        <v>0</v>
      </c>
      <c r="VBW34" s="355">
        <f t="shared" si="232"/>
        <v>0</v>
      </c>
      <c r="VBX34" s="355">
        <f t="shared" si="232"/>
        <v>0</v>
      </c>
      <c r="VBY34" s="355">
        <f t="shared" si="232"/>
        <v>0</v>
      </c>
      <c r="VBZ34" s="355">
        <f t="shared" si="232"/>
        <v>0</v>
      </c>
      <c r="VCA34" s="355">
        <f t="shared" si="232"/>
        <v>0</v>
      </c>
      <c r="VCB34" s="355">
        <f t="shared" si="232"/>
        <v>0</v>
      </c>
      <c r="VCC34" s="355">
        <f t="shared" si="232"/>
        <v>0</v>
      </c>
      <c r="VCD34" s="355">
        <f t="shared" si="232"/>
        <v>0</v>
      </c>
      <c r="VCE34" s="355">
        <f t="shared" si="232"/>
        <v>0</v>
      </c>
      <c r="VCF34" s="355">
        <f t="shared" si="232"/>
        <v>0</v>
      </c>
      <c r="VCG34" s="355">
        <f t="shared" si="232"/>
        <v>0</v>
      </c>
      <c r="VCH34" s="355">
        <f t="shared" si="232"/>
        <v>0</v>
      </c>
      <c r="VCI34" s="355">
        <f t="shared" si="232"/>
        <v>0</v>
      </c>
      <c r="VCJ34" s="355">
        <f t="shared" si="232"/>
        <v>0</v>
      </c>
      <c r="VCK34" s="355">
        <f t="shared" si="232"/>
        <v>0</v>
      </c>
      <c r="VCL34" s="355">
        <f t="shared" si="232"/>
        <v>0</v>
      </c>
      <c r="VCM34" s="355">
        <f t="shared" si="232"/>
        <v>0</v>
      </c>
      <c r="VCN34" s="355">
        <f t="shared" si="232"/>
        <v>0</v>
      </c>
      <c r="VCO34" s="355">
        <f t="shared" si="232"/>
        <v>0</v>
      </c>
      <c r="VCP34" s="355">
        <f t="shared" si="232"/>
        <v>0</v>
      </c>
      <c r="VCQ34" s="355">
        <f t="shared" si="232"/>
        <v>0</v>
      </c>
      <c r="VCR34" s="355">
        <f t="shared" si="232"/>
        <v>0</v>
      </c>
      <c r="VCS34" s="355">
        <f t="shared" si="232"/>
        <v>0</v>
      </c>
      <c r="VCT34" s="355">
        <f t="shared" si="232"/>
        <v>0</v>
      </c>
      <c r="VCU34" s="355">
        <f t="shared" si="232"/>
        <v>0</v>
      </c>
      <c r="VCV34" s="355">
        <f t="shared" si="232"/>
        <v>0</v>
      </c>
      <c r="VCW34" s="355">
        <f t="shared" si="232"/>
        <v>0</v>
      </c>
      <c r="VCX34" s="355">
        <f t="shared" si="232"/>
        <v>0</v>
      </c>
      <c r="VCY34" s="355">
        <f t="shared" ref="VCY34:VFJ34" si="233">SUM(VCY35:VCY39)</f>
        <v>0</v>
      </c>
      <c r="VCZ34" s="355">
        <f t="shared" si="233"/>
        <v>0</v>
      </c>
      <c r="VDA34" s="355">
        <f t="shared" si="233"/>
        <v>0</v>
      </c>
      <c r="VDB34" s="355">
        <f t="shared" si="233"/>
        <v>0</v>
      </c>
      <c r="VDC34" s="355">
        <f t="shared" si="233"/>
        <v>0</v>
      </c>
      <c r="VDD34" s="355">
        <f t="shared" si="233"/>
        <v>0</v>
      </c>
      <c r="VDE34" s="355">
        <f t="shared" si="233"/>
        <v>0</v>
      </c>
      <c r="VDF34" s="355">
        <f t="shared" si="233"/>
        <v>0</v>
      </c>
      <c r="VDG34" s="355">
        <f t="shared" si="233"/>
        <v>0</v>
      </c>
      <c r="VDH34" s="355">
        <f t="shared" si="233"/>
        <v>0</v>
      </c>
      <c r="VDI34" s="355">
        <f t="shared" si="233"/>
        <v>0</v>
      </c>
      <c r="VDJ34" s="355">
        <f t="shared" si="233"/>
        <v>0</v>
      </c>
      <c r="VDK34" s="355">
        <f t="shared" si="233"/>
        <v>0</v>
      </c>
      <c r="VDL34" s="355">
        <f t="shared" si="233"/>
        <v>0</v>
      </c>
      <c r="VDM34" s="355">
        <f t="shared" si="233"/>
        <v>0</v>
      </c>
      <c r="VDN34" s="355">
        <f t="shared" si="233"/>
        <v>0</v>
      </c>
      <c r="VDO34" s="355">
        <f t="shared" si="233"/>
        <v>0</v>
      </c>
      <c r="VDP34" s="355">
        <f t="shared" si="233"/>
        <v>0</v>
      </c>
      <c r="VDQ34" s="355">
        <f t="shared" si="233"/>
        <v>0</v>
      </c>
      <c r="VDR34" s="355">
        <f t="shared" si="233"/>
        <v>0</v>
      </c>
      <c r="VDS34" s="355">
        <f t="shared" si="233"/>
        <v>0</v>
      </c>
      <c r="VDT34" s="355">
        <f t="shared" si="233"/>
        <v>0</v>
      </c>
      <c r="VDU34" s="355">
        <f t="shared" si="233"/>
        <v>0</v>
      </c>
      <c r="VDV34" s="355">
        <f t="shared" si="233"/>
        <v>0</v>
      </c>
      <c r="VDW34" s="355">
        <f t="shared" si="233"/>
        <v>0</v>
      </c>
      <c r="VDX34" s="355">
        <f t="shared" si="233"/>
        <v>0</v>
      </c>
      <c r="VDY34" s="355">
        <f t="shared" si="233"/>
        <v>0</v>
      </c>
      <c r="VDZ34" s="355">
        <f t="shared" si="233"/>
        <v>0</v>
      </c>
      <c r="VEA34" s="355">
        <f t="shared" si="233"/>
        <v>0</v>
      </c>
      <c r="VEB34" s="355">
        <f t="shared" si="233"/>
        <v>0</v>
      </c>
      <c r="VEC34" s="355">
        <f t="shared" si="233"/>
        <v>0</v>
      </c>
      <c r="VED34" s="355">
        <f t="shared" si="233"/>
        <v>0</v>
      </c>
      <c r="VEE34" s="355">
        <f t="shared" si="233"/>
        <v>0</v>
      </c>
      <c r="VEF34" s="355">
        <f t="shared" si="233"/>
        <v>0</v>
      </c>
      <c r="VEG34" s="355">
        <f t="shared" si="233"/>
        <v>0</v>
      </c>
      <c r="VEH34" s="355">
        <f t="shared" si="233"/>
        <v>0</v>
      </c>
      <c r="VEI34" s="355">
        <f t="shared" si="233"/>
        <v>0</v>
      </c>
      <c r="VEJ34" s="355">
        <f t="shared" si="233"/>
        <v>0</v>
      </c>
      <c r="VEK34" s="355">
        <f t="shared" si="233"/>
        <v>0</v>
      </c>
      <c r="VEL34" s="355">
        <f t="shared" si="233"/>
        <v>0</v>
      </c>
      <c r="VEM34" s="355">
        <f t="shared" si="233"/>
        <v>0</v>
      </c>
      <c r="VEN34" s="355">
        <f t="shared" si="233"/>
        <v>0</v>
      </c>
      <c r="VEO34" s="355">
        <f t="shared" si="233"/>
        <v>0</v>
      </c>
      <c r="VEP34" s="355">
        <f t="shared" si="233"/>
        <v>0</v>
      </c>
      <c r="VEQ34" s="355">
        <f t="shared" si="233"/>
        <v>0</v>
      </c>
      <c r="VER34" s="355">
        <f t="shared" si="233"/>
        <v>0</v>
      </c>
      <c r="VES34" s="355">
        <f t="shared" si="233"/>
        <v>0</v>
      </c>
      <c r="VET34" s="355">
        <f t="shared" si="233"/>
        <v>0</v>
      </c>
      <c r="VEU34" s="355">
        <f t="shared" si="233"/>
        <v>0</v>
      </c>
      <c r="VEV34" s="355">
        <f t="shared" si="233"/>
        <v>0</v>
      </c>
      <c r="VEW34" s="355">
        <f t="shared" si="233"/>
        <v>0</v>
      </c>
      <c r="VEX34" s="355">
        <f t="shared" si="233"/>
        <v>0</v>
      </c>
      <c r="VEY34" s="355">
        <f t="shared" si="233"/>
        <v>0</v>
      </c>
      <c r="VEZ34" s="355">
        <f t="shared" si="233"/>
        <v>0</v>
      </c>
      <c r="VFA34" s="355">
        <f t="shared" si="233"/>
        <v>0</v>
      </c>
      <c r="VFB34" s="355">
        <f t="shared" si="233"/>
        <v>0</v>
      </c>
      <c r="VFC34" s="355">
        <f t="shared" si="233"/>
        <v>0</v>
      </c>
      <c r="VFD34" s="355">
        <f t="shared" si="233"/>
        <v>0</v>
      </c>
      <c r="VFE34" s="355">
        <f t="shared" si="233"/>
        <v>0</v>
      </c>
      <c r="VFF34" s="355">
        <f t="shared" si="233"/>
        <v>0</v>
      </c>
      <c r="VFG34" s="355">
        <f t="shared" si="233"/>
        <v>0</v>
      </c>
      <c r="VFH34" s="355">
        <f t="shared" si="233"/>
        <v>0</v>
      </c>
      <c r="VFI34" s="355">
        <f t="shared" si="233"/>
        <v>0</v>
      </c>
      <c r="VFJ34" s="355">
        <f t="shared" si="233"/>
        <v>0</v>
      </c>
      <c r="VFK34" s="355">
        <f t="shared" ref="VFK34:VHV34" si="234">SUM(VFK35:VFK39)</f>
        <v>0</v>
      </c>
      <c r="VFL34" s="355">
        <f t="shared" si="234"/>
        <v>0</v>
      </c>
      <c r="VFM34" s="355">
        <f t="shared" si="234"/>
        <v>0</v>
      </c>
      <c r="VFN34" s="355">
        <f t="shared" si="234"/>
        <v>0</v>
      </c>
      <c r="VFO34" s="355">
        <f t="shared" si="234"/>
        <v>0</v>
      </c>
      <c r="VFP34" s="355">
        <f t="shared" si="234"/>
        <v>0</v>
      </c>
      <c r="VFQ34" s="355">
        <f t="shared" si="234"/>
        <v>0</v>
      </c>
      <c r="VFR34" s="355">
        <f t="shared" si="234"/>
        <v>0</v>
      </c>
      <c r="VFS34" s="355">
        <f t="shared" si="234"/>
        <v>0</v>
      </c>
      <c r="VFT34" s="355">
        <f t="shared" si="234"/>
        <v>0</v>
      </c>
      <c r="VFU34" s="355">
        <f t="shared" si="234"/>
        <v>0</v>
      </c>
      <c r="VFV34" s="355">
        <f t="shared" si="234"/>
        <v>0</v>
      </c>
      <c r="VFW34" s="355">
        <f t="shared" si="234"/>
        <v>0</v>
      </c>
      <c r="VFX34" s="355">
        <f t="shared" si="234"/>
        <v>0</v>
      </c>
      <c r="VFY34" s="355">
        <f t="shared" si="234"/>
        <v>0</v>
      </c>
      <c r="VFZ34" s="355">
        <f t="shared" si="234"/>
        <v>0</v>
      </c>
      <c r="VGA34" s="355">
        <f t="shared" si="234"/>
        <v>0</v>
      </c>
      <c r="VGB34" s="355">
        <f t="shared" si="234"/>
        <v>0</v>
      </c>
      <c r="VGC34" s="355">
        <f t="shared" si="234"/>
        <v>0</v>
      </c>
      <c r="VGD34" s="355">
        <f t="shared" si="234"/>
        <v>0</v>
      </c>
      <c r="VGE34" s="355">
        <f t="shared" si="234"/>
        <v>0</v>
      </c>
      <c r="VGF34" s="355">
        <f t="shared" si="234"/>
        <v>0</v>
      </c>
      <c r="VGG34" s="355">
        <f t="shared" si="234"/>
        <v>0</v>
      </c>
      <c r="VGH34" s="355">
        <f t="shared" si="234"/>
        <v>0</v>
      </c>
      <c r="VGI34" s="355">
        <f t="shared" si="234"/>
        <v>0</v>
      </c>
      <c r="VGJ34" s="355">
        <f t="shared" si="234"/>
        <v>0</v>
      </c>
      <c r="VGK34" s="355">
        <f t="shared" si="234"/>
        <v>0</v>
      </c>
      <c r="VGL34" s="355">
        <f t="shared" si="234"/>
        <v>0</v>
      </c>
      <c r="VGM34" s="355">
        <f t="shared" si="234"/>
        <v>0</v>
      </c>
      <c r="VGN34" s="355">
        <f t="shared" si="234"/>
        <v>0</v>
      </c>
      <c r="VGO34" s="355">
        <f t="shared" si="234"/>
        <v>0</v>
      </c>
      <c r="VGP34" s="355">
        <f t="shared" si="234"/>
        <v>0</v>
      </c>
      <c r="VGQ34" s="355">
        <f t="shared" si="234"/>
        <v>0</v>
      </c>
      <c r="VGR34" s="355">
        <f t="shared" si="234"/>
        <v>0</v>
      </c>
      <c r="VGS34" s="355">
        <f t="shared" si="234"/>
        <v>0</v>
      </c>
      <c r="VGT34" s="355">
        <f t="shared" si="234"/>
        <v>0</v>
      </c>
      <c r="VGU34" s="355">
        <f t="shared" si="234"/>
        <v>0</v>
      </c>
      <c r="VGV34" s="355">
        <f t="shared" si="234"/>
        <v>0</v>
      </c>
      <c r="VGW34" s="355">
        <f t="shared" si="234"/>
        <v>0</v>
      </c>
      <c r="VGX34" s="355">
        <f t="shared" si="234"/>
        <v>0</v>
      </c>
      <c r="VGY34" s="355">
        <f t="shared" si="234"/>
        <v>0</v>
      </c>
      <c r="VGZ34" s="355">
        <f t="shared" si="234"/>
        <v>0</v>
      </c>
      <c r="VHA34" s="355">
        <f t="shared" si="234"/>
        <v>0</v>
      </c>
      <c r="VHB34" s="355">
        <f t="shared" si="234"/>
        <v>0</v>
      </c>
      <c r="VHC34" s="355">
        <f t="shared" si="234"/>
        <v>0</v>
      </c>
      <c r="VHD34" s="355">
        <f t="shared" si="234"/>
        <v>0</v>
      </c>
      <c r="VHE34" s="355">
        <f t="shared" si="234"/>
        <v>0</v>
      </c>
      <c r="VHF34" s="355">
        <f t="shared" si="234"/>
        <v>0</v>
      </c>
      <c r="VHG34" s="355">
        <f t="shared" si="234"/>
        <v>0</v>
      </c>
      <c r="VHH34" s="355">
        <f t="shared" si="234"/>
        <v>0</v>
      </c>
      <c r="VHI34" s="355">
        <f t="shared" si="234"/>
        <v>0</v>
      </c>
      <c r="VHJ34" s="355">
        <f t="shared" si="234"/>
        <v>0</v>
      </c>
      <c r="VHK34" s="355">
        <f t="shared" si="234"/>
        <v>0</v>
      </c>
      <c r="VHL34" s="355">
        <f t="shared" si="234"/>
        <v>0</v>
      </c>
      <c r="VHM34" s="355">
        <f t="shared" si="234"/>
        <v>0</v>
      </c>
      <c r="VHN34" s="355">
        <f t="shared" si="234"/>
        <v>0</v>
      </c>
      <c r="VHO34" s="355">
        <f t="shared" si="234"/>
        <v>0</v>
      </c>
      <c r="VHP34" s="355">
        <f t="shared" si="234"/>
        <v>0</v>
      </c>
      <c r="VHQ34" s="355">
        <f t="shared" si="234"/>
        <v>0</v>
      </c>
      <c r="VHR34" s="355">
        <f t="shared" si="234"/>
        <v>0</v>
      </c>
      <c r="VHS34" s="355">
        <f t="shared" si="234"/>
        <v>0</v>
      </c>
      <c r="VHT34" s="355">
        <f t="shared" si="234"/>
        <v>0</v>
      </c>
      <c r="VHU34" s="355">
        <f t="shared" si="234"/>
        <v>0</v>
      </c>
      <c r="VHV34" s="355">
        <f t="shared" si="234"/>
        <v>0</v>
      </c>
      <c r="VHW34" s="355">
        <f t="shared" ref="VHW34:VKH34" si="235">SUM(VHW35:VHW39)</f>
        <v>0</v>
      </c>
      <c r="VHX34" s="355">
        <f t="shared" si="235"/>
        <v>0</v>
      </c>
      <c r="VHY34" s="355">
        <f t="shared" si="235"/>
        <v>0</v>
      </c>
      <c r="VHZ34" s="355">
        <f t="shared" si="235"/>
        <v>0</v>
      </c>
      <c r="VIA34" s="355">
        <f t="shared" si="235"/>
        <v>0</v>
      </c>
      <c r="VIB34" s="355">
        <f t="shared" si="235"/>
        <v>0</v>
      </c>
      <c r="VIC34" s="355">
        <f t="shared" si="235"/>
        <v>0</v>
      </c>
      <c r="VID34" s="355">
        <f t="shared" si="235"/>
        <v>0</v>
      </c>
      <c r="VIE34" s="355">
        <f t="shared" si="235"/>
        <v>0</v>
      </c>
      <c r="VIF34" s="355">
        <f t="shared" si="235"/>
        <v>0</v>
      </c>
      <c r="VIG34" s="355">
        <f t="shared" si="235"/>
        <v>0</v>
      </c>
      <c r="VIH34" s="355">
        <f t="shared" si="235"/>
        <v>0</v>
      </c>
      <c r="VII34" s="355">
        <f t="shared" si="235"/>
        <v>0</v>
      </c>
      <c r="VIJ34" s="355">
        <f t="shared" si="235"/>
        <v>0</v>
      </c>
      <c r="VIK34" s="355">
        <f t="shared" si="235"/>
        <v>0</v>
      </c>
      <c r="VIL34" s="355">
        <f t="shared" si="235"/>
        <v>0</v>
      </c>
      <c r="VIM34" s="355">
        <f t="shared" si="235"/>
        <v>0</v>
      </c>
      <c r="VIN34" s="355">
        <f t="shared" si="235"/>
        <v>0</v>
      </c>
      <c r="VIO34" s="355">
        <f t="shared" si="235"/>
        <v>0</v>
      </c>
      <c r="VIP34" s="355">
        <f t="shared" si="235"/>
        <v>0</v>
      </c>
      <c r="VIQ34" s="355">
        <f t="shared" si="235"/>
        <v>0</v>
      </c>
      <c r="VIR34" s="355">
        <f t="shared" si="235"/>
        <v>0</v>
      </c>
      <c r="VIS34" s="355">
        <f t="shared" si="235"/>
        <v>0</v>
      </c>
      <c r="VIT34" s="355">
        <f t="shared" si="235"/>
        <v>0</v>
      </c>
      <c r="VIU34" s="355">
        <f t="shared" si="235"/>
        <v>0</v>
      </c>
      <c r="VIV34" s="355">
        <f t="shared" si="235"/>
        <v>0</v>
      </c>
      <c r="VIW34" s="355">
        <f t="shared" si="235"/>
        <v>0</v>
      </c>
      <c r="VIX34" s="355">
        <f t="shared" si="235"/>
        <v>0</v>
      </c>
      <c r="VIY34" s="355">
        <f t="shared" si="235"/>
        <v>0</v>
      </c>
      <c r="VIZ34" s="355">
        <f t="shared" si="235"/>
        <v>0</v>
      </c>
      <c r="VJA34" s="355">
        <f t="shared" si="235"/>
        <v>0</v>
      </c>
      <c r="VJB34" s="355">
        <f t="shared" si="235"/>
        <v>0</v>
      </c>
      <c r="VJC34" s="355">
        <f t="shared" si="235"/>
        <v>0</v>
      </c>
      <c r="VJD34" s="355">
        <f t="shared" si="235"/>
        <v>0</v>
      </c>
      <c r="VJE34" s="355">
        <f t="shared" si="235"/>
        <v>0</v>
      </c>
      <c r="VJF34" s="355">
        <f t="shared" si="235"/>
        <v>0</v>
      </c>
      <c r="VJG34" s="355">
        <f t="shared" si="235"/>
        <v>0</v>
      </c>
      <c r="VJH34" s="355">
        <f t="shared" si="235"/>
        <v>0</v>
      </c>
      <c r="VJI34" s="355">
        <f t="shared" si="235"/>
        <v>0</v>
      </c>
      <c r="VJJ34" s="355">
        <f t="shared" si="235"/>
        <v>0</v>
      </c>
      <c r="VJK34" s="355">
        <f t="shared" si="235"/>
        <v>0</v>
      </c>
      <c r="VJL34" s="355">
        <f t="shared" si="235"/>
        <v>0</v>
      </c>
      <c r="VJM34" s="355">
        <f t="shared" si="235"/>
        <v>0</v>
      </c>
      <c r="VJN34" s="355">
        <f t="shared" si="235"/>
        <v>0</v>
      </c>
      <c r="VJO34" s="355">
        <f t="shared" si="235"/>
        <v>0</v>
      </c>
      <c r="VJP34" s="355">
        <f t="shared" si="235"/>
        <v>0</v>
      </c>
      <c r="VJQ34" s="355">
        <f t="shared" si="235"/>
        <v>0</v>
      </c>
      <c r="VJR34" s="355">
        <f t="shared" si="235"/>
        <v>0</v>
      </c>
      <c r="VJS34" s="355">
        <f t="shared" si="235"/>
        <v>0</v>
      </c>
      <c r="VJT34" s="355">
        <f t="shared" si="235"/>
        <v>0</v>
      </c>
      <c r="VJU34" s="355">
        <f t="shared" si="235"/>
        <v>0</v>
      </c>
      <c r="VJV34" s="355">
        <f t="shared" si="235"/>
        <v>0</v>
      </c>
      <c r="VJW34" s="355">
        <f t="shared" si="235"/>
        <v>0</v>
      </c>
      <c r="VJX34" s="355">
        <f t="shared" si="235"/>
        <v>0</v>
      </c>
      <c r="VJY34" s="355">
        <f t="shared" si="235"/>
        <v>0</v>
      </c>
      <c r="VJZ34" s="355">
        <f t="shared" si="235"/>
        <v>0</v>
      </c>
      <c r="VKA34" s="355">
        <f t="shared" si="235"/>
        <v>0</v>
      </c>
      <c r="VKB34" s="355">
        <f t="shared" si="235"/>
        <v>0</v>
      </c>
      <c r="VKC34" s="355">
        <f t="shared" si="235"/>
        <v>0</v>
      </c>
      <c r="VKD34" s="355">
        <f t="shared" si="235"/>
        <v>0</v>
      </c>
      <c r="VKE34" s="355">
        <f t="shared" si="235"/>
        <v>0</v>
      </c>
      <c r="VKF34" s="355">
        <f t="shared" si="235"/>
        <v>0</v>
      </c>
      <c r="VKG34" s="355">
        <f t="shared" si="235"/>
        <v>0</v>
      </c>
      <c r="VKH34" s="355">
        <f t="shared" si="235"/>
        <v>0</v>
      </c>
      <c r="VKI34" s="355">
        <f t="shared" ref="VKI34:VMT34" si="236">SUM(VKI35:VKI39)</f>
        <v>0</v>
      </c>
      <c r="VKJ34" s="355">
        <f t="shared" si="236"/>
        <v>0</v>
      </c>
      <c r="VKK34" s="355">
        <f t="shared" si="236"/>
        <v>0</v>
      </c>
      <c r="VKL34" s="355">
        <f t="shared" si="236"/>
        <v>0</v>
      </c>
      <c r="VKM34" s="355">
        <f t="shared" si="236"/>
        <v>0</v>
      </c>
      <c r="VKN34" s="355">
        <f t="shared" si="236"/>
        <v>0</v>
      </c>
      <c r="VKO34" s="355">
        <f t="shared" si="236"/>
        <v>0</v>
      </c>
      <c r="VKP34" s="355">
        <f t="shared" si="236"/>
        <v>0</v>
      </c>
      <c r="VKQ34" s="355">
        <f t="shared" si="236"/>
        <v>0</v>
      </c>
      <c r="VKR34" s="355">
        <f t="shared" si="236"/>
        <v>0</v>
      </c>
      <c r="VKS34" s="355">
        <f t="shared" si="236"/>
        <v>0</v>
      </c>
      <c r="VKT34" s="355">
        <f t="shared" si="236"/>
        <v>0</v>
      </c>
      <c r="VKU34" s="355">
        <f t="shared" si="236"/>
        <v>0</v>
      </c>
      <c r="VKV34" s="355">
        <f t="shared" si="236"/>
        <v>0</v>
      </c>
      <c r="VKW34" s="355">
        <f t="shared" si="236"/>
        <v>0</v>
      </c>
      <c r="VKX34" s="355">
        <f t="shared" si="236"/>
        <v>0</v>
      </c>
      <c r="VKY34" s="355">
        <f t="shared" si="236"/>
        <v>0</v>
      </c>
      <c r="VKZ34" s="355">
        <f t="shared" si="236"/>
        <v>0</v>
      </c>
      <c r="VLA34" s="355">
        <f t="shared" si="236"/>
        <v>0</v>
      </c>
      <c r="VLB34" s="355">
        <f t="shared" si="236"/>
        <v>0</v>
      </c>
      <c r="VLC34" s="355">
        <f t="shared" si="236"/>
        <v>0</v>
      </c>
      <c r="VLD34" s="355">
        <f t="shared" si="236"/>
        <v>0</v>
      </c>
      <c r="VLE34" s="355">
        <f t="shared" si="236"/>
        <v>0</v>
      </c>
      <c r="VLF34" s="355">
        <f t="shared" si="236"/>
        <v>0</v>
      </c>
      <c r="VLG34" s="355">
        <f t="shared" si="236"/>
        <v>0</v>
      </c>
      <c r="VLH34" s="355">
        <f t="shared" si="236"/>
        <v>0</v>
      </c>
      <c r="VLI34" s="355">
        <f t="shared" si="236"/>
        <v>0</v>
      </c>
      <c r="VLJ34" s="355">
        <f t="shared" si="236"/>
        <v>0</v>
      </c>
      <c r="VLK34" s="355">
        <f t="shared" si="236"/>
        <v>0</v>
      </c>
      <c r="VLL34" s="355">
        <f t="shared" si="236"/>
        <v>0</v>
      </c>
      <c r="VLM34" s="355">
        <f t="shared" si="236"/>
        <v>0</v>
      </c>
      <c r="VLN34" s="355">
        <f t="shared" si="236"/>
        <v>0</v>
      </c>
      <c r="VLO34" s="355">
        <f t="shared" si="236"/>
        <v>0</v>
      </c>
      <c r="VLP34" s="355">
        <f t="shared" si="236"/>
        <v>0</v>
      </c>
      <c r="VLQ34" s="355">
        <f t="shared" si="236"/>
        <v>0</v>
      </c>
      <c r="VLR34" s="355">
        <f t="shared" si="236"/>
        <v>0</v>
      </c>
      <c r="VLS34" s="355">
        <f t="shared" si="236"/>
        <v>0</v>
      </c>
      <c r="VLT34" s="355">
        <f t="shared" si="236"/>
        <v>0</v>
      </c>
      <c r="VLU34" s="355">
        <f t="shared" si="236"/>
        <v>0</v>
      </c>
      <c r="VLV34" s="355">
        <f t="shared" si="236"/>
        <v>0</v>
      </c>
      <c r="VLW34" s="355">
        <f t="shared" si="236"/>
        <v>0</v>
      </c>
      <c r="VLX34" s="355">
        <f t="shared" si="236"/>
        <v>0</v>
      </c>
      <c r="VLY34" s="355">
        <f t="shared" si="236"/>
        <v>0</v>
      </c>
      <c r="VLZ34" s="355">
        <f t="shared" si="236"/>
        <v>0</v>
      </c>
      <c r="VMA34" s="355">
        <f t="shared" si="236"/>
        <v>0</v>
      </c>
      <c r="VMB34" s="355">
        <f t="shared" si="236"/>
        <v>0</v>
      </c>
      <c r="VMC34" s="355">
        <f t="shared" si="236"/>
        <v>0</v>
      </c>
      <c r="VMD34" s="355">
        <f t="shared" si="236"/>
        <v>0</v>
      </c>
      <c r="VME34" s="355">
        <f t="shared" si="236"/>
        <v>0</v>
      </c>
      <c r="VMF34" s="355">
        <f t="shared" si="236"/>
        <v>0</v>
      </c>
      <c r="VMG34" s="355">
        <f t="shared" si="236"/>
        <v>0</v>
      </c>
      <c r="VMH34" s="355">
        <f t="shared" si="236"/>
        <v>0</v>
      </c>
      <c r="VMI34" s="355">
        <f t="shared" si="236"/>
        <v>0</v>
      </c>
      <c r="VMJ34" s="355">
        <f t="shared" si="236"/>
        <v>0</v>
      </c>
      <c r="VMK34" s="355">
        <f t="shared" si="236"/>
        <v>0</v>
      </c>
      <c r="VML34" s="355">
        <f t="shared" si="236"/>
        <v>0</v>
      </c>
      <c r="VMM34" s="355">
        <f t="shared" si="236"/>
        <v>0</v>
      </c>
      <c r="VMN34" s="355">
        <f t="shared" si="236"/>
        <v>0</v>
      </c>
      <c r="VMO34" s="355">
        <f t="shared" si="236"/>
        <v>0</v>
      </c>
      <c r="VMP34" s="355">
        <f t="shared" si="236"/>
        <v>0</v>
      </c>
      <c r="VMQ34" s="355">
        <f t="shared" si="236"/>
        <v>0</v>
      </c>
      <c r="VMR34" s="355">
        <f t="shared" si="236"/>
        <v>0</v>
      </c>
      <c r="VMS34" s="355">
        <f t="shared" si="236"/>
        <v>0</v>
      </c>
      <c r="VMT34" s="355">
        <f t="shared" si="236"/>
        <v>0</v>
      </c>
      <c r="VMU34" s="355">
        <f t="shared" ref="VMU34:VPF34" si="237">SUM(VMU35:VMU39)</f>
        <v>0</v>
      </c>
      <c r="VMV34" s="355">
        <f t="shared" si="237"/>
        <v>0</v>
      </c>
      <c r="VMW34" s="355">
        <f t="shared" si="237"/>
        <v>0</v>
      </c>
      <c r="VMX34" s="355">
        <f t="shared" si="237"/>
        <v>0</v>
      </c>
      <c r="VMY34" s="355">
        <f t="shared" si="237"/>
        <v>0</v>
      </c>
      <c r="VMZ34" s="355">
        <f t="shared" si="237"/>
        <v>0</v>
      </c>
      <c r="VNA34" s="355">
        <f t="shared" si="237"/>
        <v>0</v>
      </c>
      <c r="VNB34" s="355">
        <f t="shared" si="237"/>
        <v>0</v>
      </c>
      <c r="VNC34" s="355">
        <f t="shared" si="237"/>
        <v>0</v>
      </c>
      <c r="VND34" s="355">
        <f t="shared" si="237"/>
        <v>0</v>
      </c>
      <c r="VNE34" s="355">
        <f t="shared" si="237"/>
        <v>0</v>
      </c>
      <c r="VNF34" s="355">
        <f t="shared" si="237"/>
        <v>0</v>
      </c>
      <c r="VNG34" s="355">
        <f t="shared" si="237"/>
        <v>0</v>
      </c>
      <c r="VNH34" s="355">
        <f t="shared" si="237"/>
        <v>0</v>
      </c>
      <c r="VNI34" s="355">
        <f t="shared" si="237"/>
        <v>0</v>
      </c>
      <c r="VNJ34" s="355">
        <f t="shared" si="237"/>
        <v>0</v>
      </c>
      <c r="VNK34" s="355">
        <f t="shared" si="237"/>
        <v>0</v>
      </c>
      <c r="VNL34" s="355">
        <f t="shared" si="237"/>
        <v>0</v>
      </c>
      <c r="VNM34" s="355">
        <f t="shared" si="237"/>
        <v>0</v>
      </c>
      <c r="VNN34" s="355">
        <f t="shared" si="237"/>
        <v>0</v>
      </c>
      <c r="VNO34" s="355">
        <f t="shared" si="237"/>
        <v>0</v>
      </c>
      <c r="VNP34" s="355">
        <f t="shared" si="237"/>
        <v>0</v>
      </c>
      <c r="VNQ34" s="355">
        <f t="shared" si="237"/>
        <v>0</v>
      </c>
      <c r="VNR34" s="355">
        <f t="shared" si="237"/>
        <v>0</v>
      </c>
      <c r="VNS34" s="355">
        <f t="shared" si="237"/>
        <v>0</v>
      </c>
      <c r="VNT34" s="355">
        <f t="shared" si="237"/>
        <v>0</v>
      </c>
      <c r="VNU34" s="355">
        <f t="shared" si="237"/>
        <v>0</v>
      </c>
      <c r="VNV34" s="355">
        <f t="shared" si="237"/>
        <v>0</v>
      </c>
      <c r="VNW34" s="355">
        <f t="shared" si="237"/>
        <v>0</v>
      </c>
      <c r="VNX34" s="355">
        <f t="shared" si="237"/>
        <v>0</v>
      </c>
      <c r="VNY34" s="355">
        <f t="shared" si="237"/>
        <v>0</v>
      </c>
      <c r="VNZ34" s="355">
        <f t="shared" si="237"/>
        <v>0</v>
      </c>
      <c r="VOA34" s="355">
        <f t="shared" si="237"/>
        <v>0</v>
      </c>
      <c r="VOB34" s="355">
        <f t="shared" si="237"/>
        <v>0</v>
      </c>
      <c r="VOC34" s="355">
        <f t="shared" si="237"/>
        <v>0</v>
      </c>
      <c r="VOD34" s="355">
        <f t="shared" si="237"/>
        <v>0</v>
      </c>
      <c r="VOE34" s="355">
        <f t="shared" si="237"/>
        <v>0</v>
      </c>
      <c r="VOF34" s="355">
        <f t="shared" si="237"/>
        <v>0</v>
      </c>
      <c r="VOG34" s="355">
        <f t="shared" si="237"/>
        <v>0</v>
      </c>
      <c r="VOH34" s="355">
        <f t="shared" si="237"/>
        <v>0</v>
      </c>
      <c r="VOI34" s="355">
        <f t="shared" si="237"/>
        <v>0</v>
      </c>
      <c r="VOJ34" s="355">
        <f t="shared" si="237"/>
        <v>0</v>
      </c>
      <c r="VOK34" s="355">
        <f t="shared" si="237"/>
        <v>0</v>
      </c>
      <c r="VOL34" s="355">
        <f t="shared" si="237"/>
        <v>0</v>
      </c>
      <c r="VOM34" s="355">
        <f t="shared" si="237"/>
        <v>0</v>
      </c>
      <c r="VON34" s="355">
        <f t="shared" si="237"/>
        <v>0</v>
      </c>
      <c r="VOO34" s="355">
        <f t="shared" si="237"/>
        <v>0</v>
      </c>
      <c r="VOP34" s="355">
        <f t="shared" si="237"/>
        <v>0</v>
      </c>
      <c r="VOQ34" s="355">
        <f t="shared" si="237"/>
        <v>0</v>
      </c>
      <c r="VOR34" s="355">
        <f t="shared" si="237"/>
        <v>0</v>
      </c>
      <c r="VOS34" s="355">
        <f t="shared" si="237"/>
        <v>0</v>
      </c>
      <c r="VOT34" s="355">
        <f t="shared" si="237"/>
        <v>0</v>
      </c>
      <c r="VOU34" s="355">
        <f t="shared" si="237"/>
        <v>0</v>
      </c>
      <c r="VOV34" s="355">
        <f t="shared" si="237"/>
        <v>0</v>
      </c>
      <c r="VOW34" s="355">
        <f t="shared" si="237"/>
        <v>0</v>
      </c>
      <c r="VOX34" s="355">
        <f t="shared" si="237"/>
        <v>0</v>
      </c>
      <c r="VOY34" s="355">
        <f t="shared" si="237"/>
        <v>0</v>
      </c>
      <c r="VOZ34" s="355">
        <f t="shared" si="237"/>
        <v>0</v>
      </c>
      <c r="VPA34" s="355">
        <f t="shared" si="237"/>
        <v>0</v>
      </c>
      <c r="VPB34" s="355">
        <f t="shared" si="237"/>
        <v>0</v>
      </c>
      <c r="VPC34" s="355">
        <f t="shared" si="237"/>
        <v>0</v>
      </c>
      <c r="VPD34" s="355">
        <f t="shared" si="237"/>
        <v>0</v>
      </c>
      <c r="VPE34" s="355">
        <f t="shared" si="237"/>
        <v>0</v>
      </c>
      <c r="VPF34" s="355">
        <f t="shared" si="237"/>
        <v>0</v>
      </c>
      <c r="VPG34" s="355">
        <f t="shared" ref="VPG34:VRR34" si="238">SUM(VPG35:VPG39)</f>
        <v>0</v>
      </c>
      <c r="VPH34" s="355">
        <f t="shared" si="238"/>
        <v>0</v>
      </c>
      <c r="VPI34" s="355">
        <f t="shared" si="238"/>
        <v>0</v>
      </c>
      <c r="VPJ34" s="355">
        <f t="shared" si="238"/>
        <v>0</v>
      </c>
      <c r="VPK34" s="355">
        <f t="shared" si="238"/>
        <v>0</v>
      </c>
      <c r="VPL34" s="355">
        <f t="shared" si="238"/>
        <v>0</v>
      </c>
      <c r="VPM34" s="355">
        <f t="shared" si="238"/>
        <v>0</v>
      </c>
      <c r="VPN34" s="355">
        <f t="shared" si="238"/>
        <v>0</v>
      </c>
      <c r="VPO34" s="355">
        <f t="shared" si="238"/>
        <v>0</v>
      </c>
      <c r="VPP34" s="355">
        <f t="shared" si="238"/>
        <v>0</v>
      </c>
      <c r="VPQ34" s="355">
        <f t="shared" si="238"/>
        <v>0</v>
      </c>
      <c r="VPR34" s="355">
        <f t="shared" si="238"/>
        <v>0</v>
      </c>
      <c r="VPS34" s="355">
        <f t="shared" si="238"/>
        <v>0</v>
      </c>
      <c r="VPT34" s="355">
        <f t="shared" si="238"/>
        <v>0</v>
      </c>
      <c r="VPU34" s="355">
        <f t="shared" si="238"/>
        <v>0</v>
      </c>
      <c r="VPV34" s="355">
        <f t="shared" si="238"/>
        <v>0</v>
      </c>
      <c r="VPW34" s="355">
        <f t="shared" si="238"/>
        <v>0</v>
      </c>
      <c r="VPX34" s="355">
        <f t="shared" si="238"/>
        <v>0</v>
      </c>
      <c r="VPY34" s="355">
        <f t="shared" si="238"/>
        <v>0</v>
      </c>
      <c r="VPZ34" s="355">
        <f t="shared" si="238"/>
        <v>0</v>
      </c>
      <c r="VQA34" s="355">
        <f t="shared" si="238"/>
        <v>0</v>
      </c>
      <c r="VQB34" s="355">
        <f t="shared" si="238"/>
        <v>0</v>
      </c>
      <c r="VQC34" s="355">
        <f t="shared" si="238"/>
        <v>0</v>
      </c>
      <c r="VQD34" s="355">
        <f t="shared" si="238"/>
        <v>0</v>
      </c>
      <c r="VQE34" s="355">
        <f t="shared" si="238"/>
        <v>0</v>
      </c>
      <c r="VQF34" s="355">
        <f t="shared" si="238"/>
        <v>0</v>
      </c>
      <c r="VQG34" s="355">
        <f t="shared" si="238"/>
        <v>0</v>
      </c>
      <c r="VQH34" s="355">
        <f t="shared" si="238"/>
        <v>0</v>
      </c>
      <c r="VQI34" s="355">
        <f t="shared" si="238"/>
        <v>0</v>
      </c>
      <c r="VQJ34" s="355">
        <f t="shared" si="238"/>
        <v>0</v>
      </c>
      <c r="VQK34" s="355">
        <f t="shared" si="238"/>
        <v>0</v>
      </c>
      <c r="VQL34" s="355">
        <f t="shared" si="238"/>
        <v>0</v>
      </c>
      <c r="VQM34" s="355">
        <f t="shared" si="238"/>
        <v>0</v>
      </c>
      <c r="VQN34" s="355">
        <f t="shared" si="238"/>
        <v>0</v>
      </c>
      <c r="VQO34" s="355">
        <f t="shared" si="238"/>
        <v>0</v>
      </c>
      <c r="VQP34" s="355">
        <f t="shared" si="238"/>
        <v>0</v>
      </c>
      <c r="VQQ34" s="355">
        <f t="shared" si="238"/>
        <v>0</v>
      </c>
      <c r="VQR34" s="355">
        <f t="shared" si="238"/>
        <v>0</v>
      </c>
      <c r="VQS34" s="355">
        <f t="shared" si="238"/>
        <v>0</v>
      </c>
      <c r="VQT34" s="355">
        <f t="shared" si="238"/>
        <v>0</v>
      </c>
      <c r="VQU34" s="355">
        <f t="shared" si="238"/>
        <v>0</v>
      </c>
      <c r="VQV34" s="355">
        <f t="shared" si="238"/>
        <v>0</v>
      </c>
      <c r="VQW34" s="355">
        <f t="shared" si="238"/>
        <v>0</v>
      </c>
      <c r="VQX34" s="355">
        <f t="shared" si="238"/>
        <v>0</v>
      </c>
      <c r="VQY34" s="355">
        <f t="shared" si="238"/>
        <v>0</v>
      </c>
      <c r="VQZ34" s="355">
        <f t="shared" si="238"/>
        <v>0</v>
      </c>
      <c r="VRA34" s="355">
        <f t="shared" si="238"/>
        <v>0</v>
      </c>
      <c r="VRB34" s="355">
        <f t="shared" si="238"/>
        <v>0</v>
      </c>
      <c r="VRC34" s="355">
        <f t="shared" si="238"/>
        <v>0</v>
      </c>
      <c r="VRD34" s="355">
        <f t="shared" si="238"/>
        <v>0</v>
      </c>
      <c r="VRE34" s="355">
        <f t="shared" si="238"/>
        <v>0</v>
      </c>
      <c r="VRF34" s="355">
        <f t="shared" si="238"/>
        <v>0</v>
      </c>
      <c r="VRG34" s="355">
        <f t="shared" si="238"/>
        <v>0</v>
      </c>
      <c r="VRH34" s="355">
        <f t="shared" si="238"/>
        <v>0</v>
      </c>
      <c r="VRI34" s="355">
        <f t="shared" si="238"/>
        <v>0</v>
      </c>
      <c r="VRJ34" s="355">
        <f t="shared" si="238"/>
        <v>0</v>
      </c>
      <c r="VRK34" s="355">
        <f t="shared" si="238"/>
        <v>0</v>
      </c>
      <c r="VRL34" s="355">
        <f t="shared" si="238"/>
        <v>0</v>
      </c>
      <c r="VRM34" s="355">
        <f t="shared" si="238"/>
        <v>0</v>
      </c>
      <c r="VRN34" s="355">
        <f t="shared" si="238"/>
        <v>0</v>
      </c>
      <c r="VRO34" s="355">
        <f t="shared" si="238"/>
        <v>0</v>
      </c>
      <c r="VRP34" s="355">
        <f t="shared" si="238"/>
        <v>0</v>
      </c>
      <c r="VRQ34" s="355">
        <f t="shared" si="238"/>
        <v>0</v>
      </c>
      <c r="VRR34" s="355">
        <f t="shared" si="238"/>
        <v>0</v>
      </c>
      <c r="VRS34" s="355">
        <f t="shared" ref="VRS34:VUD34" si="239">SUM(VRS35:VRS39)</f>
        <v>0</v>
      </c>
      <c r="VRT34" s="355">
        <f t="shared" si="239"/>
        <v>0</v>
      </c>
      <c r="VRU34" s="355">
        <f t="shared" si="239"/>
        <v>0</v>
      </c>
      <c r="VRV34" s="355">
        <f t="shared" si="239"/>
        <v>0</v>
      </c>
      <c r="VRW34" s="355">
        <f t="shared" si="239"/>
        <v>0</v>
      </c>
      <c r="VRX34" s="355">
        <f t="shared" si="239"/>
        <v>0</v>
      </c>
      <c r="VRY34" s="355">
        <f t="shared" si="239"/>
        <v>0</v>
      </c>
      <c r="VRZ34" s="355">
        <f t="shared" si="239"/>
        <v>0</v>
      </c>
      <c r="VSA34" s="355">
        <f t="shared" si="239"/>
        <v>0</v>
      </c>
      <c r="VSB34" s="355">
        <f t="shared" si="239"/>
        <v>0</v>
      </c>
      <c r="VSC34" s="355">
        <f t="shared" si="239"/>
        <v>0</v>
      </c>
      <c r="VSD34" s="355">
        <f t="shared" si="239"/>
        <v>0</v>
      </c>
      <c r="VSE34" s="355">
        <f t="shared" si="239"/>
        <v>0</v>
      </c>
      <c r="VSF34" s="355">
        <f t="shared" si="239"/>
        <v>0</v>
      </c>
      <c r="VSG34" s="355">
        <f t="shared" si="239"/>
        <v>0</v>
      </c>
      <c r="VSH34" s="355">
        <f t="shared" si="239"/>
        <v>0</v>
      </c>
      <c r="VSI34" s="355">
        <f t="shared" si="239"/>
        <v>0</v>
      </c>
      <c r="VSJ34" s="355">
        <f t="shared" si="239"/>
        <v>0</v>
      </c>
      <c r="VSK34" s="355">
        <f t="shared" si="239"/>
        <v>0</v>
      </c>
      <c r="VSL34" s="355">
        <f t="shared" si="239"/>
        <v>0</v>
      </c>
      <c r="VSM34" s="355">
        <f t="shared" si="239"/>
        <v>0</v>
      </c>
      <c r="VSN34" s="355">
        <f t="shared" si="239"/>
        <v>0</v>
      </c>
      <c r="VSO34" s="355">
        <f t="shared" si="239"/>
        <v>0</v>
      </c>
      <c r="VSP34" s="355">
        <f t="shared" si="239"/>
        <v>0</v>
      </c>
      <c r="VSQ34" s="355">
        <f t="shared" si="239"/>
        <v>0</v>
      </c>
      <c r="VSR34" s="355">
        <f t="shared" si="239"/>
        <v>0</v>
      </c>
      <c r="VSS34" s="355">
        <f t="shared" si="239"/>
        <v>0</v>
      </c>
      <c r="VST34" s="355">
        <f t="shared" si="239"/>
        <v>0</v>
      </c>
      <c r="VSU34" s="355">
        <f t="shared" si="239"/>
        <v>0</v>
      </c>
      <c r="VSV34" s="355">
        <f t="shared" si="239"/>
        <v>0</v>
      </c>
      <c r="VSW34" s="355">
        <f t="shared" si="239"/>
        <v>0</v>
      </c>
      <c r="VSX34" s="355">
        <f t="shared" si="239"/>
        <v>0</v>
      </c>
      <c r="VSY34" s="355">
        <f t="shared" si="239"/>
        <v>0</v>
      </c>
      <c r="VSZ34" s="355">
        <f t="shared" si="239"/>
        <v>0</v>
      </c>
      <c r="VTA34" s="355">
        <f t="shared" si="239"/>
        <v>0</v>
      </c>
      <c r="VTB34" s="355">
        <f t="shared" si="239"/>
        <v>0</v>
      </c>
      <c r="VTC34" s="355">
        <f t="shared" si="239"/>
        <v>0</v>
      </c>
      <c r="VTD34" s="355">
        <f t="shared" si="239"/>
        <v>0</v>
      </c>
      <c r="VTE34" s="355">
        <f t="shared" si="239"/>
        <v>0</v>
      </c>
      <c r="VTF34" s="355">
        <f t="shared" si="239"/>
        <v>0</v>
      </c>
      <c r="VTG34" s="355">
        <f t="shared" si="239"/>
        <v>0</v>
      </c>
      <c r="VTH34" s="355">
        <f t="shared" si="239"/>
        <v>0</v>
      </c>
      <c r="VTI34" s="355">
        <f t="shared" si="239"/>
        <v>0</v>
      </c>
      <c r="VTJ34" s="355">
        <f t="shared" si="239"/>
        <v>0</v>
      </c>
      <c r="VTK34" s="355">
        <f t="shared" si="239"/>
        <v>0</v>
      </c>
      <c r="VTL34" s="355">
        <f t="shared" si="239"/>
        <v>0</v>
      </c>
      <c r="VTM34" s="355">
        <f t="shared" si="239"/>
        <v>0</v>
      </c>
      <c r="VTN34" s="355">
        <f t="shared" si="239"/>
        <v>0</v>
      </c>
      <c r="VTO34" s="355">
        <f t="shared" si="239"/>
        <v>0</v>
      </c>
      <c r="VTP34" s="355">
        <f t="shared" si="239"/>
        <v>0</v>
      </c>
      <c r="VTQ34" s="355">
        <f t="shared" si="239"/>
        <v>0</v>
      </c>
      <c r="VTR34" s="355">
        <f t="shared" si="239"/>
        <v>0</v>
      </c>
      <c r="VTS34" s="355">
        <f t="shared" si="239"/>
        <v>0</v>
      </c>
      <c r="VTT34" s="355">
        <f t="shared" si="239"/>
        <v>0</v>
      </c>
      <c r="VTU34" s="355">
        <f t="shared" si="239"/>
        <v>0</v>
      </c>
      <c r="VTV34" s="355">
        <f t="shared" si="239"/>
        <v>0</v>
      </c>
      <c r="VTW34" s="355">
        <f t="shared" si="239"/>
        <v>0</v>
      </c>
      <c r="VTX34" s="355">
        <f t="shared" si="239"/>
        <v>0</v>
      </c>
      <c r="VTY34" s="355">
        <f t="shared" si="239"/>
        <v>0</v>
      </c>
      <c r="VTZ34" s="355">
        <f t="shared" si="239"/>
        <v>0</v>
      </c>
      <c r="VUA34" s="355">
        <f t="shared" si="239"/>
        <v>0</v>
      </c>
      <c r="VUB34" s="355">
        <f t="shared" si="239"/>
        <v>0</v>
      </c>
      <c r="VUC34" s="355">
        <f t="shared" si="239"/>
        <v>0</v>
      </c>
      <c r="VUD34" s="355">
        <f t="shared" si="239"/>
        <v>0</v>
      </c>
      <c r="VUE34" s="355">
        <f t="shared" ref="VUE34:VWP34" si="240">SUM(VUE35:VUE39)</f>
        <v>0</v>
      </c>
      <c r="VUF34" s="355">
        <f t="shared" si="240"/>
        <v>0</v>
      </c>
      <c r="VUG34" s="355">
        <f t="shared" si="240"/>
        <v>0</v>
      </c>
      <c r="VUH34" s="355">
        <f t="shared" si="240"/>
        <v>0</v>
      </c>
      <c r="VUI34" s="355">
        <f t="shared" si="240"/>
        <v>0</v>
      </c>
      <c r="VUJ34" s="355">
        <f t="shared" si="240"/>
        <v>0</v>
      </c>
      <c r="VUK34" s="355">
        <f t="shared" si="240"/>
        <v>0</v>
      </c>
      <c r="VUL34" s="355">
        <f t="shared" si="240"/>
        <v>0</v>
      </c>
      <c r="VUM34" s="355">
        <f t="shared" si="240"/>
        <v>0</v>
      </c>
      <c r="VUN34" s="355">
        <f t="shared" si="240"/>
        <v>0</v>
      </c>
      <c r="VUO34" s="355">
        <f t="shared" si="240"/>
        <v>0</v>
      </c>
      <c r="VUP34" s="355">
        <f t="shared" si="240"/>
        <v>0</v>
      </c>
      <c r="VUQ34" s="355">
        <f t="shared" si="240"/>
        <v>0</v>
      </c>
      <c r="VUR34" s="355">
        <f t="shared" si="240"/>
        <v>0</v>
      </c>
      <c r="VUS34" s="355">
        <f t="shared" si="240"/>
        <v>0</v>
      </c>
      <c r="VUT34" s="355">
        <f t="shared" si="240"/>
        <v>0</v>
      </c>
      <c r="VUU34" s="355">
        <f t="shared" si="240"/>
        <v>0</v>
      </c>
      <c r="VUV34" s="355">
        <f t="shared" si="240"/>
        <v>0</v>
      </c>
      <c r="VUW34" s="355">
        <f t="shared" si="240"/>
        <v>0</v>
      </c>
      <c r="VUX34" s="355">
        <f t="shared" si="240"/>
        <v>0</v>
      </c>
      <c r="VUY34" s="355">
        <f t="shared" si="240"/>
        <v>0</v>
      </c>
      <c r="VUZ34" s="355">
        <f t="shared" si="240"/>
        <v>0</v>
      </c>
      <c r="VVA34" s="355">
        <f t="shared" si="240"/>
        <v>0</v>
      </c>
      <c r="VVB34" s="355">
        <f t="shared" si="240"/>
        <v>0</v>
      </c>
      <c r="VVC34" s="355">
        <f t="shared" si="240"/>
        <v>0</v>
      </c>
      <c r="VVD34" s="355">
        <f t="shared" si="240"/>
        <v>0</v>
      </c>
      <c r="VVE34" s="355">
        <f t="shared" si="240"/>
        <v>0</v>
      </c>
      <c r="VVF34" s="355">
        <f t="shared" si="240"/>
        <v>0</v>
      </c>
      <c r="VVG34" s="355">
        <f t="shared" si="240"/>
        <v>0</v>
      </c>
      <c r="VVH34" s="355">
        <f t="shared" si="240"/>
        <v>0</v>
      </c>
      <c r="VVI34" s="355">
        <f t="shared" si="240"/>
        <v>0</v>
      </c>
      <c r="VVJ34" s="355">
        <f t="shared" si="240"/>
        <v>0</v>
      </c>
      <c r="VVK34" s="355">
        <f t="shared" si="240"/>
        <v>0</v>
      </c>
      <c r="VVL34" s="355">
        <f t="shared" si="240"/>
        <v>0</v>
      </c>
      <c r="VVM34" s="355">
        <f t="shared" si="240"/>
        <v>0</v>
      </c>
      <c r="VVN34" s="355">
        <f t="shared" si="240"/>
        <v>0</v>
      </c>
      <c r="VVO34" s="355">
        <f t="shared" si="240"/>
        <v>0</v>
      </c>
      <c r="VVP34" s="355">
        <f t="shared" si="240"/>
        <v>0</v>
      </c>
      <c r="VVQ34" s="355">
        <f t="shared" si="240"/>
        <v>0</v>
      </c>
      <c r="VVR34" s="355">
        <f t="shared" si="240"/>
        <v>0</v>
      </c>
      <c r="VVS34" s="355">
        <f t="shared" si="240"/>
        <v>0</v>
      </c>
      <c r="VVT34" s="355">
        <f t="shared" si="240"/>
        <v>0</v>
      </c>
      <c r="VVU34" s="355">
        <f t="shared" si="240"/>
        <v>0</v>
      </c>
      <c r="VVV34" s="355">
        <f t="shared" si="240"/>
        <v>0</v>
      </c>
      <c r="VVW34" s="355">
        <f t="shared" si="240"/>
        <v>0</v>
      </c>
      <c r="VVX34" s="355">
        <f t="shared" si="240"/>
        <v>0</v>
      </c>
      <c r="VVY34" s="355">
        <f t="shared" si="240"/>
        <v>0</v>
      </c>
      <c r="VVZ34" s="355">
        <f t="shared" si="240"/>
        <v>0</v>
      </c>
      <c r="VWA34" s="355">
        <f t="shared" si="240"/>
        <v>0</v>
      </c>
      <c r="VWB34" s="355">
        <f t="shared" si="240"/>
        <v>0</v>
      </c>
      <c r="VWC34" s="355">
        <f t="shared" si="240"/>
        <v>0</v>
      </c>
      <c r="VWD34" s="355">
        <f t="shared" si="240"/>
        <v>0</v>
      </c>
      <c r="VWE34" s="355">
        <f t="shared" si="240"/>
        <v>0</v>
      </c>
      <c r="VWF34" s="355">
        <f t="shared" si="240"/>
        <v>0</v>
      </c>
      <c r="VWG34" s="355">
        <f t="shared" si="240"/>
        <v>0</v>
      </c>
      <c r="VWH34" s="355">
        <f t="shared" si="240"/>
        <v>0</v>
      </c>
      <c r="VWI34" s="355">
        <f t="shared" si="240"/>
        <v>0</v>
      </c>
      <c r="VWJ34" s="355">
        <f t="shared" si="240"/>
        <v>0</v>
      </c>
      <c r="VWK34" s="355">
        <f t="shared" si="240"/>
        <v>0</v>
      </c>
      <c r="VWL34" s="355">
        <f t="shared" si="240"/>
        <v>0</v>
      </c>
      <c r="VWM34" s="355">
        <f t="shared" si="240"/>
        <v>0</v>
      </c>
      <c r="VWN34" s="355">
        <f t="shared" si="240"/>
        <v>0</v>
      </c>
      <c r="VWO34" s="355">
        <f t="shared" si="240"/>
        <v>0</v>
      </c>
      <c r="VWP34" s="355">
        <f t="shared" si="240"/>
        <v>0</v>
      </c>
      <c r="VWQ34" s="355">
        <f t="shared" ref="VWQ34:VZB34" si="241">SUM(VWQ35:VWQ39)</f>
        <v>0</v>
      </c>
      <c r="VWR34" s="355">
        <f t="shared" si="241"/>
        <v>0</v>
      </c>
      <c r="VWS34" s="355">
        <f t="shared" si="241"/>
        <v>0</v>
      </c>
      <c r="VWT34" s="355">
        <f t="shared" si="241"/>
        <v>0</v>
      </c>
      <c r="VWU34" s="355">
        <f t="shared" si="241"/>
        <v>0</v>
      </c>
      <c r="VWV34" s="355">
        <f t="shared" si="241"/>
        <v>0</v>
      </c>
      <c r="VWW34" s="355">
        <f t="shared" si="241"/>
        <v>0</v>
      </c>
      <c r="VWX34" s="355">
        <f t="shared" si="241"/>
        <v>0</v>
      </c>
      <c r="VWY34" s="355">
        <f t="shared" si="241"/>
        <v>0</v>
      </c>
      <c r="VWZ34" s="355">
        <f t="shared" si="241"/>
        <v>0</v>
      </c>
      <c r="VXA34" s="355">
        <f t="shared" si="241"/>
        <v>0</v>
      </c>
      <c r="VXB34" s="355">
        <f t="shared" si="241"/>
        <v>0</v>
      </c>
      <c r="VXC34" s="355">
        <f t="shared" si="241"/>
        <v>0</v>
      </c>
      <c r="VXD34" s="355">
        <f t="shared" si="241"/>
        <v>0</v>
      </c>
      <c r="VXE34" s="355">
        <f t="shared" si="241"/>
        <v>0</v>
      </c>
      <c r="VXF34" s="355">
        <f t="shared" si="241"/>
        <v>0</v>
      </c>
      <c r="VXG34" s="355">
        <f t="shared" si="241"/>
        <v>0</v>
      </c>
      <c r="VXH34" s="355">
        <f t="shared" si="241"/>
        <v>0</v>
      </c>
      <c r="VXI34" s="355">
        <f t="shared" si="241"/>
        <v>0</v>
      </c>
      <c r="VXJ34" s="355">
        <f t="shared" si="241"/>
        <v>0</v>
      </c>
      <c r="VXK34" s="355">
        <f t="shared" si="241"/>
        <v>0</v>
      </c>
      <c r="VXL34" s="355">
        <f t="shared" si="241"/>
        <v>0</v>
      </c>
      <c r="VXM34" s="355">
        <f t="shared" si="241"/>
        <v>0</v>
      </c>
      <c r="VXN34" s="355">
        <f t="shared" si="241"/>
        <v>0</v>
      </c>
      <c r="VXO34" s="355">
        <f t="shared" si="241"/>
        <v>0</v>
      </c>
      <c r="VXP34" s="355">
        <f t="shared" si="241"/>
        <v>0</v>
      </c>
      <c r="VXQ34" s="355">
        <f t="shared" si="241"/>
        <v>0</v>
      </c>
      <c r="VXR34" s="355">
        <f t="shared" si="241"/>
        <v>0</v>
      </c>
      <c r="VXS34" s="355">
        <f t="shared" si="241"/>
        <v>0</v>
      </c>
      <c r="VXT34" s="355">
        <f t="shared" si="241"/>
        <v>0</v>
      </c>
      <c r="VXU34" s="355">
        <f t="shared" si="241"/>
        <v>0</v>
      </c>
      <c r="VXV34" s="355">
        <f t="shared" si="241"/>
        <v>0</v>
      </c>
      <c r="VXW34" s="355">
        <f t="shared" si="241"/>
        <v>0</v>
      </c>
      <c r="VXX34" s="355">
        <f t="shared" si="241"/>
        <v>0</v>
      </c>
      <c r="VXY34" s="355">
        <f t="shared" si="241"/>
        <v>0</v>
      </c>
      <c r="VXZ34" s="355">
        <f t="shared" si="241"/>
        <v>0</v>
      </c>
      <c r="VYA34" s="355">
        <f t="shared" si="241"/>
        <v>0</v>
      </c>
      <c r="VYB34" s="355">
        <f t="shared" si="241"/>
        <v>0</v>
      </c>
      <c r="VYC34" s="355">
        <f t="shared" si="241"/>
        <v>0</v>
      </c>
      <c r="VYD34" s="355">
        <f t="shared" si="241"/>
        <v>0</v>
      </c>
      <c r="VYE34" s="355">
        <f t="shared" si="241"/>
        <v>0</v>
      </c>
      <c r="VYF34" s="355">
        <f t="shared" si="241"/>
        <v>0</v>
      </c>
      <c r="VYG34" s="355">
        <f t="shared" si="241"/>
        <v>0</v>
      </c>
      <c r="VYH34" s="355">
        <f t="shared" si="241"/>
        <v>0</v>
      </c>
      <c r="VYI34" s="355">
        <f t="shared" si="241"/>
        <v>0</v>
      </c>
      <c r="VYJ34" s="355">
        <f t="shared" si="241"/>
        <v>0</v>
      </c>
      <c r="VYK34" s="355">
        <f t="shared" si="241"/>
        <v>0</v>
      </c>
      <c r="VYL34" s="355">
        <f t="shared" si="241"/>
        <v>0</v>
      </c>
      <c r="VYM34" s="355">
        <f t="shared" si="241"/>
        <v>0</v>
      </c>
      <c r="VYN34" s="355">
        <f t="shared" si="241"/>
        <v>0</v>
      </c>
      <c r="VYO34" s="355">
        <f t="shared" si="241"/>
        <v>0</v>
      </c>
      <c r="VYP34" s="355">
        <f t="shared" si="241"/>
        <v>0</v>
      </c>
      <c r="VYQ34" s="355">
        <f t="shared" si="241"/>
        <v>0</v>
      </c>
      <c r="VYR34" s="355">
        <f t="shared" si="241"/>
        <v>0</v>
      </c>
      <c r="VYS34" s="355">
        <f t="shared" si="241"/>
        <v>0</v>
      </c>
      <c r="VYT34" s="355">
        <f t="shared" si="241"/>
        <v>0</v>
      </c>
      <c r="VYU34" s="355">
        <f t="shared" si="241"/>
        <v>0</v>
      </c>
      <c r="VYV34" s="355">
        <f t="shared" si="241"/>
        <v>0</v>
      </c>
      <c r="VYW34" s="355">
        <f t="shared" si="241"/>
        <v>0</v>
      </c>
      <c r="VYX34" s="355">
        <f t="shared" si="241"/>
        <v>0</v>
      </c>
      <c r="VYY34" s="355">
        <f t="shared" si="241"/>
        <v>0</v>
      </c>
      <c r="VYZ34" s="355">
        <f t="shared" si="241"/>
        <v>0</v>
      </c>
      <c r="VZA34" s="355">
        <f t="shared" si="241"/>
        <v>0</v>
      </c>
      <c r="VZB34" s="355">
        <f t="shared" si="241"/>
        <v>0</v>
      </c>
      <c r="VZC34" s="355">
        <f t="shared" ref="VZC34:WBN34" si="242">SUM(VZC35:VZC39)</f>
        <v>0</v>
      </c>
      <c r="VZD34" s="355">
        <f t="shared" si="242"/>
        <v>0</v>
      </c>
      <c r="VZE34" s="355">
        <f t="shared" si="242"/>
        <v>0</v>
      </c>
      <c r="VZF34" s="355">
        <f t="shared" si="242"/>
        <v>0</v>
      </c>
      <c r="VZG34" s="355">
        <f t="shared" si="242"/>
        <v>0</v>
      </c>
      <c r="VZH34" s="355">
        <f t="shared" si="242"/>
        <v>0</v>
      </c>
      <c r="VZI34" s="355">
        <f t="shared" si="242"/>
        <v>0</v>
      </c>
      <c r="VZJ34" s="355">
        <f t="shared" si="242"/>
        <v>0</v>
      </c>
      <c r="VZK34" s="355">
        <f t="shared" si="242"/>
        <v>0</v>
      </c>
      <c r="VZL34" s="355">
        <f t="shared" si="242"/>
        <v>0</v>
      </c>
      <c r="VZM34" s="355">
        <f t="shared" si="242"/>
        <v>0</v>
      </c>
      <c r="VZN34" s="355">
        <f t="shared" si="242"/>
        <v>0</v>
      </c>
      <c r="VZO34" s="355">
        <f t="shared" si="242"/>
        <v>0</v>
      </c>
      <c r="VZP34" s="355">
        <f t="shared" si="242"/>
        <v>0</v>
      </c>
      <c r="VZQ34" s="355">
        <f t="shared" si="242"/>
        <v>0</v>
      </c>
      <c r="VZR34" s="355">
        <f t="shared" si="242"/>
        <v>0</v>
      </c>
      <c r="VZS34" s="355">
        <f t="shared" si="242"/>
        <v>0</v>
      </c>
      <c r="VZT34" s="355">
        <f t="shared" si="242"/>
        <v>0</v>
      </c>
      <c r="VZU34" s="355">
        <f t="shared" si="242"/>
        <v>0</v>
      </c>
      <c r="VZV34" s="355">
        <f t="shared" si="242"/>
        <v>0</v>
      </c>
      <c r="VZW34" s="355">
        <f t="shared" si="242"/>
        <v>0</v>
      </c>
      <c r="VZX34" s="355">
        <f t="shared" si="242"/>
        <v>0</v>
      </c>
      <c r="VZY34" s="355">
        <f t="shared" si="242"/>
        <v>0</v>
      </c>
      <c r="VZZ34" s="355">
        <f t="shared" si="242"/>
        <v>0</v>
      </c>
      <c r="WAA34" s="355">
        <f t="shared" si="242"/>
        <v>0</v>
      </c>
      <c r="WAB34" s="355">
        <f t="shared" si="242"/>
        <v>0</v>
      </c>
      <c r="WAC34" s="355">
        <f t="shared" si="242"/>
        <v>0</v>
      </c>
      <c r="WAD34" s="355">
        <f t="shared" si="242"/>
        <v>0</v>
      </c>
      <c r="WAE34" s="355">
        <f t="shared" si="242"/>
        <v>0</v>
      </c>
      <c r="WAF34" s="355">
        <f t="shared" si="242"/>
        <v>0</v>
      </c>
      <c r="WAG34" s="355">
        <f t="shared" si="242"/>
        <v>0</v>
      </c>
      <c r="WAH34" s="355">
        <f t="shared" si="242"/>
        <v>0</v>
      </c>
      <c r="WAI34" s="355">
        <f t="shared" si="242"/>
        <v>0</v>
      </c>
      <c r="WAJ34" s="355">
        <f t="shared" si="242"/>
        <v>0</v>
      </c>
      <c r="WAK34" s="355">
        <f t="shared" si="242"/>
        <v>0</v>
      </c>
      <c r="WAL34" s="355">
        <f t="shared" si="242"/>
        <v>0</v>
      </c>
      <c r="WAM34" s="355">
        <f t="shared" si="242"/>
        <v>0</v>
      </c>
      <c r="WAN34" s="355">
        <f t="shared" si="242"/>
        <v>0</v>
      </c>
      <c r="WAO34" s="355">
        <f t="shared" si="242"/>
        <v>0</v>
      </c>
      <c r="WAP34" s="355">
        <f t="shared" si="242"/>
        <v>0</v>
      </c>
      <c r="WAQ34" s="355">
        <f t="shared" si="242"/>
        <v>0</v>
      </c>
      <c r="WAR34" s="355">
        <f t="shared" si="242"/>
        <v>0</v>
      </c>
      <c r="WAS34" s="355">
        <f t="shared" si="242"/>
        <v>0</v>
      </c>
      <c r="WAT34" s="355">
        <f t="shared" si="242"/>
        <v>0</v>
      </c>
      <c r="WAU34" s="355">
        <f t="shared" si="242"/>
        <v>0</v>
      </c>
      <c r="WAV34" s="355">
        <f t="shared" si="242"/>
        <v>0</v>
      </c>
      <c r="WAW34" s="355">
        <f t="shared" si="242"/>
        <v>0</v>
      </c>
      <c r="WAX34" s="355">
        <f t="shared" si="242"/>
        <v>0</v>
      </c>
      <c r="WAY34" s="355">
        <f t="shared" si="242"/>
        <v>0</v>
      </c>
      <c r="WAZ34" s="355">
        <f t="shared" si="242"/>
        <v>0</v>
      </c>
      <c r="WBA34" s="355">
        <f t="shared" si="242"/>
        <v>0</v>
      </c>
      <c r="WBB34" s="355">
        <f t="shared" si="242"/>
        <v>0</v>
      </c>
      <c r="WBC34" s="355">
        <f t="shared" si="242"/>
        <v>0</v>
      </c>
      <c r="WBD34" s="355">
        <f t="shared" si="242"/>
        <v>0</v>
      </c>
      <c r="WBE34" s="355">
        <f t="shared" si="242"/>
        <v>0</v>
      </c>
      <c r="WBF34" s="355">
        <f t="shared" si="242"/>
        <v>0</v>
      </c>
      <c r="WBG34" s="355">
        <f t="shared" si="242"/>
        <v>0</v>
      </c>
      <c r="WBH34" s="355">
        <f t="shared" si="242"/>
        <v>0</v>
      </c>
      <c r="WBI34" s="355">
        <f t="shared" si="242"/>
        <v>0</v>
      </c>
      <c r="WBJ34" s="355">
        <f t="shared" si="242"/>
        <v>0</v>
      </c>
      <c r="WBK34" s="355">
        <f t="shared" si="242"/>
        <v>0</v>
      </c>
      <c r="WBL34" s="355">
        <f t="shared" si="242"/>
        <v>0</v>
      </c>
      <c r="WBM34" s="355">
        <f t="shared" si="242"/>
        <v>0</v>
      </c>
      <c r="WBN34" s="355">
        <f t="shared" si="242"/>
        <v>0</v>
      </c>
      <c r="WBO34" s="355">
        <f t="shared" ref="WBO34:WDZ34" si="243">SUM(WBO35:WBO39)</f>
        <v>0</v>
      </c>
      <c r="WBP34" s="355">
        <f t="shared" si="243"/>
        <v>0</v>
      </c>
      <c r="WBQ34" s="355">
        <f t="shared" si="243"/>
        <v>0</v>
      </c>
      <c r="WBR34" s="355">
        <f t="shared" si="243"/>
        <v>0</v>
      </c>
      <c r="WBS34" s="355">
        <f t="shared" si="243"/>
        <v>0</v>
      </c>
      <c r="WBT34" s="355">
        <f t="shared" si="243"/>
        <v>0</v>
      </c>
      <c r="WBU34" s="355">
        <f t="shared" si="243"/>
        <v>0</v>
      </c>
      <c r="WBV34" s="355">
        <f t="shared" si="243"/>
        <v>0</v>
      </c>
      <c r="WBW34" s="355">
        <f t="shared" si="243"/>
        <v>0</v>
      </c>
      <c r="WBX34" s="355">
        <f t="shared" si="243"/>
        <v>0</v>
      </c>
      <c r="WBY34" s="355">
        <f t="shared" si="243"/>
        <v>0</v>
      </c>
      <c r="WBZ34" s="355">
        <f t="shared" si="243"/>
        <v>0</v>
      </c>
      <c r="WCA34" s="355">
        <f t="shared" si="243"/>
        <v>0</v>
      </c>
      <c r="WCB34" s="355">
        <f t="shared" si="243"/>
        <v>0</v>
      </c>
      <c r="WCC34" s="355">
        <f t="shared" si="243"/>
        <v>0</v>
      </c>
      <c r="WCD34" s="355">
        <f t="shared" si="243"/>
        <v>0</v>
      </c>
      <c r="WCE34" s="355">
        <f t="shared" si="243"/>
        <v>0</v>
      </c>
      <c r="WCF34" s="355">
        <f t="shared" si="243"/>
        <v>0</v>
      </c>
      <c r="WCG34" s="355">
        <f t="shared" si="243"/>
        <v>0</v>
      </c>
      <c r="WCH34" s="355">
        <f t="shared" si="243"/>
        <v>0</v>
      </c>
      <c r="WCI34" s="355">
        <f t="shared" si="243"/>
        <v>0</v>
      </c>
      <c r="WCJ34" s="355">
        <f t="shared" si="243"/>
        <v>0</v>
      </c>
      <c r="WCK34" s="355">
        <f t="shared" si="243"/>
        <v>0</v>
      </c>
      <c r="WCL34" s="355">
        <f t="shared" si="243"/>
        <v>0</v>
      </c>
      <c r="WCM34" s="355">
        <f t="shared" si="243"/>
        <v>0</v>
      </c>
      <c r="WCN34" s="355">
        <f t="shared" si="243"/>
        <v>0</v>
      </c>
      <c r="WCO34" s="355">
        <f t="shared" si="243"/>
        <v>0</v>
      </c>
      <c r="WCP34" s="355">
        <f t="shared" si="243"/>
        <v>0</v>
      </c>
      <c r="WCQ34" s="355">
        <f t="shared" si="243"/>
        <v>0</v>
      </c>
      <c r="WCR34" s="355">
        <f t="shared" si="243"/>
        <v>0</v>
      </c>
      <c r="WCS34" s="355">
        <f t="shared" si="243"/>
        <v>0</v>
      </c>
      <c r="WCT34" s="355">
        <f t="shared" si="243"/>
        <v>0</v>
      </c>
      <c r="WCU34" s="355">
        <f t="shared" si="243"/>
        <v>0</v>
      </c>
      <c r="WCV34" s="355">
        <f t="shared" si="243"/>
        <v>0</v>
      </c>
      <c r="WCW34" s="355">
        <f t="shared" si="243"/>
        <v>0</v>
      </c>
      <c r="WCX34" s="355">
        <f t="shared" si="243"/>
        <v>0</v>
      </c>
      <c r="WCY34" s="355">
        <f t="shared" si="243"/>
        <v>0</v>
      </c>
      <c r="WCZ34" s="355">
        <f t="shared" si="243"/>
        <v>0</v>
      </c>
      <c r="WDA34" s="355">
        <f t="shared" si="243"/>
        <v>0</v>
      </c>
      <c r="WDB34" s="355">
        <f t="shared" si="243"/>
        <v>0</v>
      </c>
      <c r="WDC34" s="355">
        <f t="shared" si="243"/>
        <v>0</v>
      </c>
      <c r="WDD34" s="355">
        <f t="shared" si="243"/>
        <v>0</v>
      </c>
      <c r="WDE34" s="355">
        <f t="shared" si="243"/>
        <v>0</v>
      </c>
      <c r="WDF34" s="355">
        <f t="shared" si="243"/>
        <v>0</v>
      </c>
      <c r="WDG34" s="355">
        <f t="shared" si="243"/>
        <v>0</v>
      </c>
      <c r="WDH34" s="355">
        <f t="shared" si="243"/>
        <v>0</v>
      </c>
      <c r="WDI34" s="355">
        <f t="shared" si="243"/>
        <v>0</v>
      </c>
      <c r="WDJ34" s="355">
        <f t="shared" si="243"/>
        <v>0</v>
      </c>
      <c r="WDK34" s="355">
        <f t="shared" si="243"/>
        <v>0</v>
      </c>
      <c r="WDL34" s="355">
        <f t="shared" si="243"/>
        <v>0</v>
      </c>
      <c r="WDM34" s="355">
        <f t="shared" si="243"/>
        <v>0</v>
      </c>
      <c r="WDN34" s="355">
        <f t="shared" si="243"/>
        <v>0</v>
      </c>
      <c r="WDO34" s="355">
        <f t="shared" si="243"/>
        <v>0</v>
      </c>
      <c r="WDP34" s="355">
        <f t="shared" si="243"/>
        <v>0</v>
      </c>
      <c r="WDQ34" s="355">
        <f t="shared" si="243"/>
        <v>0</v>
      </c>
      <c r="WDR34" s="355">
        <f t="shared" si="243"/>
        <v>0</v>
      </c>
      <c r="WDS34" s="355">
        <f t="shared" si="243"/>
        <v>0</v>
      </c>
      <c r="WDT34" s="355">
        <f t="shared" si="243"/>
        <v>0</v>
      </c>
      <c r="WDU34" s="355">
        <f t="shared" si="243"/>
        <v>0</v>
      </c>
      <c r="WDV34" s="355">
        <f t="shared" si="243"/>
        <v>0</v>
      </c>
      <c r="WDW34" s="355">
        <f t="shared" si="243"/>
        <v>0</v>
      </c>
      <c r="WDX34" s="355">
        <f t="shared" si="243"/>
        <v>0</v>
      </c>
      <c r="WDY34" s="355">
        <f t="shared" si="243"/>
        <v>0</v>
      </c>
      <c r="WDZ34" s="355">
        <f t="shared" si="243"/>
        <v>0</v>
      </c>
      <c r="WEA34" s="355">
        <f t="shared" ref="WEA34:WGL34" si="244">SUM(WEA35:WEA39)</f>
        <v>0</v>
      </c>
      <c r="WEB34" s="355">
        <f t="shared" si="244"/>
        <v>0</v>
      </c>
      <c r="WEC34" s="355">
        <f t="shared" si="244"/>
        <v>0</v>
      </c>
      <c r="WED34" s="355">
        <f t="shared" si="244"/>
        <v>0</v>
      </c>
      <c r="WEE34" s="355">
        <f t="shared" si="244"/>
        <v>0</v>
      </c>
      <c r="WEF34" s="355">
        <f t="shared" si="244"/>
        <v>0</v>
      </c>
      <c r="WEG34" s="355">
        <f t="shared" si="244"/>
        <v>0</v>
      </c>
      <c r="WEH34" s="355">
        <f t="shared" si="244"/>
        <v>0</v>
      </c>
      <c r="WEI34" s="355">
        <f t="shared" si="244"/>
        <v>0</v>
      </c>
      <c r="WEJ34" s="355">
        <f t="shared" si="244"/>
        <v>0</v>
      </c>
      <c r="WEK34" s="355">
        <f t="shared" si="244"/>
        <v>0</v>
      </c>
      <c r="WEL34" s="355">
        <f t="shared" si="244"/>
        <v>0</v>
      </c>
      <c r="WEM34" s="355">
        <f t="shared" si="244"/>
        <v>0</v>
      </c>
      <c r="WEN34" s="355">
        <f t="shared" si="244"/>
        <v>0</v>
      </c>
      <c r="WEO34" s="355">
        <f t="shared" si="244"/>
        <v>0</v>
      </c>
      <c r="WEP34" s="355">
        <f t="shared" si="244"/>
        <v>0</v>
      </c>
      <c r="WEQ34" s="355">
        <f t="shared" si="244"/>
        <v>0</v>
      </c>
      <c r="WER34" s="355">
        <f t="shared" si="244"/>
        <v>0</v>
      </c>
      <c r="WES34" s="355">
        <f t="shared" si="244"/>
        <v>0</v>
      </c>
      <c r="WET34" s="355">
        <f t="shared" si="244"/>
        <v>0</v>
      </c>
      <c r="WEU34" s="355">
        <f t="shared" si="244"/>
        <v>0</v>
      </c>
      <c r="WEV34" s="355">
        <f t="shared" si="244"/>
        <v>0</v>
      </c>
      <c r="WEW34" s="355">
        <f t="shared" si="244"/>
        <v>0</v>
      </c>
      <c r="WEX34" s="355">
        <f t="shared" si="244"/>
        <v>0</v>
      </c>
      <c r="WEY34" s="355">
        <f t="shared" si="244"/>
        <v>0</v>
      </c>
      <c r="WEZ34" s="355">
        <f t="shared" si="244"/>
        <v>0</v>
      </c>
      <c r="WFA34" s="355">
        <f t="shared" si="244"/>
        <v>0</v>
      </c>
      <c r="WFB34" s="355">
        <f t="shared" si="244"/>
        <v>0</v>
      </c>
      <c r="WFC34" s="355">
        <f t="shared" si="244"/>
        <v>0</v>
      </c>
      <c r="WFD34" s="355">
        <f t="shared" si="244"/>
        <v>0</v>
      </c>
      <c r="WFE34" s="355">
        <f t="shared" si="244"/>
        <v>0</v>
      </c>
      <c r="WFF34" s="355">
        <f t="shared" si="244"/>
        <v>0</v>
      </c>
      <c r="WFG34" s="355">
        <f t="shared" si="244"/>
        <v>0</v>
      </c>
      <c r="WFH34" s="355">
        <f t="shared" si="244"/>
        <v>0</v>
      </c>
      <c r="WFI34" s="355">
        <f t="shared" si="244"/>
        <v>0</v>
      </c>
      <c r="WFJ34" s="355">
        <f t="shared" si="244"/>
        <v>0</v>
      </c>
      <c r="WFK34" s="355">
        <f t="shared" si="244"/>
        <v>0</v>
      </c>
      <c r="WFL34" s="355">
        <f t="shared" si="244"/>
        <v>0</v>
      </c>
      <c r="WFM34" s="355">
        <f t="shared" si="244"/>
        <v>0</v>
      </c>
      <c r="WFN34" s="355">
        <f t="shared" si="244"/>
        <v>0</v>
      </c>
      <c r="WFO34" s="355">
        <f t="shared" si="244"/>
        <v>0</v>
      </c>
      <c r="WFP34" s="355">
        <f t="shared" si="244"/>
        <v>0</v>
      </c>
      <c r="WFQ34" s="355">
        <f t="shared" si="244"/>
        <v>0</v>
      </c>
      <c r="WFR34" s="355">
        <f t="shared" si="244"/>
        <v>0</v>
      </c>
      <c r="WFS34" s="355">
        <f t="shared" si="244"/>
        <v>0</v>
      </c>
      <c r="WFT34" s="355">
        <f t="shared" si="244"/>
        <v>0</v>
      </c>
      <c r="WFU34" s="355">
        <f t="shared" si="244"/>
        <v>0</v>
      </c>
      <c r="WFV34" s="355">
        <f t="shared" si="244"/>
        <v>0</v>
      </c>
      <c r="WFW34" s="355">
        <f t="shared" si="244"/>
        <v>0</v>
      </c>
      <c r="WFX34" s="355">
        <f t="shared" si="244"/>
        <v>0</v>
      </c>
      <c r="WFY34" s="355">
        <f t="shared" si="244"/>
        <v>0</v>
      </c>
      <c r="WFZ34" s="355">
        <f t="shared" si="244"/>
        <v>0</v>
      </c>
      <c r="WGA34" s="355">
        <f t="shared" si="244"/>
        <v>0</v>
      </c>
      <c r="WGB34" s="355">
        <f t="shared" si="244"/>
        <v>0</v>
      </c>
      <c r="WGC34" s="355">
        <f t="shared" si="244"/>
        <v>0</v>
      </c>
      <c r="WGD34" s="355">
        <f t="shared" si="244"/>
        <v>0</v>
      </c>
      <c r="WGE34" s="355">
        <f t="shared" si="244"/>
        <v>0</v>
      </c>
      <c r="WGF34" s="355">
        <f t="shared" si="244"/>
        <v>0</v>
      </c>
      <c r="WGG34" s="355">
        <f t="shared" si="244"/>
        <v>0</v>
      </c>
      <c r="WGH34" s="355">
        <f t="shared" si="244"/>
        <v>0</v>
      </c>
      <c r="WGI34" s="355">
        <f t="shared" si="244"/>
        <v>0</v>
      </c>
      <c r="WGJ34" s="355">
        <f t="shared" si="244"/>
        <v>0</v>
      </c>
      <c r="WGK34" s="355">
        <f t="shared" si="244"/>
        <v>0</v>
      </c>
      <c r="WGL34" s="355">
        <f t="shared" si="244"/>
        <v>0</v>
      </c>
      <c r="WGM34" s="355">
        <f t="shared" ref="WGM34:WIX34" si="245">SUM(WGM35:WGM39)</f>
        <v>0</v>
      </c>
      <c r="WGN34" s="355">
        <f t="shared" si="245"/>
        <v>0</v>
      </c>
      <c r="WGO34" s="355">
        <f t="shared" si="245"/>
        <v>0</v>
      </c>
      <c r="WGP34" s="355">
        <f t="shared" si="245"/>
        <v>0</v>
      </c>
      <c r="WGQ34" s="355">
        <f t="shared" si="245"/>
        <v>0</v>
      </c>
      <c r="WGR34" s="355">
        <f t="shared" si="245"/>
        <v>0</v>
      </c>
      <c r="WGS34" s="355">
        <f t="shared" si="245"/>
        <v>0</v>
      </c>
      <c r="WGT34" s="355">
        <f t="shared" si="245"/>
        <v>0</v>
      </c>
      <c r="WGU34" s="355">
        <f t="shared" si="245"/>
        <v>0</v>
      </c>
      <c r="WGV34" s="355">
        <f t="shared" si="245"/>
        <v>0</v>
      </c>
      <c r="WGW34" s="355">
        <f t="shared" si="245"/>
        <v>0</v>
      </c>
      <c r="WGX34" s="355">
        <f t="shared" si="245"/>
        <v>0</v>
      </c>
      <c r="WGY34" s="355">
        <f t="shared" si="245"/>
        <v>0</v>
      </c>
      <c r="WGZ34" s="355">
        <f t="shared" si="245"/>
        <v>0</v>
      </c>
      <c r="WHA34" s="355">
        <f t="shared" si="245"/>
        <v>0</v>
      </c>
      <c r="WHB34" s="355">
        <f t="shared" si="245"/>
        <v>0</v>
      </c>
      <c r="WHC34" s="355">
        <f t="shared" si="245"/>
        <v>0</v>
      </c>
      <c r="WHD34" s="355">
        <f t="shared" si="245"/>
        <v>0</v>
      </c>
      <c r="WHE34" s="355">
        <f t="shared" si="245"/>
        <v>0</v>
      </c>
      <c r="WHF34" s="355">
        <f t="shared" si="245"/>
        <v>0</v>
      </c>
      <c r="WHG34" s="355">
        <f t="shared" si="245"/>
        <v>0</v>
      </c>
      <c r="WHH34" s="355">
        <f t="shared" si="245"/>
        <v>0</v>
      </c>
      <c r="WHI34" s="355">
        <f t="shared" si="245"/>
        <v>0</v>
      </c>
      <c r="WHJ34" s="355">
        <f t="shared" si="245"/>
        <v>0</v>
      </c>
      <c r="WHK34" s="355">
        <f t="shared" si="245"/>
        <v>0</v>
      </c>
      <c r="WHL34" s="355">
        <f t="shared" si="245"/>
        <v>0</v>
      </c>
      <c r="WHM34" s="355">
        <f t="shared" si="245"/>
        <v>0</v>
      </c>
      <c r="WHN34" s="355">
        <f t="shared" si="245"/>
        <v>0</v>
      </c>
      <c r="WHO34" s="355">
        <f t="shared" si="245"/>
        <v>0</v>
      </c>
      <c r="WHP34" s="355">
        <f t="shared" si="245"/>
        <v>0</v>
      </c>
      <c r="WHQ34" s="355">
        <f t="shared" si="245"/>
        <v>0</v>
      </c>
      <c r="WHR34" s="355">
        <f t="shared" si="245"/>
        <v>0</v>
      </c>
      <c r="WHS34" s="355">
        <f t="shared" si="245"/>
        <v>0</v>
      </c>
      <c r="WHT34" s="355">
        <f t="shared" si="245"/>
        <v>0</v>
      </c>
      <c r="WHU34" s="355">
        <f t="shared" si="245"/>
        <v>0</v>
      </c>
      <c r="WHV34" s="355">
        <f t="shared" si="245"/>
        <v>0</v>
      </c>
      <c r="WHW34" s="355">
        <f t="shared" si="245"/>
        <v>0</v>
      </c>
      <c r="WHX34" s="355">
        <f t="shared" si="245"/>
        <v>0</v>
      </c>
      <c r="WHY34" s="355">
        <f t="shared" si="245"/>
        <v>0</v>
      </c>
      <c r="WHZ34" s="355">
        <f t="shared" si="245"/>
        <v>0</v>
      </c>
      <c r="WIA34" s="355">
        <f t="shared" si="245"/>
        <v>0</v>
      </c>
      <c r="WIB34" s="355">
        <f t="shared" si="245"/>
        <v>0</v>
      </c>
      <c r="WIC34" s="355">
        <f t="shared" si="245"/>
        <v>0</v>
      </c>
      <c r="WID34" s="355">
        <f t="shared" si="245"/>
        <v>0</v>
      </c>
      <c r="WIE34" s="355">
        <f t="shared" si="245"/>
        <v>0</v>
      </c>
      <c r="WIF34" s="355">
        <f t="shared" si="245"/>
        <v>0</v>
      </c>
      <c r="WIG34" s="355">
        <f t="shared" si="245"/>
        <v>0</v>
      </c>
      <c r="WIH34" s="355">
        <f t="shared" si="245"/>
        <v>0</v>
      </c>
      <c r="WII34" s="355">
        <f t="shared" si="245"/>
        <v>0</v>
      </c>
      <c r="WIJ34" s="355">
        <f t="shared" si="245"/>
        <v>0</v>
      </c>
      <c r="WIK34" s="355">
        <f t="shared" si="245"/>
        <v>0</v>
      </c>
      <c r="WIL34" s="355">
        <f t="shared" si="245"/>
        <v>0</v>
      </c>
      <c r="WIM34" s="355">
        <f t="shared" si="245"/>
        <v>0</v>
      </c>
      <c r="WIN34" s="355">
        <f t="shared" si="245"/>
        <v>0</v>
      </c>
      <c r="WIO34" s="355">
        <f t="shared" si="245"/>
        <v>0</v>
      </c>
      <c r="WIP34" s="355">
        <f t="shared" si="245"/>
        <v>0</v>
      </c>
      <c r="WIQ34" s="355">
        <f t="shared" si="245"/>
        <v>0</v>
      </c>
      <c r="WIR34" s="355">
        <f t="shared" si="245"/>
        <v>0</v>
      </c>
      <c r="WIS34" s="355">
        <f t="shared" si="245"/>
        <v>0</v>
      </c>
      <c r="WIT34" s="355">
        <f t="shared" si="245"/>
        <v>0</v>
      </c>
      <c r="WIU34" s="355">
        <f t="shared" si="245"/>
        <v>0</v>
      </c>
      <c r="WIV34" s="355">
        <f t="shared" si="245"/>
        <v>0</v>
      </c>
      <c r="WIW34" s="355">
        <f t="shared" si="245"/>
        <v>0</v>
      </c>
      <c r="WIX34" s="355">
        <f t="shared" si="245"/>
        <v>0</v>
      </c>
      <c r="WIY34" s="355">
        <f t="shared" ref="WIY34:WLJ34" si="246">SUM(WIY35:WIY39)</f>
        <v>0</v>
      </c>
      <c r="WIZ34" s="355">
        <f t="shared" si="246"/>
        <v>0</v>
      </c>
      <c r="WJA34" s="355">
        <f t="shared" si="246"/>
        <v>0</v>
      </c>
      <c r="WJB34" s="355">
        <f t="shared" si="246"/>
        <v>0</v>
      </c>
      <c r="WJC34" s="355">
        <f t="shared" si="246"/>
        <v>0</v>
      </c>
      <c r="WJD34" s="355">
        <f t="shared" si="246"/>
        <v>0</v>
      </c>
      <c r="WJE34" s="355">
        <f t="shared" si="246"/>
        <v>0</v>
      </c>
      <c r="WJF34" s="355">
        <f t="shared" si="246"/>
        <v>0</v>
      </c>
      <c r="WJG34" s="355">
        <f t="shared" si="246"/>
        <v>0</v>
      </c>
      <c r="WJH34" s="355">
        <f t="shared" si="246"/>
        <v>0</v>
      </c>
      <c r="WJI34" s="355">
        <f t="shared" si="246"/>
        <v>0</v>
      </c>
      <c r="WJJ34" s="355">
        <f t="shared" si="246"/>
        <v>0</v>
      </c>
      <c r="WJK34" s="355">
        <f t="shared" si="246"/>
        <v>0</v>
      </c>
      <c r="WJL34" s="355">
        <f t="shared" si="246"/>
        <v>0</v>
      </c>
      <c r="WJM34" s="355">
        <f t="shared" si="246"/>
        <v>0</v>
      </c>
      <c r="WJN34" s="355">
        <f t="shared" si="246"/>
        <v>0</v>
      </c>
      <c r="WJO34" s="355">
        <f t="shared" si="246"/>
        <v>0</v>
      </c>
      <c r="WJP34" s="355">
        <f t="shared" si="246"/>
        <v>0</v>
      </c>
      <c r="WJQ34" s="355">
        <f t="shared" si="246"/>
        <v>0</v>
      </c>
      <c r="WJR34" s="355">
        <f t="shared" si="246"/>
        <v>0</v>
      </c>
      <c r="WJS34" s="355">
        <f t="shared" si="246"/>
        <v>0</v>
      </c>
      <c r="WJT34" s="355">
        <f t="shared" si="246"/>
        <v>0</v>
      </c>
      <c r="WJU34" s="355">
        <f t="shared" si="246"/>
        <v>0</v>
      </c>
      <c r="WJV34" s="355">
        <f t="shared" si="246"/>
        <v>0</v>
      </c>
      <c r="WJW34" s="355">
        <f t="shared" si="246"/>
        <v>0</v>
      </c>
      <c r="WJX34" s="355">
        <f t="shared" si="246"/>
        <v>0</v>
      </c>
      <c r="WJY34" s="355">
        <f t="shared" si="246"/>
        <v>0</v>
      </c>
      <c r="WJZ34" s="355">
        <f t="shared" si="246"/>
        <v>0</v>
      </c>
      <c r="WKA34" s="355">
        <f t="shared" si="246"/>
        <v>0</v>
      </c>
      <c r="WKB34" s="355">
        <f t="shared" si="246"/>
        <v>0</v>
      </c>
      <c r="WKC34" s="355">
        <f t="shared" si="246"/>
        <v>0</v>
      </c>
      <c r="WKD34" s="355">
        <f t="shared" si="246"/>
        <v>0</v>
      </c>
      <c r="WKE34" s="355">
        <f t="shared" si="246"/>
        <v>0</v>
      </c>
      <c r="WKF34" s="355">
        <f t="shared" si="246"/>
        <v>0</v>
      </c>
      <c r="WKG34" s="355">
        <f t="shared" si="246"/>
        <v>0</v>
      </c>
      <c r="WKH34" s="355">
        <f t="shared" si="246"/>
        <v>0</v>
      </c>
      <c r="WKI34" s="355">
        <f t="shared" si="246"/>
        <v>0</v>
      </c>
      <c r="WKJ34" s="355">
        <f t="shared" si="246"/>
        <v>0</v>
      </c>
      <c r="WKK34" s="355">
        <f t="shared" si="246"/>
        <v>0</v>
      </c>
      <c r="WKL34" s="355">
        <f t="shared" si="246"/>
        <v>0</v>
      </c>
      <c r="WKM34" s="355">
        <f t="shared" si="246"/>
        <v>0</v>
      </c>
      <c r="WKN34" s="355">
        <f t="shared" si="246"/>
        <v>0</v>
      </c>
      <c r="WKO34" s="355">
        <f t="shared" si="246"/>
        <v>0</v>
      </c>
      <c r="WKP34" s="355">
        <f t="shared" si="246"/>
        <v>0</v>
      </c>
      <c r="WKQ34" s="355">
        <f t="shared" si="246"/>
        <v>0</v>
      </c>
      <c r="WKR34" s="355">
        <f t="shared" si="246"/>
        <v>0</v>
      </c>
      <c r="WKS34" s="355">
        <f t="shared" si="246"/>
        <v>0</v>
      </c>
      <c r="WKT34" s="355">
        <f t="shared" si="246"/>
        <v>0</v>
      </c>
      <c r="WKU34" s="355">
        <f t="shared" si="246"/>
        <v>0</v>
      </c>
      <c r="WKV34" s="355">
        <f t="shared" si="246"/>
        <v>0</v>
      </c>
      <c r="WKW34" s="355">
        <f t="shared" si="246"/>
        <v>0</v>
      </c>
      <c r="WKX34" s="355">
        <f t="shared" si="246"/>
        <v>0</v>
      </c>
      <c r="WKY34" s="355">
        <f t="shared" si="246"/>
        <v>0</v>
      </c>
      <c r="WKZ34" s="355">
        <f t="shared" si="246"/>
        <v>0</v>
      </c>
      <c r="WLA34" s="355">
        <f t="shared" si="246"/>
        <v>0</v>
      </c>
      <c r="WLB34" s="355">
        <f t="shared" si="246"/>
        <v>0</v>
      </c>
      <c r="WLC34" s="355">
        <f t="shared" si="246"/>
        <v>0</v>
      </c>
      <c r="WLD34" s="355">
        <f t="shared" si="246"/>
        <v>0</v>
      </c>
      <c r="WLE34" s="355">
        <f t="shared" si="246"/>
        <v>0</v>
      </c>
      <c r="WLF34" s="355">
        <f t="shared" si="246"/>
        <v>0</v>
      </c>
      <c r="WLG34" s="355">
        <f t="shared" si="246"/>
        <v>0</v>
      </c>
      <c r="WLH34" s="355">
        <f t="shared" si="246"/>
        <v>0</v>
      </c>
      <c r="WLI34" s="355">
        <f t="shared" si="246"/>
        <v>0</v>
      </c>
      <c r="WLJ34" s="355">
        <f t="shared" si="246"/>
        <v>0</v>
      </c>
      <c r="WLK34" s="355">
        <f t="shared" ref="WLK34:WNV34" si="247">SUM(WLK35:WLK39)</f>
        <v>0</v>
      </c>
      <c r="WLL34" s="355">
        <f t="shared" si="247"/>
        <v>0</v>
      </c>
      <c r="WLM34" s="355">
        <f t="shared" si="247"/>
        <v>0</v>
      </c>
      <c r="WLN34" s="355">
        <f t="shared" si="247"/>
        <v>0</v>
      </c>
      <c r="WLO34" s="355">
        <f t="shared" si="247"/>
        <v>0</v>
      </c>
      <c r="WLP34" s="355">
        <f t="shared" si="247"/>
        <v>0</v>
      </c>
      <c r="WLQ34" s="355">
        <f t="shared" si="247"/>
        <v>0</v>
      </c>
      <c r="WLR34" s="355">
        <f t="shared" si="247"/>
        <v>0</v>
      </c>
      <c r="WLS34" s="355">
        <f t="shared" si="247"/>
        <v>0</v>
      </c>
      <c r="WLT34" s="355">
        <f t="shared" si="247"/>
        <v>0</v>
      </c>
      <c r="WLU34" s="355">
        <f t="shared" si="247"/>
        <v>0</v>
      </c>
      <c r="WLV34" s="355">
        <f t="shared" si="247"/>
        <v>0</v>
      </c>
      <c r="WLW34" s="355">
        <f t="shared" si="247"/>
        <v>0</v>
      </c>
      <c r="WLX34" s="355">
        <f t="shared" si="247"/>
        <v>0</v>
      </c>
      <c r="WLY34" s="355">
        <f t="shared" si="247"/>
        <v>0</v>
      </c>
      <c r="WLZ34" s="355">
        <f t="shared" si="247"/>
        <v>0</v>
      </c>
      <c r="WMA34" s="355">
        <f t="shared" si="247"/>
        <v>0</v>
      </c>
      <c r="WMB34" s="355">
        <f t="shared" si="247"/>
        <v>0</v>
      </c>
      <c r="WMC34" s="355">
        <f t="shared" si="247"/>
        <v>0</v>
      </c>
      <c r="WMD34" s="355">
        <f t="shared" si="247"/>
        <v>0</v>
      </c>
      <c r="WME34" s="355">
        <f t="shared" si="247"/>
        <v>0</v>
      </c>
      <c r="WMF34" s="355">
        <f t="shared" si="247"/>
        <v>0</v>
      </c>
      <c r="WMG34" s="355">
        <f t="shared" si="247"/>
        <v>0</v>
      </c>
      <c r="WMH34" s="355">
        <f t="shared" si="247"/>
        <v>0</v>
      </c>
      <c r="WMI34" s="355">
        <f t="shared" si="247"/>
        <v>0</v>
      </c>
      <c r="WMJ34" s="355">
        <f t="shared" si="247"/>
        <v>0</v>
      </c>
      <c r="WMK34" s="355">
        <f t="shared" si="247"/>
        <v>0</v>
      </c>
      <c r="WML34" s="355">
        <f t="shared" si="247"/>
        <v>0</v>
      </c>
      <c r="WMM34" s="355">
        <f t="shared" si="247"/>
        <v>0</v>
      </c>
      <c r="WMN34" s="355">
        <f t="shared" si="247"/>
        <v>0</v>
      </c>
      <c r="WMO34" s="355">
        <f t="shared" si="247"/>
        <v>0</v>
      </c>
      <c r="WMP34" s="355">
        <f t="shared" si="247"/>
        <v>0</v>
      </c>
      <c r="WMQ34" s="355">
        <f t="shared" si="247"/>
        <v>0</v>
      </c>
      <c r="WMR34" s="355">
        <f t="shared" si="247"/>
        <v>0</v>
      </c>
      <c r="WMS34" s="355">
        <f t="shared" si="247"/>
        <v>0</v>
      </c>
      <c r="WMT34" s="355">
        <f t="shared" si="247"/>
        <v>0</v>
      </c>
      <c r="WMU34" s="355">
        <f t="shared" si="247"/>
        <v>0</v>
      </c>
      <c r="WMV34" s="355">
        <f t="shared" si="247"/>
        <v>0</v>
      </c>
      <c r="WMW34" s="355">
        <f t="shared" si="247"/>
        <v>0</v>
      </c>
      <c r="WMX34" s="355">
        <f t="shared" si="247"/>
        <v>0</v>
      </c>
      <c r="WMY34" s="355">
        <f t="shared" si="247"/>
        <v>0</v>
      </c>
      <c r="WMZ34" s="355">
        <f t="shared" si="247"/>
        <v>0</v>
      </c>
      <c r="WNA34" s="355">
        <f t="shared" si="247"/>
        <v>0</v>
      </c>
      <c r="WNB34" s="355">
        <f t="shared" si="247"/>
        <v>0</v>
      </c>
      <c r="WNC34" s="355">
        <f t="shared" si="247"/>
        <v>0</v>
      </c>
      <c r="WND34" s="355">
        <f t="shared" si="247"/>
        <v>0</v>
      </c>
      <c r="WNE34" s="355">
        <f t="shared" si="247"/>
        <v>0</v>
      </c>
      <c r="WNF34" s="355">
        <f t="shared" si="247"/>
        <v>0</v>
      </c>
      <c r="WNG34" s="355">
        <f t="shared" si="247"/>
        <v>0</v>
      </c>
      <c r="WNH34" s="355">
        <f t="shared" si="247"/>
        <v>0</v>
      </c>
      <c r="WNI34" s="355">
        <f t="shared" si="247"/>
        <v>0</v>
      </c>
      <c r="WNJ34" s="355">
        <f t="shared" si="247"/>
        <v>0</v>
      </c>
      <c r="WNK34" s="355">
        <f t="shared" si="247"/>
        <v>0</v>
      </c>
      <c r="WNL34" s="355">
        <f t="shared" si="247"/>
        <v>0</v>
      </c>
      <c r="WNM34" s="355">
        <f t="shared" si="247"/>
        <v>0</v>
      </c>
      <c r="WNN34" s="355">
        <f t="shared" si="247"/>
        <v>0</v>
      </c>
      <c r="WNO34" s="355">
        <f t="shared" si="247"/>
        <v>0</v>
      </c>
      <c r="WNP34" s="355">
        <f t="shared" si="247"/>
        <v>0</v>
      </c>
      <c r="WNQ34" s="355">
        <f t="shared" si="247"/>
        <v>0</v>
      </c>
      <c r="WNR34" s="355">
        <f t="shared" si="247"/>
        <v>0</v>
      </c>
      <c r="WNS34" s="355">
        <f t="shared" si="247"/>
        <v>0</v>
      </c>
      <c r="WNT34" s="355">
        <f t="shared" si="247"/>
        <v>0</v>
      </c>
      <c r="WNU34" s="355">
        <f t="shared" si="247"/>
        <v>0</v>
      </c>
      <c r="WNV34" s="355">
        <f t="shared" si="247"/>
        <v>0</v>
      </c>
      <c r="WNW34" s="355">
        <f t="shared" ref="WNW34:WQH34" si="248">SUM(WNW35:WNW39)</f>
        <v>0</v>
      </c>
      <c r="WNX34" s="355">
        <f t="shared" si="248"/>
        <v>0</v>
      </c>
      <c r="WNY34" s="355">
        <f t="shared" si="248"/>
        <v>0</v>
      </c>
      <c r="WNZ34" s="355">
        <f t="shared" si="248"/>
        <v>0</v>
      </c>
      <c r="WOA34" s="355">
        <f t="shared" si="248"/>
        <v>0</v>
      </c>
      <c r="WOB34" s="355">
        <f t="shared" si="248"/>
        <v>0</v>
      </c>
      <c r="WOC34" s="355">
        <f t="shared" si="248"/>
        <v>0</v>
      </c>
      <c r="WOD34" s="355">
        <f t="shared" si="248"/>
        <v>0</v>
      </c>
      <c r="WOE34" s="355">
        <f t="shared" si="248"/>
        <v>0</v>
      </c>
      <c r="WOF34" s="355">
        <f t="shared" si="248"/>
        <v>0</v>
      </c>
      <c r="WOG34" s="355">
        <f t="shared" si="248"/>
        <v>0</v>
      </c>
      <c r="WOH34" s="355">
        <f t="shared" si="248"/>
        <v>0</v>
      </c>
      <c r="WOI34" s="355">
        <f t="shared" si="248"/>
        <v>0</v>
      </c>
      <c r="WOJ34" s="355">
        <f t="shared" si="248"/>
        <v>0</v>
      </c>
      <c r="WOK34" s="355">
        <f t="shared" si="248"/>
        <v>0</v>
      </c>
      <c r="WOL34" s="355">
        <f t="shared" si="248"/>
        <v>0</v>
      </c>
      <c r="WOM34" s="355">
        <f t="shared" si="248"/>
        <v>0</v>
      </c>
      <c r="WON34" s="355">
        <f t="shared" si="248"/>
        <v>0</v>
      </c>
      <c r="WOO34" s="355">
        <f t="shared" si="248"/>
        <v>0</v>
      </c>
      <c r="WOP34" s="355">
        <f t="shared" si="248"/>
        <v>0</v>
      </c>
      <c r="WOQ34" s="355">
        <f t="shared" si="248"/>
        <v>0</v>
      </c>
      <c r="WOR34" s="355">
        <f t="shared" si="248"/>
        <v>0</v>
      </c>
      <c r="WOS34" s="355">
        <f t="shared" si="248"/>
        <v>0</v>
      </c>
      <c r="WOT34" s="355">
        <f t="shared" si="248"/>
        <v>0</v>
      </c>
      <c r="WOU34" s="355">
        <f t="shared" si="248"/>
        <v>0</v>
      </c>
      <c r="WOV34" s="355">
        <f t="shared" si="248"/>
        <v>0</v>
      </c>
      <c r="WOW34" s="355">
        <f t="shared" si="248"/>
        <v>0</v>
      </c>
      <c r="WOX34" s="355">
        <f t="shared" si="248"/>
        <v>0</v>
      </c>
      <c r="WOY34" s="355">
        <f t="shared" si="248"/>
        <v>0</v>
      </c>
      <c r="WOZ34" s="355">
        <f t="shared" si="248"/>
        <v>0</v>
      </c>
      <c r="WPA34" s="355">
        <f t="shared" si="248"/>
        <v>0</v>
      </c>
      <c r="WPB34" s="355">
        <f t="shared" si="248"/>
        <v>0</v>
      </c>
      <c r="WPC34" s="355">
        <f t="shared" si="248"/>
        <v>0</v>
      </c>
      <c r="WPD34" s="355">
        <f t="shared" si="248"/>
        <v>0</v>
      </c>
      <c r="WPE34" s="355">
        <f t="shared" si="248"/>
        <v>0</v>
      </c>
      <c r="WPF34" s="355">
        <f t="shared" si="248"/>
        <v>0</v>
      </c>
      <c r="WPG34" s="355">
        <f t="shared" si="248"/>
        <v>0</v>
      </c>
      <c r="WPH34" s="355">
        <f t="shared" si="248"/>
        <v>0</v>
      </c>
      <c r="WPI34" s="355">
        <f t="shared" si="248"/>
        <v>0</v>
      </c>
      <c r="WPJ34" s="355">
        <f t="shared" si="248"/>
        <v>0</v>
      </c>
      <c r="WPK34" s="355">
        <f t="shared" si="248"/>
        <v>0</v>
      </c>
      <c r="WPL34" s="355">
        <f t="shared" si="248"/>
        <v>0</v>
      </c>
      <c r="WPM34" s="355">
        <f t="shared" si="248"/>
        <v>0</v>
      </c>
      <c r="WPN34" s="355">
        <f t="shared" si="248"/>
        <v>0</v>
      </c>
      <c r="WPO34" s="355">
        <f t="shared" si="248"/>
        <v>0</v>
      </c>
      <c r="WPP34" s="355">
        <f t="shared" si="248"/>
        <v>0</v>
      </c>
      <c r="WPQ34" s="355">
        <f t="shared" si="248"/>
        <v>0</v>
      </c>
      <c r="WPR34" s="355">
        <f t="shared" si="248"/>
        <v>0</v>
      </c>
      <c r="WPS34" s="355">
        <f t="shared" si="248"/>
        <v>0</v>
      </c>
      <c r="WPT34" s="355">
        <f t="shared" si="248"/>
        <v>0</v>
      </c>
      <c r="WPU34" s="355">
        <f t="shared" si="248"/>
        <v>0</v>
      </c>
      <c r="WPV34" s="355">
        <f t="shared" si="248"/>
        <v>0</v>
      </c>
      <c r="WPW34" s="355">
        <f t="shared" si="248"/>
        <v>0</v>
      </c>
      <c r="WPX34" s="355">
        <f t="shared" si="248"/>
        <v>0</v>
      </c>
      <c r="WPY34" s="355">
        <f t="shared" si="248"/>
        <v>0</v>
      </c>
      <c r="WPZ34" s="355">
        <f t="shared" si="248"/>
        <v>0</v>
      </c>
      <c r="WQA34" s="355">
        <f t="shared" si="248"/>
        <v>0</v>
      </c>
      <c r="WQB34" s="355">
        <f t="shared" si="248"/>
        <v>0</v>
      </c>
      <c r="WQC34" s="355">
        <f t="shared" si="248"/>
        <v>0</v>
      </c>
      <c r="WQD34" s="355">
        <f t="shared" si="248"/>
        <v>0</v>
      </c>
      <c r="WQE34" s="355">
        <f t="shared" si="248"/>
        <v>0</v>
      </c>
      <c r="WQF34" s="355">
        <f t="shared" si="248"/>
        <v>0</v>
      </c>
      <c r="WQG34" s="355">
        <f t="shared" si="248"/>
        <v>0</v>
      </c>
      <c r="WQH34" s="355">
        <f t="shared" si="248"/>
        <v>0</v>
      </c>
      <c r="WQI34" s="355">
        <f t="shared" ref="WQI34:WST34" si="249">SUM(WQI35:WQI39)</f>
        <v>0</v>
      </c>
      <c r="WQJ34" s="355">
        <f t="shared" si="249"/>
        <v>0</v>
      </c>
      <c r="WQK34" s="355">
        <f t="shared" si="249"/>
        <v>0</v>
      </c>
      <c r="WQL34" s="355">
        <f t="shared" si="249"/>
        <v>0</v>
      </c>
      <c r="WQM34" s="355">
        <f t="shared" si="249"/>
        <v>0</v>
      </c>
      <c r="WQN34" s="355">
        <f t="shared" si="249"/>
        <v>0</v>
      </c>
      <c r="WQO34" s="355">
        <f t="shared" si="249"/>
        <v>0</v>
      </c>
      <c r="WQP34" s="355">
        <f t="shared" si="249"/>
        <v>0</v>
      </c>
      <c r="WQQ34" s="355">
        <f t="shared" si="249"/>
        <v>0</v>
      </c>
      <c r="WQR34" s="355">
        <f t="shared" si="249"/>
        <v>0</v>
      </c>
      <c r="WQS34" s="355">
        <f t="shared" si="249"/>
        <v>0</v>
      </c>
      <c r="WQT34" s="355">
        <f t="shared" si="249"/>
        <v>0</v>
      </c>
      <c r="WQU34" s="355">
        <f t="shared" si="249"/>
        <v>0</v>
      </c>
      <c r="WQV34" s="355">
        <f t="shared" si="249"/>
        <v>0</v>
      </c>
      <c r="WQW34" s="355">
        <f t="shared" si="249"/>
        <v>0</v>
      </c>
      <c r="WQX34" s="355">
        <f t="shared" si="249"/>
        <v>0</v>
      </c>
      <c r="WQY34" s="355">
        <f t="shared" si="249"/>
        <v>0</v>
      </c>
      <c r="WQZ34" s="355">
        <f t="shared" si="249"/>
        <v>0</v>
      </c>
      <c r="WRA34" s="355">
        <f t="shared" si="249"/>
        <v>0</v>
      </c>
      <c r="WRB34" s="355">
        <f t="shared" si="249"/>
        <v>0</v>
      </c>
      <c r="WRC34" s="355">
        <f t="shared" si="249"/>
        <v>0</v>
      </c>
      <c r="WRD34" s="355">
        <f t="shared" si="249"/>
        <v>0</v>
      </c>
      <c r="WRE34" s="355">
        <f t="shared" si="249"/>
        <v>0</v>
      </c>
      <c r="WRF34" s="355">
        <f t="shared" si="249"/>
        <v>0</v>
      </c>
      <c r="WRG34" s="355">
        <f t="shared" si="249"/>
        <v>0</v>
      </c>
      <c r="WRH34" s="355">
        <f t="shared" si="249"/>
        <v>0</v>
      </c>
      <c r="WRI34" s="355">
        <f t="shared" si="249"/>
        <v>0</v>
      </c>
      <c r="WRJ34" s="355">
        <f t="shared" si="249"/>
        <v>0</v>
      </c>
      <c r="WRK34" s="355">
        <f t="shared" si="249"/>
        <v>0</v>
      </c>
      <c r="WRL34" s="355">
        <f t="shared" si="249"/>
        <v>0</v>
      </c>
      <c r="WRM34" s="355">
        <f t="shared" si="249"/>
        <v>0</v>
      </c>
      <c r="WRN34" s="355">
        <f t="shared" si="249"/>
        <v>0</v>
      </c>
      <c r="WRO34" s="355">
        <f t="shared" si="249"/>
        <v>0</v>
      </c>
      <c r="WRP34" s="355">
        <f t="shared" si="249"/>
        <v>0</v>
      </c>
      <c r="WRQ34" s="355">
        <f t="shared" si="249"/>
        <v>0</v>
      </c>
      <c r="WRR34" s="355">
        <f t="shared" si="249"/>
        <v>0</v>
      </c>
      <c r="WRS34" s="355">
        <f t="shared" si="249"/>
        <v>0</v>
      </c>
      <c r="WRT34" s="355">
        <f t="shared" si="249"/>
        <v>0</v>
      </c>
      <c r="WRU34" s="355">
        <f t="shared" si="249"/>
        <v>0</v>
      </c>
      <c r="WRV34" s="355">
        <f t="shared" si="249"/>
        <v>0</v>
      </c>
      <c r="WRW34" s="355">
        <f t="shared" si="249"/>
        <v>0</v>
      </c>
      <c r="WRX34" s="355">
        <f t="shared" si="249"/>
        <v>0</v>
      </c>
      <c r="WRY34" s="355">
        <f t="shared" si="249"/>
        <v>0</v>
      </c>
      <c r="WRZ34" s="355">
        <f t="shared" si="249"/>
        <v>0</v>
      </c>
      <c r="WSA34" s="355">
        <f t="shared" si="249"/>
        <v>0</v>
      </c>
      <c r="WSB34" s="355">
        <f t="shared" si="249"/>
        <v>0</v>
      </c>
      <c r="WSC34" s="355">
        <f t="shared" si="249"/>
        <v>0</v>
      </c>
      <c r="WSD34" s="355">
        <f t="shared" si="249"/>
        <v>0</v>
      </c>
      <c r="WSE34" s="355">
        <f t="shared" si="249"/>
        <v>0</v>
      </c>
      <c r="WSF34" s="355">
        <f t="shared" si="249"/>
        <v>0</v>
      </c>
      <c r="WSG34" s="355">
        <f t="shared" si="249"/>
        <v>0</v>
      </c>
      <c r="WSH34" s="355">
        <f t="shared" si="249"/>
        <v>0</v>
      </c>
      <c r="WSI34" s="355">
        <f t="shared" si="249"/>
        <v>0</v>
      </c>
      <c r="WSJ34" s="355">
        <f t="shared" si="249"/>
        <v>0</v>
      </c>
      <c r="WSK34" s="355">
        <f t="shared" si="249"/>
        <v>0</v>
      </c>
      <c r="WSL34" s="355">
        <f t="shared" si="249"/>
        <v>0</v>
      </c>
      <c r="WSM34" s="355">
        <f t="shared" si="249"/>
        <v>0</v>
      </c>
      <c r="WSN34" s="355">
        <f t="shared" si="249"/>
        <v>0</v>
      </c>
      <c r="WSO34" s="355">
        <f t="shared" si="249"/>
        <v>0</v>
      </c>
      <c r="WSP34" s="355">
        <f t="shared" si="249"/>
        <v>0</v>
      </c>
      <c r="WSQ34" s="355">
        <f t="shared" si="249"/>
        <v>0</v>
      </c>
      <c r="WSR34" s="355">
        <f t="shared" si="249"/>
        <v>0</v>
      </c>
      <c r="WSS34" s="355">
        <f t="shared" si="249"/>
        <v>0</v>
      </c>
      <c r="WST34" s="355">
        <f t="shared" si="249"/>
        <v>0</v>
      </c>
      <c r="WSU34" s="355">
        <f t="shared" ref="WSU34:WVF34" si="250">SUM(WSU35:WSU39)</f>
        <v>0</v>
      </c>
      <c r="WSV34" s="355">
        <f t="shared" si="250"/>
        <v>0</v>
      </c>
      <c r="WSW34" s="355">
        <f t="shared" si="250"/>
        <v>0</v>
      </c>
      <c r="WSX34" s="355">
        <f t="shared" si="250"/>
        <v>0</v>
      </c>
      <c r="WSY34" s="355">
        <f t="shared" si="250"/>
        <v>0</v>
      </c>
      <c r="WSZ34" s="355">
        <f t="shared" si="250"/>
        <v>0</v>
      </c>
      <c r="WTA34" s="355">
        <f t="shared" si="250"/>
        <v>0</v>
      </c>
      <c r="WTB34" s="355">
        <f t="shared" si="250"/>
        <v>0</v>
      </c>
      <c r="WTC34" s="355">
        <f t="shared" si="250"/>
        <v>0</v>
      </c>
      <c r="WTD34" s="355">
        <f t="shared" si="250"/>
        <v>0</v>
      </c>
      <c r="WTE34" s="355">
        <f t="shared" si="250"/>
        <v>0</v>
      </c>
      <c r="WTF34" s="355">
        <f t="shared" si="250"/>
        <v>0</v>
      </c>
      <c r="WTG34" s="355">
        <f t="shared" si="250"/>
        <v>0</v>
      </c>
      <c r="WTH34" s="355">
        <f t="shared" si="250"/>
        <v>0</v>
      </c>
      <c r="WTI34" s="355">
        <f t="shared" si="250"/>
        <v>0</v>
      </c>
      <c r="WTJ34" s="355">
        <f t="shared" si="250"/>
        <v>0</v>
      </c>
      <c r="WTK34" s="355">
        <f t="shared" si="250"/>
        <v>0</v>
      </c>
      <c r="WTL34" s="355">
        <f t="shared" si="250"/>
        <v>0</v>
      </c>
      <c r="WTM34" s="355">
        <f t="shared" si="250"/>
        <v>0</v>
      </c>
      <c r="WTN34" s="355">
        <f t="shared" si="250"/>
        <v>0</v>
      </c>
      <c r="WTO34" s="355">
        <f t="shared" si="250"/>
        <v>0</v>
      </c>
      <c r="WTP34" s="355">
        <f t="shared" si="250"/>
        <v>0</v>
      </c>
      <c r="WTQ34" s="355">
        <f t="shared" si="250"/>
        <v>0</v>
      </c>
      <c r="WTR34" s="355">
        <f t="shared" si="250"/>
        <v>0</v>
      </c>
      <c r="WTS34" s="355">
        <f t="shared" si="250"/>
        <v>0</v>
      </c>
      <c r="WTT34" s="355">
        <f t="shared" si="250"/>
        <v>0</v>
      </c>
      <c r="WTU34" s="355">
        <f t="shared" si="250"/>
        <v>0</v>
      </c>
      <c r="WTV34" s="355">
        <f t="shared" si="250"/>
        <v>0</v>
      </c>
      <c r="WTW34" s="355">
        <f t="shared" si="250"/>
        <v>0</v>
      </c>
      <c r="WTX34" s="355">
        <f t="shared" si="250"/>
        <v>0</v>
      </c>
      <c r="WTY34" s="355">
        <f t="shared" si="250"/>
        <v>0</v>
      </c>
      <c r="WTZ34" s="355">
        <f t="shared" si="250"/>
        <v>0</v>
      </c>
      <c r="WUA34" s="355">
        <f t="shared" si="250"/>
        <v>0</v>
      </c>
      <c r="WUB34" s="355">
        <f t="shared" si="250"/>
        <v>0</v>
      </c>
      <c r="WUC34" s="355">
        <f t="shared" si="250"/>
        <v>0</v>
      </c>
      <c r="WUD34" s="355">
        <f t="shared" si="250"/>
        <v>0</v>
      </c>
      <c r="WUE34" s="355">
        <f t="shared" si="250"/>
        <v>0</v>
      </c>
      <c r="WUF34" s="355">
        <f t="shared" si="250"/>
        <v>0</v>
      </c>
      <c r="WUG34" s="355">
        <f t="shared" si="250"/>
        <v>0</v>
      </c>
      <c r="WUH34" s="355">
        <f t="shared" si="250"/>
        <v>0</v>
      </c>
      <c r="WUI34" s="355">
        <f t="shared" si="250"/>
        <v>0</v>
      </c>
      <c r="WUJ34" s="355">
        <f t="shared" si="250"/>
        <v>0</v>
      </c>
      <c r="WUK34" s="355">
        <f t="shared" si="250"/>
        <v>0</v>
      </c>
      <c r="WUL34" s="355">
        <f t="shared" si="250"/>
        <v>0</v>
      </c>
      <c r="WUM34" s="355">
        <f t="shared" si="250"/>
        <v>0</v>
      </c>
      <c r="WUN34" s="355">
        <f t="shared" si="250"/>
        <v>0</v>
      </c>
      <c r="WUO34" s="355">
        <f t="shared" si="250"/>
        <v>0</v>
      </c>
      <c r="WUP34" s="355">
        <f t="shared" si="250"/>
        <v>0</v>
      </c>
      <c r="WUQ34" s="355">
        <f t="shared" si="250"/>
        <v>0</v>
      </c>
      <c r="WUR34" s="355">
        <f t="shared" si="250"/>
        <v>0</v>
      </c>
      <c r="WUS34" s="355">
        <f t="shared" si="250"/>
        <v>0</v>
      </c>
      <c r="WUT34" s="355">
        <f t="shared" si="250"/>
        <v>0</v>
      </c>
      <c r="WUU34" s="355">
        <f t="shared" si="250"/>
        <v>0</v>
      </c>
      <c r="WUV34" s="355">
        <f t="shared" si="250"/>
        <v>0</v>
      </c>
      <c r="WUW34" s="355">
        <f t="shared" si="250"/>
        <v>0</v>
      </c>
      <c r="WUX34" s="355">
        <f t="shared" si="250"/>
        <v>0</v>
      </c>
      <c r="WUY34" s="355">
        <f t="shared" si="250"/>
        <v>0</v>
      </c>
      <c r="WUZ34" s="355">
        <f t="shared" si="250"/>
        <v>0</v>
      </c>
      <c r="WVA34" s="355">
        <f t="shared" si="250"/>
        <v>0</v>
      </c>
      <c r="WVB34" s="355">
        <f t="shared" si="250"/>
        <v>0</v>
      </c>
      <c r="WVC34" s="355">
        <f t="shared" si="250"/>
        <v>0</v>
      </c>
      <c r="WVD34" s="355">
        <f t="shared" si="250"/>
        <v>0</v>
      </c>
      <c r="WVE34" s="355">
        <f t="shared" si="250"/>
        <v>0</v>
      </c>
      <c r="WVF34" s="355">
        <f t="shared" si="250"/>
        <v>0</v>
      </c>
      <c r="WVG34" s="355">
        <f t="shared" ref="WVG34:WXR34" si="251">SUM(WVG35:WVG39)</f>
        <v>0</v>
      </c>
      <c r="WVH34" s="355">
        <f t="shared" si="251"/>
        <v>0</v>
      </c>
      <c r="WVI34" s="355">
        <f t="shared" si="251"/>
        <v>0</v>
      </c>
      <c r="WVJ34" s="355">
        <f t="shared" si="251"/>
        <v>0</v>
      </c>
      <c r="WVK34" s="355">
        <f t="shared" si="251"/>
        <v>0</v>
      </c>
      <c r="WVL34" s="355">
        <f t="shared" si="251"/>
        <v>0</v>
      </c>
      <c r="WVM34" s="355">
        <f t="shared" si="251"/>
        <v>0</v>
      </c>
      <c r="WVN34" s="355">
        <f t="shared" si="251"/>
        <v>0</v>
      </c>
      <c r="WVO34" s="355">
        <f t="shared" si="251"/>
        <v>0</v>
      </c>
      <c r="WVP34" s="355">
        <f t="shared" si="251"/>
        <v>0</v>
      </c>
      <c r="WVQ34" s="355">
        <f t="shared" si="251"/>
        <v>0</v>
      </c>
      <c r="WVR34" s="355">
        <f t="shared" si="251"/>
        <v>0</v>
      </c>
      <c r="WVS34" s="355">
        <f t="shared" si="251"/>
        <v>0</v>
      </c>
      <c r="WVT34" s="355">
        <f t="shared" si="251"/>
        <v>0</v>
      </c>
      <c r="WVU34" s="355">
        <f t="shared" si="251"/>
        <v>0</v>
      </c>
      <c r="WVV34" s="355">
        <f t="shared" si="251"/>
        <v>0</v>
      </c>
      <c r="WVW34" s="355">
        <f t="shared" si="251"/>
        <v>0</v>
      </c>
      <c r="WVX34" s="355">
        <f t="shared" si="251"/>
        <v>0</v>
      </c>
      <c r="WVY34" s="355">
        <f t="shared" si="251"/>
        <v>0</v>
      </c>
      <c r="WVZ34" s="355">
        <f t="shared" si="251"/>
        <v>0</v>
      </c>
      <c r="WWA34" s="355">
        <f t="shared" si="251"/>
        <v>0</v>
      </c>
      <c r="WWB34" s="355">
        <f t="shared" si="251"/>
        <v>0</v>
      </c>
      <c r="WWC34" s="355">
        <f t="shared" si="251"/>
        <v>0</v>
      </c>
      <c r="WWD34" s="355">
        <f t="shared" si="251"/>
        <v>0</v>
      </c>
      <c r="WWE34" s="355">
        <f t="shared" si="251"/>
        <v>0</v>
      </c>
      <c r="WWF34" s="355">
        <f t="shared" si="251"/>
        <v>0</v>
      </c>
      <c r="WWG34" s="355">
        <f t="shared" si="251"/>
        <v>0</v>
      </c>
      <c r="WWH34" s="355">
        <f t="shared" si="251"/>
        <v>0</v>
      </c>
      <c r="WWI34" s="355">
        <f t="shared" si="251"/>
        <v>0</v>
      </c>
      <c r="WWJ34" s="355">
        <f t="shared" si="251"/>
        <v>0</v>
      </c>
      <c r="WWK34" s="355">
        <f t="shared" si="251"/>
        <v>0</v>
      </c>
      <c r="WWL34" s="355">
        <f t="shared" si="251"/>
        <v>0</v>
      </c>
      <c r="WWM34" s="355">
        <f t="shared" si="251"/>
        <v>0</v>
      </c>
      <c r="WWN34" s="355">
        <f t="shared" si="251"/>
        <v>0</v>
      </c>
      <c r="WWO34" s="355">
        <f t="shared" si="251"/>
        <v>0</v>
      </c>
      <c r="WWP34" s="355">
        <f t="shared" si="251"/>
        <v>0</v>
      </c>
      <c r="WWQ34" s="355">
        <f t="shared" si="251"/>
        <v>0</v>
      </c>
      <c r="WWR34" s="355">
        <f t="shared" si="251"/>
        <v>0</v>
      </c>
      <c r="WWS34" s="355">
        <f t="shared" si="251"/>
        <v>0</v>
      </c>
      <c r="WWT34" s="355">
        <f t="shared" si="251"/>
        <v>0</v>
      </c>
      <c r="WWU34" s="355">
        <f t="shared" si="251"/>
        <v>0</v>
      </c>
      <c r="WWV34" s="355">
        <f t="shared" si="251"/>
        <v>0</v>
      </c>
      <c r="WWW34" s="355">
        <f t="shared" si="251"/>
        <v>0</v>
      </c>
      <c r="WWX34" s="355">
        <f t="shared" si="251"/>
        <v>0</v>
      </c>
      <c r="WWY34" s="355">
        <f t="shared" si="251"/>
        <v>0</v>
      </c>
      <c r="WWZ34" s="355">
        <f t="shared" si="251"/>
        <v>0</v>
      </c>
      <c r="WXA34" s="355">
        <f t="shared" si="251"/>
        <v>0</v>
      </c>
      <c r="WXB34" s="355">
        <f t="shared" si="251"/>
        <v>0</v>
      </c>
      <c r="WXC34" s="355">
        <f t="shared" si="251"/>
        <v>0</v>
      </c>
      <c r="WXD34" s="355">
        <f t="shared" si="251"/>
        <v>0</v>
      </c>
      <c r="WXE34" s="355">
        <f t="shared" si="251"/>
        <v>0</v>
      </c>
      <c r="WXF34" s="355">
        <f t="shared" si="251"/>
        <v>0</v>
      </c>
      <c r="WXG34" s="355">
        <f t="shared" si="251"/>
        <v>0</v>
      </c>
      <c r="WXH34" s="355">
        <f t="shared" si="251"/>
        <v>0</v>
      </c>
      <c r="WXI34" s="355">
        <f t="shared" si="251"/>
        <v>0</v>
      </c>
      <c r="WXJ34" s="355">
        <f t="shared" si="251"/>
        <v>0</v>
      </c>
      <c r="WXK34" s="355">
        <f t="shared" si="251"/>
        <v>0</v>
      </c>
      <c r="WXL34" s="355">
        <f t="shared" si="251"/>
        <v>0</v>
      </c>
      <c r="WXM34" s="355">
        <f t="shared" si="251"/>
        <v>0</v>
      </c>
      <c r="WXN34" s="355">
        <f t="shared" si="251"/>
        <v>0</v>
      </c>
      <c r="WXO34" s="355">
        <f t="shared" si="251"/>
        <v>0</v>
      </c>
      <c r="WXP34" s="355">
        <f t="shared" si="251"/>
        <v>0</v>
      </c>
      <c r="WXQ34" s="355">
        <f t="shared" si="251"/>
        <v>0</v>
      </c>
      <c r="WXR34" s="355">
        <f t="shared" si="251"/>
        <v>0</v>
      </c>
      <c r="WXS34" s="355">
        <f t="shared" ref="WXS34:XAD34" si="252">SUM(WXS35:WXS39)</f>
        <v>0</v>
      </c>
      <c r="WXT34" s="355">
        <f t="shared" si="252"/>
        <v>0</v>
      </c>
      <c r="WXU34" s="355">
        <f t="shared" si="252"/>
        <v>0</v>
      </c>
      <c r="WXV34" s="355">
        <f t="shared" si="252"/>
        <v>0</v>
      </c>
      <c r="WXW34" s="355">
        <f t="shared" si="252"/>
        <v>0</v>
      </c>
      <c r="WXX34" s="355">
        <f t="shared" si="252"/>
        <v>0</v>
      </c>
      <c r="WXY34" s="355">
        <f t="shared" si="252"/>
        <v>0</v>
      </c>
      <c r="WXZ34" s="355">
        <f t="shared" si="252"/>
        <v>0</v>
      </c>
      <c r="WYA34" s="355">
        <f t="shared" si="252"/>
        <v>0</v>
      </c>
      <c r="WYB34" s="355">
        <f t="shared" si="252"/>
        <v>0</v>
      </c>
      <c r="WYC34" s="355">
        <f t="shared" si="252"/>
        <v>0</v>
      </c>
      <c r="WYD34" s="355">
        <f t="shared" si="252"/>
        <v>0</v>
      </c>
      <c r="WYE34" s="355">
        <f t="shared" si="252"/>
        <v>0</v>
      </c>
      <c r="WYF34" s="355">
        <f t="shared" si="252"/>
        <v>0</v>
      </c>
      <c r="WYG34" s="355">
        <f t="shared" si="252"/>
        <v>0</v>
      </c>
      <c r="WYH34" s="355">
        <f t="shared" si="252"/>
        <v>0</v>
      </c>
      <c r="WYI34" s="355">
        <f t="shared" si="252"/>
        <v>0</v>
      </c>
      <c r="WYJ34" s="355">
        <f t="shared" si="252"/>
        <v>0</v>
      </c>
      <c r="WYK34" s="355">
        <f t="shared" si="252"/>
        <v>0</v>
      </c>
      <c r="WYL34" s="355">
        <f t="shared" si="252"/>
        <v>0</v>
      </c>
      <c r="WYM34" s="355">
        <f t="shared" si="252"/>
        <v>0</v>
      </c>
      <c r="WYN34" s="355">
        <f t="shared" si="252"/>
        <v>0</v>
      </c>
      <c r="WYO34" s="355">
        <f t="shared" si="252"/>
        <v>0</v>
      </c>
      <c r="WYP34" s="355">
        <f t="shared" si="252"/>
        <v>0</v>
      </c>
      <c r="WYQ34" s="355">
        <f t="shared" si="252"/>
        <v>0</v>
      </c>
      <c r="WYR34" s="355">
        <f t="shared" si="252"/>
        <v>0</v>
      </c>
      <c r="WYS34" s="355">
        <f t="shared" si="252"/>
        <v>0</v>
      </c>
      <c r="WYT34" s="355">
        <f t="shared" si="252"/>
        <v>0</v>
      </c>
      <c r="WYU34" s="355">
        <f t="shared" si="252"/>
        <v>0</v>
      </c>
      <c r="WYV34" s="355">
        <f t="shared" si="252"/>
        <v>0</v>
      </c>
      <c r="WYW34" s="355">
        <f t="shared" si="252"/>
        <v>0</v>
      </c>
      <c r="WYX34" s="355">
        <f t="shared" si="252"/>
        <v>0</v>
      </c>
      <c r="WYY34" s="355">
        <f t="shared" si="252"/>
        <v>0</v>
      </c>
      <c r="WYZ34" s="355">
        <f t="shared" si="252"/>
        <v>0</v>
      </c>
      <c r="WZA34" s="355">
        <f t="shared" si="252"/>
        <v>0</v>
      </c>
      <c r="WZB34" s="355">
        <f t="shared" si="252"/>
        <v>0</v>
      </c>
      <c r="WZC34" s="355">
        <f t="shared" si="252"/>
        <v>0</v>
      </c>
      <c r="WZD34" s="355">
        <f t="shared" si="252"/>
        <v>0</v>
      </c>
      <c r="WZE34" s="355">
        <f t="shared" si="252"/>
        <v>0</v>
      </c>
      <c r="WZF34" s="355">
        <f t="shared" si="252"/>
        <v>0</v>
      </c>
      <c r="WZG34" s="355">
        <f t="shared" si="252"/>
        <v>0</v>
      </c>
      <c r="WZH34" s="355">
        <f t="shared" si="252"/>
        <v>0</v>
      </c>
      <c r="WZI34" s="355">
        <f t="shared" si="252"/>
        <v>0</v>
      </c>
      <c r="WZJ34" s="355">
        <f t="shared" si="252"/>
        <v>0</v>
      </c>
      <c r="WZK34" s="355">
        <f t="shared" si="252"/>
        <v>0</v>
      </c>
      <c r="WZL34" s="355">
        <f t="shared" si="252"/>
        <v>0</v>
      </c>
      <c r="WZM34" s="355">
        <f t="shared" si="252"/>
        <v>0</v>
      </c>
      <c r="WZN34" s="355">
        <f t="shared" si="252"/>
        <v>0</v>
      </c>
      <c r="WZO34" s="355">
        <f t="shared" si="252"/>
        <v>0</v>
      </c>
      <c r="WZP34" s="355">
        <f t="shared" si="252"/>
        <v>0</v>
      </c>
      <c r="WZQ34" s="355">
        <f t="shared" si="252"/>
        <v>0</v>
      </c>
      <c r="WZR34" s="355">
        <f t="shared" si="252"/>
        <v>0</v>
      </c>
      <c r="WZS34" s="355">
        <f t="shared" si="252"/>
        <v>0</v>
      </c>
      <c r="WZT34" s="355">
        <f t="shared" si="252"/>
        <v>0</v>
      </c>
      <c r="WZU34" s="355">
        <f t="shared" si="252"/>
        <v>0</v>
      </c>
      <c r="WZV34" s="355">
        <f t="shared" si="252"/>
        <v>0</v>
      </c>
      <c r="WZW34" s="355">
        <f t="shared" si="252"/>
        <v>0</v>
      </c>
      <c r="WZX34" s="355">
        <f t="shared" si="252"/>
        <v>0</v>
      </c>
      <c r="WZY34" s="355">
        <f t="shared" si="252"/>
        <v>0</v>
      </c>
      <c r="WZZ34" s="355">
        <f t="shared" si="252"/>
        <v>0</v>
      </c>
      <c r="XAA34" s="355">
        <f t="shared" si="252"/>
        <v>0</v>
      </c>
      <c r="XAB34" s="355">
        <f t="shared" si="252"/>
        <v>0</v>
      </c>
      <c r="XAC34" s="355">
        <f t="shared" si="252"/>
        <v>0</v>
      </c>
      <c r="XAD34" s="355">
        <f t="shared" si="252"/>
        <v>0</v>
      </c>
      <c r="XAE34" s="355">
        <f t="shared" ref="XAE34:XCP34" si="253">SUM(XAE35:XAE39)</f>
        <v>0</v>
      </c>
      <c r="XAF34" s="355">
        <f t="shared" si="253"/>
        <v>0</v>
      </c>
      <c r="XAG34" s="355">
        <f t="shared" si="253"/>
        <v>0</v>
      </c>
      <c r="XAH34" s="355">
        <f t="shared" si="253"/>
        <v>0</v>
      </c>
      <c r="XAI34" s="355">
        <f t="shared" si="253"/>
        <v>0</v>
      </c>
      <c r="XAJ34" s="355">
        <f t="shared" si="253"/>
        <v>0</v>
      </c>
      <c r="XAK34" s="355">
        <f t="shared" si="253"/>
        <v>0</v>
      </c>
      <c r="XAL34" s="355">
        <f t="shared" si="253"/>
        <v>0</v>
      </c>
      <c r="XAM34" s="355">
        <f t="shared" si="253"/>
        <v>0</v>
      </c>
      <c r="XAN34" s="355">
        <f t="shared" si="253"/>
        <v>0</v>
      </c>
      <c r="XAO34" s="355">
        <f t="shared" si="253"/>
        <v>0</v>
      </c>
      <c r="XAP34" s="355">
        <f t="shared" si="253"/>
        <v>0</v>
      </c>
      <c r="XAQ34" s="355">
        <f t="shared" si="253"/>
        <v>0</v>
      </c>
      <c r="XAR34" s="355">
        <f t="shared" si="253"/>
        <v>0</v>
      </c>
      <c r="XAS34" s="355">
        <f t="shared" si="253"/>
        <v>0</v>
      </c>
      <c r="XAT34" s="355">
        <f t="shared" si="253"/>
        <v>0</v>
      </c>
      <c r="XAU34" s="355">
        <f t="shared" si="253"/>
        <v>0</v>
      </c>
      <c r="XAV34" s="355">
        <f t="shared" si="253"/>
        <v>0</v>
      </c>
      <c r="XAW34" s="355">
        <f t="shared" si="253"/>
        <v>0</v>
      </c>
      <c r="XAX34" s="355">
        <f t="shared" si="253"/>
        <v>0</v>
      </c>
      <c r="XAY34" s="355">
        <f t="shared" si="253"/>
        <v>0</v>
      </c>
      <c r="XAZ34" s="355">
        <f t="shared" si="253"/>
        <v>0</v>
      </c>
      <c r="XBA34" s="355">
        <f t="shared" si="253"/>
        <v>0</v>
      </c>
      <c r="XBB34" s="355">
        <f t="shared" si="253"/>
        <v>0</v>
      </c>
      <c r="XBC34" s="355">
        <f t="shared" si="253"/>
        <v>0</v>
      </c>
      <c r="XBD34" s="355">
        <f t="shared" si="253"/>
        <v>0</v>
      </c>
      <c r="XBE34" s="355">
        <f t="shared" si="253"/>
        <v>0</v>
      </c>
      <c r="XBF34" s="355">
        <f t="shared" si="253"/>
        <v>0</v>
      </c>
      <c r="XBG34" s="355">
        <f t="shared" si="253"/>
        <v>0</v>
      </c>
      <c r="XBH34" s="355">
        <f t="shared" si="253"/>
        <v>0</v>
      </c>
      <c r="XBI34" s="355">
        <f t="shared" si="253"/>
        <v>0</v>
      </c>
      <c r="XBJ34" s="355">
        <f t="shared" si="253"/>
        <v>0</v>
      </c>
      <c r="XBK34" s="355">
        <f t="shared" si="253"/>
        <v>0</v>
      </c>
      <c r="XBL34" s="355">
        <f t="shared" si="253"/>
        <v>0</v>
      </c>
      <c r="XBM34" s="355">
        <f t="shared" si="253"/>
        <v>0</v>
      </c>
      <c r="XBN34" s="355">
        <f t="shared" si="253"/>
        <v>0</v>
      </c>
      <c r="XBO34" s="355">
        <f t="shared" si="253"/>
        <v>0</v>
      </c>
      <c r="XBP34" s="355">
        <f t="shared" si="253"/>
        <v>0</v>
      </c>
      <c r="XBQ34" s="355">
        <f t="shared" si="253"/>
        <v>0</v>
      </c>
      <c r="XBR34" s="355">
        <f t="shared" si="253"/>
        <v>0</v>
      </c>
      <c r="XBS34" s="355">
        <f t="shared" si="253"/>
        <v>0</v>
      </c>
      <c r="XBT34" s="355">
        <f t="shared" si="253"/>
        <v>0</v>
      </c>
      <c r="XBU34" s="355">
        <f t="shared" si="253"/>
        <v>0</v>
      </c>
      <c r="XBV34" s="355">
        <f t="shared" si="253"/>
        <v>0</v>
      </c>
      <c r="XBW34" s="355">
        <f t="shared" si="253"/>
        <v>0</v>
      </c>
      <c r="XBX34" s="355">
        <f t="shared" si="253"/>
        <v>0</v>
      </c>
      <c r="XBY34" s="355">
        <f t="shared" si="253"/>
        <v>0</v>
      </c>
      <c r="XBZ34" s="355">
        <f t="shared" si="253"/>
        <v>0</v>
      </c>
      <c r="XCA34" s="355">
        <f t="shared" si="253"/>
        <v>0</v>
      </c>
      <c r="XCB34" s="355">
        <f t="shared" si="253"/>
        <v>0</v>
      </c>
      <c r="XCC34" s="355">
        <f t="shared" si="253"/>
        <v>0</v>
      </c>
      <c r="XCD34" s="355">
        <f t="shared" si="253"/>
        <v>0</v>
      </c>
      <c r="XCE34" s="355">
        <f t="shared" si="253"/>
        <v>0</v>
      </c>
      <c r="XCF34" s="355">
        <f t="shared" si="253"/>
        <v>0</v>
      </c>
      <c r="XCG34" s="355">
        <f t="shared" si="253"/>
        <v>0</v>
      </c>
      <c r="XCH34" s="355">
        <f t="shared" si="253"/>
        <v>0</v>
      </c>
      <c r="XCI34" s="355">
        <f t="shared" si="253"/>
        <v>0</v>
      </c>
      <c r="XCJ34" s="355">
        <f t="shared" si="253"/>
        <v>0</v>
      </c>
      <c r="XCK34" s="355">
        <f t="shared" si="253"/>
        <v>0</v>
      </c>
      <c r="XCL34" s="355">
        <f t="shared" si="253"/>
        <v>0</v>
      </c>
      <c r="XCM34" s="355">
        <f t="shared" si="253"/>
        <v>0</v>
      </c>
      <c r="XCN34" s="355">
        <f t="shared" si="253"/>
        <v>0</v>
      </c>
      <c r="XCO34" s="355">
        <f t="shared" si="253"/>
        <v>0</v>
      </c>
      <c r="XCP34" s="355">
        <f t="shared" si="253"/>
        <v>0</v>
      </c>
      <c r="XCQ34" s="355">
        <f t="shared" ref="XCQ34:XFA34" si="254">SUM(XCQ35:XCQ39)</f>
        <v>0</v>
      </c>
      <c r="XCR34" s="355">
        <f t="shared" si="254"/>
        <v>0</v>
      </c>
      <c r="XCS34" s="355">
        <f t="shared" si="254"/>
        <v>0</v>
      </c>
      <c r="XCT34" s="355">
        <f t="shared" si="254"/>
        <v>0</v>
      </c>
      <c r="XCU34" s="355">
        <f t="shared" si="254"/>
        <v>0</v>
      </c>
      <c r="XCV34" s="355">
        <f t="shared" si="254"/>
        <v>0</v>
      </c>
      <c r="XCW34" s="355">
        <f t="shared" si="254"/>
        <v>0</v>
      </c>
      <c r="XCX34" s="355">
        <f t="shared" si="254"/>
        <v>0</v>
      </c>
      <c r="XCY34" s="355">
        <f t="shared" si="254"/>
        <v>0</v>
      </c>
      <c r="XCZ34" s="355">
        <f t="shared" si="254"/>
        <v>0</v>
      </c>
      <c r="XDA34" s="355">
        <f t="shared" si="254"/>
        <v>0</v>
      </c>
      <c r="XDB34" s="355">
        <f t="shared" si="254"/>
        <v>0</v>
      </c>
      <c r="XDC34" s="355">
        <f t="shared" si="254"/>
        <v>0</v>
      </c>
      <c r="XDD34" s="355">
        <f t="shared" si="254"/>
        <v>0</v>
      </c>
      <c r="XDE34" s="355">
        <f t="shared" si="254"/>
        <v>0</v>
      </c>
      <c r="XDF34" s="355">
        <f t="shared" si="254"/>
        <v>0</v>
      </c>
      <c r="XDG34" s="355">
        <f t="shared" si="254"/>
        <v>0</v>
      </c>
      <c r="XDH34" s="355">
        <f t="shared" si="254"/>
        <v>0</v>
      </c>
      <c r="XDI34" s="355">
        <f t="shared" si="254"/>
        <v>0</v>
      </c>
      <c r="XDJ34" s="355">
        <f t="shared" si="254"/>
        <v>0</v>
      </c>
      <c r="XDK34" s="355">
        <f t="shared" si="254"/>
        <v>0</v>
      </c>
      <c r="XDL34" s="355">
        <f t="shared" si="254"/>
        <v>0</v>
      </c>
      <c r="XDM34" s="355">
        <f t="shared" si="254"/>
        <v>0</v>
      </c>
      <c r="XDN34" s="355">
        <f t="shared" si="254"/>
        <v>0</v>
      </c>
      <c r="XDO34" s="355">
        <f t="shared" si="254"/>
        <v>0</v>
      </c>
      <c r="XDP34" s="355">
        <f t="shared" si="254"/>
        <v>0</v>
      </c>
      <c r="XDQ34" s="355">
        <f t="shared" si="254"/>
        <v>0</v>
      </c>
      <c r="XDR34" s="355">
        <f t="shared" si="254"/>
        <v>0</v>
      </c>
      <c r="XDS34" s="355">
        <f t="shared" si="254"/>
        <v>0</v>
      </c>
      <c r="XDT34" s="355">
        <f t="shared" si="254"/>
        <v>0</v>
      </c>
      <c r="XDU34" s="355">
        <f t="shared" si="254"/>
        <v>0</v>
      </c>
      <c r="XDV34" s="355">
        <f t="shared" si="254"/>
        <v>0</v>
      </c>
      <c r="XDW34" s="355">
        <f t="shared" si="254"/>
        <v>0</v>
      </c>
      <c r="XDX34" s="355">
        <f t="shared" si="254"/>
        <v>0</v>
      </c>
      <c r="XDY34" s="355">
        <f t="shared" si="254"/>
        <v>0</v>
      </c>
      <c r="XDZ34" s="355">
        <f t="shared" si="254"/>
        <v>0</v>
      </c>
      <c r="XEA34" s="355">
        <f t="shared" si="254"/>
        <v>0</v>
      </c>
      <c r="XEB34" s="355">
        <f t="shared" si="254"/>
        <v>0</v>
      </c>
      <c r="XEC34" s="355">
        <f t="shared" si="254"/>
        <v>0</v>
      </c>
      <c r="XED34" s="355">
        <f t="shared" si="254"/>
        <v>0</v>
      </c>
      <c r="XEE34" s="355">
        <f t="shared" si="254"/>
        <v>0</v>
      </c>
      <c r="XEF34" s="355">
        <f t="shared" si="254"/>
        <v>0</v>
      </c>
      <c r="XEG34" s="355">
        <f t="shared" si="254"/>
        <v>0</v>
      </c>
      <c r="XEH34" s="355">
        <f t="shared" si="254"/>
        <v>0</v>
      </c>
      <c r="XEI34" s="355">
        <f t="shared" si="254"/>
        <v>0</v>
      </c>
      <c r="XEJ34" s="355">
        <f t="shared" si="254"/>
        <v>0</v>
      </c>
      <c r="XEK34" s="355">
        <f t="shared" si="254"/>
        <v>0</v>
      </c>
      <c r="XEL34" s="355">
        <f t="shared" si="254"/>
        <v>0</v>
      </c>
      <c r="XEM34" s="355">
        <f t="shared" si="254"/>
        <v>0</v>
      </c>
      <c r="XEN34" s="355">
        <f t="shared" si="254"/>
        <v>0</v>
      </c>
      <c r="XEO34" s="355">
        <f t="shared" si="254"/>
        <v>0</v>
      </c>
      <c r="XEP34" s="355">
        <f t="shared" si="254"/>
        <v>0</v>
      </c>
      <c r="XEQ34" s="355">
        <f t="shared" si="254"/>
        <v>0</v>
      </c>
      <c r="XER34" s="355">
        <f t="shared" si="254"/>
        <v>0</v>
      </c>
      <c r="XES34" s="355">
        <f t="shared" si="254"/>
        <v>0</v>
      </c>
      <c r="XET34" s="355">
        <f t="shared" si="254"/>
        <v>0</v>
      </c>
      <c r="XEU34" s="355">
        <f t="shared" si="254"/>
        <v>0</v>
      </c>
      <c r="XEV34" s="355">
        <f t="shared" si="254"/>
        <v>0</v>
      </c>
      <c r="XEW34" s="355">
        <f t="shared" si="254"/>
        <v>0</v>
      </c>
      <c r="XEX34" s="355">
        <f t="shared" si="254"/>
        <v>0</v>
      </c>
      <c r="XEY34" s="355">
        <f t="shared" si="254"/>
        <v>0</v>
      </c>
      <c r="XEZ34" s="355">
        <f t="shared" si="254"/>
        <v>0</v>
      </c>
      <c r="XFA34" s="355">
        <f t="shared" si="254"/>
        <v>0</v>
      </c>
      <c r="XFB34" s="355">
        <f>SUM(XFB35:XFD39)</f>
        <v>0</v>
      </c>
    </row>
    <row r="35" spans="1:16382" ht="11.4" customHeight="1" x14ac:dyDescent="0.25">
      <c r="B35" s="351" t="s">
        <v>191</v>
      </c>
      <c r="C35" s="324"/>
      <c r="D35" s="347"/>
      <c r="F35" s="347"/>
      <c r="G35" s="347"/>
      <c r="H35" s="347"/>
      <c r="I35" s="347"/>
      <c r="K35" s="347"/>
      <c r="L35" s="347"/>
      <c r="M35" s="347"/>
      <c r="N35" s="347"/>
      <c r="O35" s="326"/>
      <c r="P35" s="347"/>
      <c r="Q35" s="347"/>
      <c r="R35" s="347"/>
      <c r="S35" s="347"/>
      <c r="T35" s="326"/>
      <c r="U35" s="347"/>
      <c r="V35" s="347"/>
      <c r="W35" s="347"/>
      <c r="X35" s="347"/>
      <c r="Z35" s="347"/>
      <c r="AA35" s="347"/>
      <c r="AB35" s="347"/>
      <c r="AC35" s="347">
        <v>0</v>
      </c>
      <c r="AE35" s="347"/>
      <c r="AF35" s="347"/>
      <c r="AG35" s="347"/>
      <c r="AH35" s="347">
        <v>0</v>
      </c>
      <c r="AJ35" s="347"/>
      <c r="AK35" s="347">
        <v>0</v>
      </c>
      <c r="AL35" s="347">
        <v>0</v>
      </c>
      <c r="AM35" s="347">
        <v>-5029</v>
      </c>
      <c r="AO35" s="347">
        <v>-1512</v>
      </c>
      <c r="AP35" s="347">
        <v>-839</v>
      </c>
      <c r="AQ35" s="347">
        <v>-2357.9193699999996</v>
      </c>
      <c r="AR35" s="347">
        <v>-4804.0806300000004</v>
      </c>
      <c r="AT35" s="347">
        <v>-3053</v>
      </c>
      <c r="AU35" s="347">
        <v>-5201</v>
      </c>
      <c r="AV35" s="347">
        <v>-855</v>
      </c>
      <c r="AW35" s="347">
        <v>-1554</v>
      </c>
      <c r="AY35" s="347">
        <v>778</v>
      </c>
      <c r="AZ35" s="347">
        <v>-925</v>
      </c>
      <c r="BA35" s="347">
        <v>1104</v>
      </c>
      <c r="BB35" s="347">
        <v>-2035</v>
      </c>
      <c r="BD35" s="347">
        <v>-1334</v>
      </c>
      <c r="BE35" s="347">
        <v>3282</v>
      </c>
      <c r="BF35" s="347">
        <v>-3230</v>
      </c>
      <c r="BG35" s="347">
        <v>-4969</v>
      </c>
      <c r="BI35" s="347">
        <v>-1279</v>
      </c>
      <c r="BJ35" s="347">
        <f>'CF YTD '!BJ35-BI35</f>
        <v>951</v>
      </c>
      <c r="BK35" s="347">
        <f>'CF YTD '!BK35-'CF YTD '!BJ35</f>
        <v>-785.36428999999771</v>
      </c>
      <c r="BL35" s="347">
        <f>'CF YTD '!BL35-'CF YTD '!BK35</f>
        <v>2430.636599999998</v>
      </c>
    </row>
    <row r="36" spans="1:16382" ht="11.4" customHeight="1" x14ac:dyDescent="0.25">
      <c r="B36" s="351" t="s">
        <v>192</v>
      </c>
      <c r="C36" s="324"/>
      <c r="D36" s="347">
        <v>2700</v>
      </c>
      <c r="F36" s="347">
        <v>7762</v>
      </c>
      <c r="G36" s="347">
        <v>-14414</v>
      </c>
      <c r="H36" s="347">
        <v>5583</v>
      </c>
      <c r="I36" s="347">
        <v>3216</v>
      </c>
      <c r="K36" s="347">
        <v>-295</v>
      </c>
      <c r="L36" s="347">
        <v>-4628</v>
      </c>
      <c r="M36" s="347">
        <v>4067</v>
      </c>
      <c r="N36" s="347">
        <v>1568</v>
      </c>
      <c r="O36" s="326"/>
      <c r="P36" s="347">
        <v>-8420</v>
      </c>
      <c r="Q36" s="347">
        <v>-2902</v>
      </c>
      <c r="R36" s="347">
        <v>8252</v>
      </c>
      <c r="S36" s="347">
        <v>-9364</v>
      </c>
      <c r="T36" s="326"/>
      <c r="U36" s="347">
        <v>1609</v>
      </c>
      <c r="V36" s="347">
        <v>-7847</v>
      </c>
      <c r="W36" s="347">
        <v>6024</v>
      </c>
      <c r="X36" s="347">
        <v>-18116</v>
      </c>
      <c r="Z36" s="347">
        <v>-897</v>
      </c>
      <c r="AA36" s="347">
        <v>-8383</v>
      </c>
      <c r="AB36" s="347">
        <v>22412</v>
      </c>
      <c r="AC36" s="347">
        <v>-31659</v>
      </c>
      <c r="AE36" s="347">
        <v>2563</v>
      </c>
      <c r="AF36" s="347">
        <v>-12201</v>
      </c>
      <c r="AG36" s="347">
        <v>21604</v>
      </c>
      <c r="AH36" s="347">
        <v>-35158</v>
      </c>
      <c r="AJ36" s="347">
        <v>21593</v>
      </c>
      <c r="AK36" s="347">
        <v>29064</v>
      </c>
      <c r="AL36" s="347">
        <v>-14877</v>
      </c>
      <c r="AM36" s="347">
        <v>-28996</v>
      </c>
      <c r="AO36" s="347">
        <v>3115</v>
      </c>
      <c r="AP36" s="347">
        <v>-8620</v>
      </c>
      <c r="AQ36" s="347">
        <v>5657.1867960000382</v>
      </c>
      <c r="AR36" s="347">
        <v>-33500.186796000038</v>
      </c>
      <c r="AT36" s="347">
        <v>-7862</v>
      </c>
      <c r="AU36" s="347">
        <v>64</v>
      </c>
      <c r="AV36" s="246">
        <v>-36</v>
      </c>
      <c r="AW36" s="347">
        <v>-31095</v>
      </c>
      <c r="AY36" s="347">
        <v>-23357</v>
      </c>
      <c r="AZ36" s="347">
        <v>2751</v>
      </c>
      <c r="BA36" s="246">
        <v>20457</v>
      </c>
      <c r="BB36" s="347">
        <v>-26602</v>
      </c>
      <c r="BD36" s="347">
        <v>-37593</v>
      </c>
      <c r="BE36" s="347">
        <v>24599</v>
      </c>
      <c r="BF36" s="347">
        <v>22226</v>
      </c>
      <c r="BG36" s="347">
        <v>-54721</v>
      </c>
      <c r="BI36" s="347">
        <v>-62405</v>
      </c>
      <c r="BJ36" s="347">
        <f>'CF YTD '!BJ36-BI36</f>
        <v>33135</v>
      </c>
      <c r="BK36" s="347">
        <f>'CF YTD '!BK36-'CF YTD '!BJ36</f>
        <v>317883.026612924</v>
      </c>
      <c r="BL36" s="347">
        <f>'CF YTD '!BL36-'CF YTD '!BK36</f>
        <v>-120718.90762812406</v>
      </c>
    </row>
    <row r="37" spans="1:16382" ht="11.4" customHeight="1" x14ac:dyDescent="0.25">
      <c r="B37" s="351" t="s">
        <v>193</v>
      </c>
      <c r="C37" s="324"/>
      <c r="D37" s="347">
        <v>3757</v>
      </c>
      <c r="F37" s="347">
        <v>-7809</v>
      </c>
      <c r="G37" s="347">
        <v>-143</v>
      </c>
      <c r="H37" s="347">
        <v>-1616</v>
      </c>
      <c r="I37" s="347">
        <v>3133</v>
      </c>
      <c r="K37" s="347">
        <v>1934</v>
      </c>
      <c r="L37" s="347">
        <v>-7119</v>
      </c>
      <c r="M37" s="347">
        <v>775</v>
      </c>
      <c r="N37" s="347">
        <v>-1251</v>
      </c>
      <c r="O37" s="356"/>
      <c r="P37" s="347">
        <v>5643</v>
      </c>
      <c r="Q37" s="347">
        <v>-2953</v>
      </c>
      <c r="R37" s="347">
        <v>-3672</v>
      </c>
      <c r="S37" s="347">
        <v>6914</v>
      </c>
      <c r="T37" s="356"/>
      <c r="U37" s="347">
        <v>13518</v>
      </c>
      <c r="V37" s="347">
        <v>-9211</v>
      </c>
      <c r="W37" s="347">
        <v>-7077</v>
      </c>
      <c r="X37" s="347">
        <v>9909</v>
      </c>
      <c r="Z37" s="347">
        <v>12858</v>
      </c>
      <c r="AA37" s="347">
        <v>10087</v>
      </c>
      <c r="AB37" s="347">
        <v>-13176</v>
      </c>
      <c r="AC37" s="347">
        <v>11045</v>
      </c>
      <c r="AE37" s="347">
        <v>10557</v>
      </c>
      <c r="AF37" s="347">
        <v>14422</v>
      </c>
      <c r="AG37" s="347">
        <v>-21144</v>
      </c>
      <c r="AH37" s="347">
        <v>830</v>
      </c>
      <c r="AJ37" s="347">
        <v>315</v>
      </c>
      <c r="AK37" s="347">
        <v>-15370</v>
      </c>
      <c r="AL37" s="347">
        <v>7782</v>
      </c>
      <c r="AM37" s="347">
        <v>15778</v>
      </c>
      <c r="AO37" s="347">
        <v>14780</v>
      </c>
      <c r="AP37" s="347">
        <v>5914</v>
      </c>
      <c r="AQ37" s="347">
        <v>-13315.53110822567</v>
      </c>
      <c r="AR37" s="347">
        <v>13302.53110822567</v>
      </c>
      <c r="AT37" s="347">
        <v>12103</v>
      </c>
      <c r="AU37" s="347">
        <v>14085</v>
      </c>
      <c r="AV37" s="246">
        <v>-19920</v>
      </c>
      <c r="AW37" s="347">
        <v>14864</v>
      </c>
      <c r="AY37" s="347">
        <v>66483</v>
      </c>
      <c r="AZ37" s="347">
        <v>53290</v>
      </c>
      <c r="BA37" s="246">
        <v>-70530</v>
      </c>
      <c r="BB37" s="347">
        <v>4367</v>
      </c>
      <c r="BD37" s="347">
        <v>75287</v>
      </c>
      <c r="BE37" s="347">
        <v>28927</v>
      </c>
      <c r="BF37" s="347">
        <v>-83332</v>
      </c>
      <c r="BG37" s="347">
        <v>25226</v>
      </c>
      <c r="BI37" s="347">
        <v>126021</v>
      </c>
      <c r="BJ37" s="347">
        <f>'CF YTD '!BJ37-BI37</f>
        <v>62586</v>
      </c>
      <c r="BK37" s="347">
        <f>'CF YTD '!BK37-'CF YTD '!BJ37</f>
        <v>-527701.90185062401</v>
      </c>
      <c r="BL37" s="347">
        <f>'CF YTD '!BL37-'CF YTD '!BK37</f>
        <v>120250.10564862398</v>
      </c>
    </row>
    <row r="38" spans="1:16382" ht="11.4" customHeight="1" x14ac:dyDescent="0.25">
      <c r="B38" s="351" t="s">
        <v>194</v>
      </c>
      <c r="C38" s="324"/>
      <c r="D38" s="352"/>
      <c r="F38" s="352"/>
      <c r="G38" s="352">
        <v>0</v>
      </c>
      <c r="H38" s="352">
        <v>0</v>
      </c>
      <c r="I38" s="352">
        <v>0</v>
      </c>
      <c r="K38" s="352"/>
      <c r="L38" s="347">
        <v>-4747</v>
      </c>
      <c r="M38" s="347">
        <v>-170</v>
      </c>
      <c r="N38" s="347">
        <v>0</v>
      </c>
      <c r="O38" s="357"/>
      <c r="P38" s="352">
        <v>0</v>
      </c>
      <c r="Q38" s="347">
        <v>0</v>
      </c>
      <c r="R38" s="347">
        <v>0</v>
      </c>
      <c r="S38" s="347">
        <v>0</v>
      </c>
      <c r="T38" s="357"/>
      <c r="U38" s="347">
        <v>0</v>
      </c>
      <c r="V38" s="347">
        <v>0</v>
      </c>
      <c r="W38" s="347">
        <v>0</v>
      </c>
      <c r="X38" s="347">
        <v>0</v>
      </c>
      <c r="Z38" s="347">
        <v>0</v>
      </c>
      <c r="AA38" s="347">
        <v>0</v>
      </c>
      <c r="AB38" s="347">
        <v>0</v>
      </c>
      <c r="AC38" s="347">
        <v>0</v>
      </c>
      <c r="AE38" s="347">
        <v>0</v>
      </c>
      <c r="AF38" s="347">
        <v>0</v>
      </c>
      <c r="AG38" s="347">
        <v>0</v>
      </c>
      <c r="AH38" s="347">
        <v>0</v>
      </c>
      <c r="AJ38" s="347">
        <v>0</v>
      </c>
      <c r="AK38" s="347">
        <v>0</v>
      </c>
      <c r="AL38" s="347">
        <v>0</v>
      </c>
      <c r="AM38" s="347">
        <v>0</v>
      </c>
      <c r="AO38" s="347">
        <v>0</v>
      </c>
      <c r="AP38" s="347">
        <v>0</v>
      </c>
      <c r="AQ38" s="347">
        <v>0</v>
      </c>
      <c r="AR38" s="347">
        <v>0</v>
      </c>
      <c r="AT38" s="347">
        <v>0</v>
      </c>
      <c r="AU38" s="347">
        <v>0</v>
      </c>
      <c r="AV38" s="246">
        <v>0</v>
      </c>
      <c r="AW38" s="347">
        <v>0</v>
      </c>
      <c r="AY38" s="352">
        <v>0</v>
      </c>
      <c r="AZ38" s="352">
        <v>0</v>
      </c>
      <c r="BA38" s="352">
        <v>0</v>
      </c>
      <c r="BB38" s="352">
        <v>0</v>
      </c>
      <c r="BC38" s="352"/>
      <c r="BD38" s="352">
        <v>0</v>
      </c>
      <c r="BE38" s="352">
        <v>0</v>
      </c>
      <c r="BF38" s="352">
        <v>0</v>
      </c>
      <c r="BG38" s="352">
        <v>0</v>
      </c>
      <c r="BH38" s="352"/>
      <c r="BI38" s="352"/>
      <c r="BJ38" s="352">
        <f>'CF YTD '!BJ38-BI38</f>
        <v>0</v>
      </c>
      <c r="BK38" s="352">
        <f>'CF YTD '!BK38-'CF YTD '!BJ38</f>
        <v>0</v>
      </c>
      <c r="BL38" s="352">
        <f>'CF YTD '!BL38-'CF YTD '!BK38</f>
        <v>0</v>
      </c>
    </row>
    <row r="39" spans="1:16382" ht="11.4" customHeight="1" x14ac:dyDescent="0.25">
      <c r="B39" s="351" t="s">
        <v>195</v>
      </c>
      <c r="C39" s="324"/>
      <c r="D39" s="340">
        <v>143</v>
      </c>
      <c r="F39" s="340">
        <v>45</v>
      </c>
      <c r="G39" s="340">
        <v>-162</v>
      </c>
      <c r="H39" s="340">
        <v>-881</v>
      </c>
      <c r="I39" s="340">
        <v>1260</v>
      </c>
      <c r="K39" s="340">
        <v>-22</v>
      </c>
      <c r="L39" s="340">
        <v>-142</v>
      </c>
      <c r="M39" s="340">
        <v>-415</v>
      </c>
      <c r="N39" s="340">
        <v>226</v>
      </c>
      <c r="O39" s="348"/>
      <c r="P39" s="340">
        <v>486</v>
      </c>
      <c r="Q39" s="340">
        <v>23</v>
      </c>
      <c r="R39" s="340">
        <v>-596</v>
      </c>
      <c r="S39" s="340">
        <v>556</v>
      </c>
      <c r="T39" s="348"/>
      <c r="U39" s="340">
        <v>815</v>
      </c>
      <c r="V39" s="340">
        <v>-8</v>
      </c>
      <c r="W39" s="347">
        <v>-325</v>
      </c>
      <c r="X39" s="347">
        <v>-139</v>
      </c>
      <c r="Z39" s="340">
        <v>800</v>
      </c>
      <c r="AA39" s="340">
        <v>25</v>
      </c>
      <c r="AB39" s="347">
        <v>-676</v>
      </c>
      <c r="AC39" s="347">
        <v>464</v>
      </c>
      <c r="AE39" s="340">
        <v>769</v>
      </c>
      <c r="AF39" s="340">
        <v>-12</v>
      </c>
      <c r="AG39" s="347">
        <v>-1238</v>
      </c>
      <c r="AH39" s="347">
        <v>36</v>
      </c>
      <c r="AJ39" s="340">
        <v>1117</v>
      </c>
      <c r="AK39" s="347">
        <v>721</v>
      </c>
      <c r="AL39" s="347">
        <v>-618</v>
      </c>
      <c r="AM39" s="347">
        <v>-112</v>
      </c>
      <c r="AO39" s="340">
        <v>1196</v>
      </c>
      <c r="AP39" s="340">
        <v>490</v>
      </c>
      <c r="AQ39" s="340">
        <v>-680</v>
      </c>
      <c r="AR39" s="340">
        <v>-107</v>
      </c>
      <c r="AT39" s="340">
        <v>1182</v>
      </c>
      <c r="AU39" s="340">
        <v>421</v>
      </c>
      <c r="AV39" s="286">
        <v>-1080</v>
      </c>
      <c r="AW39" s="347">
        <v>236</v>
      </c>
      <c r="AY39" s="340">
        <v>1343</v>
      </c>
      <c r="AZ39" s="347">
        <v>124</v>
      </c>
      <c r="BA39" s="286">
        <v>-788</v>
      </c>
      <c r="BB39" s="347">
        <v>652</v>
      </c>
      <c r="BD39" s="347">
        <v>2592</v>
      </c>
      <c r="BE39" s="347">
        <v>-1400</v>
      </c>
      <c r="BF39" s="347">
        <v>-1284</v>
      </c>
      <c r="BG39" s="347">
        <v>-332</v>
      </c>
      <c r="BI39" s="347">
        <v>1757</v>
      </c>
      <c r="BJ39" s="347">
        <f>'CF YTD '!BJ39-BI39</f>
        <v>267</v>
      </c>
      <c r="BK39" s="347">
        <f>'CF YTD '!BK39-'CF YTD '!BJ39</f>
        <v>-1341.2061499999984</v>
      </c>
      <c r="BL39" s="347">
        <f>'CF YTD '!BL39-'CF YTD '!BK39</f>
        <v>470.27415999999789</v>
      </c>
    </row>
    <row r="40" spans="1:16382" ht="11.4" customHeight="1" x14ac:dyDescent="0.25">
      <c r="B40" s="351"/>
      <c r="C40" s="324"/>
      <c r="D40" s="340"/>
      <c r="F40" s="340"/>
      <c r="G40" s="340"/>
      <c r="H40" s="340"/>
      <c r="I40" s="340"/>
      <c r="K40" s="340"/>
      <c r="L40" s="340"/>
      <c r="M40" s="340"/>
      <c r="N40" s="340"/>
      <c r="O40" s="326"/>
      <c r="P40" s="340"/>
      <c r="Q40" s="340">
        <v>0</v>
      </c>
      <c r="R40" s="340">
        <v>0</v>
      </c>
      <c r="S40" s="340"/>
      <c r="T40" s="326"/>
      <c r="U40" s="340"/>
      <c r="V40" s="340">
        <v>0</v>
      </c>
      <c r="W40" s="340">
        <v>0</v>
      </c>
      <c r="X40" s="340">
        <v>0</v>
      </c>
      <c r="Z40" s="340"/>
      <c r="AA40" s="340">
        <v>0</v>
      </c>
      <c r="AB40" s="340">
        <v>0</v>
      </c>
      <c r="AC40" s="340">
        <v>0</v>
      </c>
      <c r="AE40" s="340"/>
      <c r="AF40" s="340">
        <v>0</v>
      </c>
      <c r="AG40" s="340">
        <v>0</v>
      </c>
      <c r="AH40" s="340">
        <v>0</v>
      </c>
      <c r="AJ40" s="340"/>
      <c r="AK40" s="340">
        <v>0</v>
      </c>
      <c r="AL40" s="340">
        <v>0</v>
      </c>
      <c r="AM40" s="340">
        <v>0</v>
      </c>
      <c r="AO40" s="340"/>
      <c r="AP40" s="340">
        <v>0</v>
      </c>
      <c r="AQ40" s="340">
        <v>0</v>
      </c>
      <c r="AR40" s="340">
        <v>0</v>
      </c>
      <c r="AT40" s="340"/>
      <c r="AU40" s="340">
        <v>0</v>
      </c>
      <c r="AV40" s="286">
        <v>0</v>
      </c>
      <c r="AW40" s="347">
        <v>0</v>
      </c>
      <c r="AY40" s="352"/>
      <c r="AZ40" s="352">
        <v>0</v>
      </c>
      <c r="BA40" s="352">
        <v>0</v>
      </c>
      <c r="BB40" s="352">
        <v>0</v>
      </c>
      <c r="BC40" s="352"/>
      <c r="BD40" s="352"/>
      <c r="BE40" s="352"/>
      <c r="BF40" s="352"/>
      <c r="BG40" s="352"/>
      <c r="BH40" s="352"/>
      <c r="BI40" s="352"/>
      <c r="BJ40" s="352"/>
      <c r="BK40" s="352"/>
      <c r="BL40" s="352"/>
    </row>
    <row r="41" spans="1:16382" ht="11.4" customHeight="1" x14ac:dyDescent="0.25">
      <c r="B41" s="345" t="s">
        <v>196</v>
      </c>
      <c r="C41" s="324"/>
      <c r="D41" s="347">
        <v>-192</v>
      </c>
      <c r="F41" s="347">
        <v>-247</v>
      </c>
      <c r="G41" s="347">
        <v>-1111</v>
      </c>
      <c r="H41" s="347">
        <v>-3140</v>
      </c>
      <c r="I41" s="347">
        <v>-184</v>
      </c>
      <c r="K41" s="347">
        <v>-451</v>
      </c>
      <c r="L41" s="347">
        <v>-556</v>
      </c>
      <c r="M41" s="347">
        <v>-315</v>
      </c>
      <c r="N41" s="347">
        <v>-846</v>
      </c>
      <c r="O41" s="326"/>
      <c r="P41" s="347">
        <v>-1751</v>
      </c>
      <c r="Q41" s="347">
        <v>-645</v>
      </c>
      <c r="R41" s="347">
        <v>-1910</v>
      </c>
      <c r="S41" s="347">
        <v>-5097</v>
      </c>
      <c r="T41" s="326"/>
      <c r="U41" s="347">
        <v>-2542</v>
      </c>
      <c r="V41" s="347">
        <v>-1547</v>
      </c>
      <c r="W41" s="347">
        <v>-2588</v>
      </c>
      <c r="X41" s="347">
        <v>-1735</v>
      </c>
      <c r="Z41" s="347">
        <v>-1780</v>
      </c>
      <c r="AA41" s="347">
        <v>-7011</v>
      </c>
      <c r="AB41" s="347">
        <v>-1763</v>
      </c>
      <c r="AC41" s="347">
        <v>-2069</v>
      </c>
      <c r="AE41" s="347">
        <v>-3787</v>
      </c>
      <c r="AF41" s="347">
        <v>-2322</v>
      </c>
      <c r="AG41" s="347">
        <v>-1941</v>
      </c>
      <c r="AH41" s="347">
        <v>-1185</v>
      </c>
      <c r="AJ41" s="347">
        <v>-3420</v>
      </c>
      <c r="AK41" s="347">
        <v>-665</v>
      </c>
      <c r="AL41" s="347">
        <v>-1600</v>
      </c>
      <c r="AM41" s="347">
        <v>-1002</v>
      </c>
      <c r="AO41" s="347">
        <v>-1883</v>
      </c>
      <c r="AP41" s="347">
        <v>-7264</v>
      </c>
      <c r="AQ41" s="347">
        <v>-8851</v>
      </c>
      <c r="AR41" s="347">
        <v>-16394</v>
      </c>
      <c r="AT41" s="347">
        <v>-12689</v>
      </c>
      <c r="AU41" s="347">
        <v>-12459</v>
      </c>
      <c r="AV41" s="246">
        <v>-13042</v>
      </c>
      <c r="AW41" s="347">
        <v>-17803</v>
      </c>
      <c r="AY41" s="347">
        <v>-13402</v>
      </c>
      <c r="AZ41" s="347">
        <v>-15688</v>
      </c>
      <c r="BA41" s="246">
        <v>-21141</v>
      </c>
      <c r="BB41" s="347">
        <v>-17560</v>
      </c>
      <c r="BD41" s="347">
        <v>-12542</v>
      </c>
      <c r="BE41" s="347">
        <v>-13686</v>
      </c>
      <c r="BF41" s="347">
        <v>-21370</v>
      </c>
      <c r="BG41" s="347">
        <v>-19288</v>
      </c>
      <c r="BI41" s="347">
        <v>-11752</v>
      </c>
      <c r="BJ41" s="347">
        <f>'CF YTD '!BJ41-BI41</f>
        <v>-21540</v>
      </c>
      <c r="BK41" s="347">
        <f>'CF YTD '!BK41-'CF YTD '!BJ41</f>
        <v>-31153.416110000013</v>
      </c>
      <c r="BL41" s="347">
        <f>'CF YTD '!BL41-'CF YTD '!BK41</f>
        <v>-9939.5838899999872</v>
      </c>
    </row>
    <row r="42" spans="1:16382" ht="11.4" customHeight="1" x14ac:dyDescent="0.25">
      <c r="B42" s="345" t="s">
        <v>197</v>
      </c>
      <c r="C42" s="324"/>
      <c r="D42" s="352"/>
      <c r="F42" s="352"/>
      <c r="G42" s="352">
        <v>0</v>
      </c>
      <c r="H42" s="352">
        <v>0</v>
      </c>
      <c r="I42" s="352">
        <v>0</v>
      </c>
      <c r="K42" s="352"/>
      <c r="L42" s="352">
        <v>0</v>
      </c>
      <c r="M42" s="347">
        <v>3907</v>
      </c>
      <c r="N42" s="347">
        <v>0</v>
      </c>
      <c r="O42" s="357"/>
      <c r="P42" s="352"/>
      <c r="Q42" s="352">
        <v>0</v>
      </c>
      <c r="R42" s="347">
        <v>36</v>
      </c>
      <c r="S42" s="347">
        <v>219</v>
      </c>
      <c r="T42" s="357"/>
      <c r="U42" s="347">
        <v>0</v>
      </c>
      <c r="V42" s="347">
        <v>1412</v>
      </c>
      <c r="W42" s="347">
        <v>602</v>
      </c>
      <c r="X42" s="347">
        <v>0</v>
      </c>
      <c r="Z42" s="347">
        <v>32</v>
      </c>
      <c r="AA42" s="347">
        <v>1543</v>
      </c>
      <c r="AB42" s="347">
        <v>146</v>
      </c>
      <c r="AC42" s="347">
        <v>32</v>
      </c>
      <c r="AE42" s="347">
        <v>29</v>
      </c>
      <c r="AF42" s="347">
        <v>2633</v>
      </c>
      <c r="AG42" s="347">
        <v>243</v>
      </c>
      <c r="AH42" s="347">
        <v>134</v>
      </c>
      <c r="AJ42" s="347">
        <v>0</v>
      </c>
      <c r="AK42" s="347">
        <v>53</v>
      </c>
      <c r="AL42" s="347">
        <v>536</v>
      </c>
      <c r="AM42" s="347">
        <v>7</v>
      </c>
      <c r="AO42" s="347">
        <v>0</v>
      </c>
      <c r="AP42" s="347">
        <v>3636</v>
      </c>
      <c r="AQ42" s="347">
        <v>624</v>
      </c>
      <c r="AR42" s="347">
        <v>1581</v>
      </c>
      <c r="AT42" s="347">
        <v>0</v>
      </c>
      <c r="AU42" s="347">
        <v>0</v>
      </c>
      <c r="AV42" s="246">
        <v>1090</v>
      </c>
      <c r="AW42" s="347">
        <v>516</v>
      </c>
      <c r="AY42" s="352">
        <v>0</v>
      </c>
      <c r="AZ42" s="352">
        <v>0</v>
      </c>
      <c r="BA42" s="246">
        <v>418</v>
      </c>
      <c r="BB42" s="347">
        <v>2390</v>
      </c>
      <c r="BD42" s="352">
        <v>0</v>
      </c>
      <c r="BE42" s="347">
        <v>3185</v>
      </c>
      <c r="BF42" s="347">
        <v>149</v>
      </c>
      <c r="BG42" s="347">
        <v>83</v>
      </c>
      <c r="BI42" s="352">
        <v>0</v>
      </c>
      <c r="BJ42" s="347">
        <f>'CF YTD '!BJ42-BI42</f>
        <v>3340</v>
      </c>
      <c r="BK42" s="347">
        <f>'CF YTD '!BK42-'CF YTD '!BJ42</f>
        <v>1284.1442699999998</v>
      </c>
      <c r="BL42" s="347">
        <f>'CF YTD '!BL42-'CF YTD '!BK42</f>
        <v>-4624.1442699999998</v>
      </c>
    </row>
    <row r="43" spans="1:16382" ht="11.4" customHeight="1" x14ac:dyDescent="0.25">
      <c r="B43" s="339"/>
      <c r="C43" s="324"/>
      <c r="D43" s="358"/>
      <c r="F43" s="358"/>
      <c r="G43" s="358"/>
      <c r="H43" s="358"/>
      <c r="I43" s="358"/>
      <c r="K43" s="358"/>
      <c r="L43" s="358"/>
      <c r="M43" s="358"/>
      <c r="N43" s="358"/>
      <c r="O43" s="348"/>
      <c r="P43" s="358"/>
      <c r="Q43" s="358"/>
      <c r="R43" s="358"/>
      <c r="S43" s="358"/>
      <c r="T43" s="348"/>
      <c r="U43" s="358"/>
      <c r="V43" s="358"/>
      <c r="W43" s="358"/>
      <c r="X43" s="358"/>
      <c r="Z43" s="358"/>
      <c r="AA43" s="358"/>
      <c r="AB43" s="358"/>
      <c r="AC43" s="358"/>
      <c r="AE43" s="358"/>
      <c r="AF43" s="358"/>
      <c r="AG43" s="358"/>
      <c r="AH43" s="358"/>
      <c r="AJ43" s="358"/>
      <c r="AK43" s="358"/>
      <c r="AL43" s="358"/>
      <c r="AM43" s="358"/>
      <c r="AO43" s="358"/>
      <c r="AP43" s="358"/>
      <c r="AQ43" s="358"/>
      <c r="AR43" s="358"/>
      <c r="AT43" s="358"/>
      <c r="AU43" s="358"/>
      <c r="AV43" s="293"/>
      <c r="AY43" s="358"/>
      <c r="AZ43" s="347"/>
      <c r="BA43" s="293"/>
      <c r="BB43" s="325"/>
      <c r="BD43" s="347"/>
      <c r="BE43" s="347"/>
      <c r="BF43" s="347"/>
      <c r="BG43" s="347"/>
      <c r="BI43" s="347"/>
      <c r="BJ43" s="347"/>
      <c r="BK43" s="347"/>
      <c r="BL43" s="347"/>
    </row>
    <row r="44" spans="1:16382" ht="11.4" customHeight="1" x14ac:dyDescent="0.3">
      <c r="B44" s="359" t="s">
        <v>198</v>
      </c>
      <c r="C44" s="324"/>
      <c r="D44" s="360">
        <v>11679</v>
      </c>
      <c r="E44" s="337"/>
      <c r="F44" s="360">
        <v>911</v>
      </c>
      <c r="G44" s="360">
        <v>-1979</v>
      </c>
      <c r="H44" s="360">
        <v>12302</v>
      </c>
      <c r="I44" s="360">
        <v>26722</v>
      </c>
      <c r="J44" s="337"/>
      <c r="K44" s="360">
        <v>19191</v>
      </c>
      <c r="L44" s="360">
        <v>7899</v>
      </c>
      <c r="M44" s="360">
        <v>30530</v>
      </c>
      <c r="N44" s="360">
        <v>30380</v>
      </c>
      <c r="O44" s="338"/>
      <c r="P44" s="360">
        <v>21074</v>
      </c>
      <c r="Q44" s="360">
        <v>30323</v>
      </c>
      <c r="R44" s="360">
        <v>30588</v>
      </c>
      <c r="S44" s="360">
        <v>31606</v>
      </c>
      <c r="T44" s="338"/>
      <c r="U44" s="360">
        <v>31774</v>
      </c>
      <c r="V44" s="360">
        <v>17603</v>
      </c>
      <c r="W44" s="360">
        <v>31043</v>
      </c>
      <c r="X44" s="360">
        <v>33219</v>
      </c>
      <c r="Y44" s="337"/>
      <c r="Z44" s="360">
        <v>42147</v>
      </c>
      <c r="AA44" s="360">
        <v>36858</v>
      </c>
      <c r="AB44" s="360">
        <v>50937</v>
      </c>
      <c r="AC44" s="360">
        <v>25772</v>
      </c>
      <c r="AD44" s="337"/>
      <c r="AE44" s="360">
        <v>52630</v>
      </c>
      <c r="AF44" s="360">
        <v>55200</v>
      </c>
      <c r="AG44" s="360">
        <v>50790</v>
      </c>
      <c r="AH44" s="360">
        <v>30366</v>
      </c>
      <c r="AI44" s="337"/>
      <c r="AJ44" s="360">
        <v>59621</v>
      </c>
      <c r="AK44" s="360">
        <v>47212</v>
      </c>
      <c r="AL44" s="360">
        <v>47631</v>
      </c>
      <c r="AM44" s="360">
        <v>56560</v>
      </c>
      <c r="AN44" s="337"/>
      <c r="AO44" s="360">
        <v>74113</v>
      </c>
      <c r="AP44" s="360">
        <v>66459</v>
      </c>
      <c r="AQ44" s="360">
        <v>51838.970271810715</v>
      </c>
      <c r="AR44" s="360">
        <v>52279.029728189285</v>
      </c>
      <c r="AT44" s="360">
        <v>59165</v>
      </c>
      <c r="AU44" s="360">
        <v>88045</v>
      </c>
      <c r="AV44" s="360">
        <v>56747</v>
      </c>
      <c r="AW44" s="360">
        <v>61811</v>
      </c>
      <c r="AY44" s="360">
        <v>108094</v>
      </c>
      <c r="AZ44" s="360">
        <v>136261</v>
      </c>
      <c r="BA44" s="360">
        <v>73486</v>
      </c>
      <c r="BB44" s="360">
        <v>66143</v>
      </c>
      <c r="BD44" s="360">
        <f>SUM(BD41:BD42,BD34,BD13,BD11)</f>
        <v>114696</v>
      </c>
      <c r="BE44" s="360">
        <f>SUM(BE41:BE42,BE34,BE13,BE11)</f>
        <v>131369</v>
      </c>
      <c r="BF44" s="360">
        <f>SUM(BF41:BF42,BF34,BF13,BF11)</f>
        <v>64661</v>
      </c>
      <c r="BG44" s="360">
        <f>SUM(BG41:BG42,BG34,BG13,BG11)</f>
        <v>67047</v>
      </c>
      <c r="BI44" s="360">
        <f>SUM(BI41:BI42,BI34,BI13,BI11)</f>
        <v>130969</v>
      </c>
      <c r="BJ44" s="360">
        <f>SUM(BJ41:BJ42,BJ34,BJ13,BJ11)</f>
        <v>166074</v>
      </c>
      <c r="BK44" s="360">
        <f>SUM(BK41:BK42,BK34,BK13,BK11)</f>
        <v>-6266.6841093081166</v>
      </c>
      <c r="BL44" s="360">
        <f>SUM(BL41:BL42,BL34,BL13,BL11)</f>
        <v>114048.64366900604</v>
      </c>
    </row>
    <row r="45" spans="1:16382" ht="11.4" customHeight="1" x14ac:dyDescent="0.25">
      <c r="B45" s="361"/>
      <c r="C45" s="324"/>
      <c r="D45" s="362"/>
      <c r="F45" s="362"/>
      <c r="G45" s="362"/>
      <c r="H45" s="362"/>
      <c r="I45" s="362"/>
      <c r="K45" s="362"/>
      <c r="L45" s="362"/>
      <c r="M45" s="362"/>
      <c r="N45" s="362"/>
      <c r="O45" s="326"/>
      <c r="P45" s="362"/>
      <c r="Q45" s="362"/>
      <c r="R45" s="362"/>
      <c r="S45" s="362"/>
      <c r="T45" s="326"/>
      <c r="U45" s="362"/>
      <c r="V45" s="362"/>
      <c r="W45" s="362"/>
      <c r="X45" s="362"/>
      <c r="Z45" s="362"/>
      <c r="AA45" s="362"/>
      <c r="AB45" s="362"/>
      <c r="AC45" s="362"/>
      <c r="AE45" s="362"/>
      <c r="AF45" s="362"/>
      <c r="AG45" s="362"/>
      <c r="AH45" s="362"/>
      <c r="AJ45" s="362"/>
      <c r="AK45" s="362"/>
      <c r="AL45" s="362"/>
      <c r="AM45" s="362"/>
      <c r="AO45" s="362"/>
      <c r="AP45" s="362"/>
      <c r="AQ45" s="362"/>
      <c r="AR45" s="362"/>
      <c r="AT45" s="362"/>
      <c r="AU45" s="362"/>
      <c r="AV45" s="297"/>
      <c r="AW45" s="297"/>
      <c r="AY45" s="362"/>
      <c r="AZ45" s="362"/>
      <c r="BA45" s="297"/>
      <c r="BB45" s="297"/>
      <c r="BD45" s="347"/>
      <c r="BE45" s="347"/>
      <c r="BF45" s="347"/>
      <c r="BI45" s="347"/>
      <c r="BJ45" s="385"/>
      <c r="BK45" s="347"/>
      <c r="BL45" s="347"/>
    </row>
    <row r="46" spans="1:16382" ht="11.4" customHeight="1" x14ac:dyDescent="0.25">
      <c r="B46" s="361" t="s">
        <v>199</v>
      </c>
      <c r="C46" s="324"/>
      <c r="D46" s="363"/>
      <c r="F46" s="363"/>
      <c r="G46" s="363"/>
      <c r="H46" s="363"/>
      <c r="I46" s="363"/>
      <c r="K46" s="363"/>
      <c r="L46" s="363"/>
      <c r="M46" s="363"/>
      <c r="N46" s="363"/>
      <c r="O46" s="348"/>
      <c r="P46" s="363"/>
      <c r="Q46" s="363"/>
      <c r="R46" s="363"/>
      <c r="S46" s="363"/>
      <c r="T46" s="348"/>
      <c r="U46" s="363"/>
      <c r="V46" s="363"/>
      <c r="W46" s="363"/>
      <c r="X46" s="363"/>
      <c r="Z46" s="363"/>
      <c r="AA46" s="363"/>
      <c r="AB46" s="363"/>
      <c r="AC46" s="363"/>
      <c r="AE46" s="363"/>
      <c r="AF46" s="363"/>
      <c r="AG46" s="363"/>
      <c r="AH46" s="363"/>
      <c r="AJ46" s="363"/>
      <c r="AK46" s="363"/>
      <c r="AL46" s="363"/>
      <c r="AM46" s="363"/>
      <c r="AO46" s="363"/>
      <c r="AP46" s="363"/>
      <c r="AQ46" s="363"/>
      <c r="AR46" s="363"/>
      <c r="AT46" s="363"/>
      <c r="AU46" s="363"/>
      <c r="AV46" s="300"/>
      <c r="AY46" s="363"/>
      <c r="AZ46" s="347"/>
      <c r="BA46" s="300"/>
      <c r="BD46" s="347"/>
      <c r="BE46" s="347"/>
      <c r="BF46" s="347"/>
      <c r="BI46" s="347"/>
      <c r="BJ46" s="347"/>
      <c r="BK46" s="347"/>
      <c r="BL46" s="347"/>
    </row>
    <row r="47" spans="1:16382" ht="11.4" customHeight="1" x14ac:dyDescent="0.25">
      <c r="B47" s="364" t="s">
        <v>200</v>
      </c>
      <c r="C47" s="324"/>
      <c r="D47" s="365">
        <v>8</v>
      </c>
      <c r="F47" s="352" t="s">
        <v>107</v>
      </c>
      <c r="G47" s="352" t="s">
        <v>107</v>
      </c>
      <c r="H47" s="352" t="s">
        <v>107</v>
      </c>
      <c r="I47" s="352" t="s">
        <v>107</v>
      </c>
      <c r="K47" s="352" t="s">
        <v>107</v>
      </c>
      <c r="L47" s="352" t="s">
        <v>107</v>
      </c>
      <c r="M47" s="352" t="s">
        <v>107</v>
      </c>
      <c r="N47" s="352" t="s">
        <v>107</v>
      </c>
      <c r="O47" s="326"/>
      <c r="P47" s="352">
        <v>0</v>
      </c>
      <c r="Q47" s="352">
        <v>41</v>
      </c>
      <c r="R47" s="352">
        <v>52</v>
      </c>
      <c r="S47" s="323">
        <v>12</v>
      </c>
      <c r="T47" s="326"/>
      <c r="U47" s="323">
        <v>14</v>
      </c>
      <c r="V47" s="323">
        <v>69</v>
      </c>
      <c r="W47" s="323">
        <v>122</v>
      </c>
      <c r="X47" s="323">
        <v>11</v>
      </c>
      <c r="Z47" s="323">
        <v>13</v>
      </c>
      <c r="AA47" s="323">
        <v>28</v>
      </c>
      <c r="AB47" s="323">
        <v>107</v>
      </c>
      <c r="AC47" s="323">
        <v>-32</v>
      </c>
      <c r="AE47" s="323">
        <v>109</v>
      </c>
      <c r="AF47" s="323">
        <v>11</v>
      </c>
      <c r="AG47" s="323">
        <v>150</v>
      </c>
      <c r="AH47" s="323">
        <v>1</v>
      </c>
      <c r="AJ47" s="323">
        <v>15</v>
      </c>
      <c r="AK47" s="323">
        <v>64</v>
      </c>
      <c r="AL47" s="323">
        <v>676</v>
      </c>
      <c r="AM47" s="323">
        <v>0</v>
      </c>
      <c r="AO47" s="323">
        <v>26</v>
      </c>
      <c r="AP47" s="323">
        <v>25</v>
      </c>
      <c r="AQ47" s="323">
        <v>8</v>
      </c>
      <c r="AR47" s="323">
        <v>247</v>
      </c>
      <c r="AT47" s="323">
        <v>353</v>
      </c>
      <c r="AU47" s="352">
        <v>-220</v>
      </c>
      <c r="AV47" s="352">
        <v>113</v>
      </c>
      <c r="AW47" s="352">
        <v>233</v>
      </c>
      <c r="AY47" s="323">
        <v>227</v>
      </c>
      <c r="AZ47" s="347">
        <v>374</v>
      </c>
      <c r="BA47" s="352">
        <v>443</v>
      </c>
      <c r="BB47" s="347">
        <v>602</v>
      </c>
      <c r="BD47" s="347">
        <v>961</v>
      </c>
      <c r="BE47" s="347">
        <v>453</v>
      </c>
      <c r="BF47" s="347">
        <v>561</v>
      </c>
      <c r="BG47" s="347">
        <v>2099</v>
      </c>
      <c r="BI47" s="347">
        <v>298</v>
      </c>
      <c r="BJ47" s="347">
        <f>'CF YTD '!BJ47-BI47</f>
        <v>104</v>
      </c>
      <c r="BK47" s="347">
        <f>'CF YTD '!BK47-'CF YTD '!BJ47</f>
        <v>526.34571677600002</v>
      </c>
      <c r="BL47" s="347">
        <f>'CF YTD '!BL47-'CF YTD '!BK47</f>
        <v>258.65428322399998</v>
      </c>
    </row>
    <row r="48" spans="1:16382" ht="11.4" customHeight="1" x14ac:dyDescent="0.25">
      <c r="B48" s="364" t="s">
        <v>59</v>
      </c>
      <c r="C48" s="324"/>
      <c r="D48" s="365"/>
      <c r="F48" s="352"/>
      <c r="G48" s="352"/>
      <c r="H48" s="352"/>
      <c r="I48" s="352"/>
      <c r="K48" s="352"/>
      <c r="L48" s="352"/>
      <c r="M48" s="352"/>
      <c r="N48" s="352"/>
      <c r="O48" s="326"/>
      <c r="P48" s="352"/>
      <c r="Q48" s="352"/>
      <c r="R48" s="352"/>
      <c r="T48" s="326"/>
      <c r="AE48" s="323">
        <v>0</v>
      </c>
      <c r="AF48" s="323">
        <v>0</v>
      </c>
      <c r="AG48" s="323">
        <v>56</v>
      </c>
      <c r="AJ48" s="323">
        <v>0</v>
      </c>
      <c r="AK48" s="323">
        <v>0</v>
      </c>
      <c r="AL48" s="323">
        <v>0</v>
      </c>
      <c r="AM48" s="323">
        <v>0</v>
      </c>
      <c r="AO48" s="323">
        <v>0</v>
      </c>
      <c r="AP48" s="323">
        <v>0</v>
      </c>
      <c r="AQ48" s="323">
        <v>0</v>
      </c>
      <c r="AR48" s="323">
        <v>0</v>
      </c>
      <c r="AT48" s="323">
        <v>0</v>
      </c>
      <c r="AU48" s="352">
        <v>0</v>
      </c>
      <c r="AV48" s="352">
        <v>0</v>
      </c>
      <c r="AW48" s="352">
        <v>0</v>
      </c>
      <c r="AY48" s="352">
        <v>0</v>
      </c>
      <c r="AZ48" s="352">
        <v>0</v>
      </c>
      <c r="BA48" s="352">
        <v>0</v>
      </c>
      <c r="BB48" s="347">
        <v>185</v>
      </c>
      <c r="BD48" s="352">
        <v>0</v>
      </c>
      <c r="BE48" s="352">
        <v>0</v>
      </c>
      <c r="BF48" s="347">
        <v>184</v>
      </c>
      <c r="BG48" s="352">
        <v>0</v>
      </c>
      <c r="BI48" s="347">
        <v>0</v>
      </c>
      <c r="BJ48" s="352">
        <f>'CF YTD '!BJ48-BI48</f>
        <v>0</v>
      </c>
      <c r="BK48" s="347">
        <f>'CF YTD '!BK48-'CF YTD '!BJ48</f>
        <v>92</v>
      </c>
      <c r="BL48" s="352">
        <f>'CF YTD '!BL48-'CF YTD '!BK48</f>
        <v>0</v>
      </c>
    </row>
    <row r="49" spans="2:64" ht="11.4" customHeight="1" x14ac:dyDescent="0.25">
      <c r="B49" s="364" t="s">
        <v>201</v>
      </c>
      <c r="C49" s="324"/>
      <c r="D49" s="366">
        <v>22</v>
      </c>
      <c r="F49" s="366">
        <v>8489</v>
      </c>
      <c r="G49" s="366" t="s">
        <v>107</v>
      </c>
      <c r="H49" s="366" t="s">
        <v>107</v>
      </c>
      <c r="I49" s="366" t="s">
        <v>107</v>
      </c>
      <c r="K49" s="352" t="s">
        <v>107</v>
      </c>
      <c r="L49" s="366">
        <v>8</v>
      </c>
      <c r="M49" s="366" t="s">
        <v>107</v>
      </c>
      <c r="N49" s="366" t="s">
        <v>107</v>
      </c>
      <c r="O49" s="341"/>
      <c r="P49" s="352">
        <v>0</v>
      </c>
      <c r="Q49" s="323">
        <v>0</v>
      </c>
      <c r="R49" s="323">
        <v>0</v>
      </c>
      <c r="S49" s="352">
        <v>1</v>
      </c>
      <c r="T49" s="341"/>
      <c r="U49" s="352">
        <v>0</v>
      </c>
      <c r="V49" s="352">
        <v>0</v>
      </c>
      <c r="W49" s="352">
        <v>0</v>
      </c>
      <c r="X49" s="352">
        <v>0</v>
      </c>
      <c r="Z49" s="352">
        <v>0</v>
      </c>
      <c r="AA49" s="352">
        <v>0</v>
      </c>
      <c r="AB49" s="352">
        <v>0</v>
      </c>
      <c r="AC49" s="352">
        <v>0</v>
      </c>
      <c r="AE49" s="352">
        <v>0</v>
      </c>
      <c r="AF49" s="352">
        <v>0</v>
      </c>
      <c r="AG49" s="352">
        <v>0</v>
      </c>
      <c r="AH49" s="352">
        <v>0</v>
      </c>
      <c r="AJ49" s="352">
        <v>0</v>
      </c>
      <c r="AK49" s="352">
        <v>0</v>
      </c>
      <c r="AL49" s="352">
        <v>0</v>
      </c>
      <c r="AM49" s="352">
        <v>0</v>
      </c>
      <c r="AO49" s="352">
        <v>0</v>
      </c>
      <c r="AP49" s="352">
        <v>0</v>
      </c>
      <c r="AQ49" s="352">
        <v>0</v>
      </c>
      <c r="AR49" s="352">
        <v>0</v>
      </c>
      <c r="AT49" s="352">
        <v>24368</v>
      </c>
      <c r="AU49" s="352">
        <v>0</v>
      </c>
      <c r="AV49" s="352">
        <v>0</v>
      </c>
      <c r="AW49" s="352">
        <v>-57</v>
      </c>
      <c r="AY49" s="352">
        <v>0</v>
      </c>
      <c r="AZ49" s="352">
        <v>0</v>
      </c>
      <c r="BA49" s="352">
        <v>0</v>
      </c>
      <c r="BB49" s="352">
        <v>0</v>
      </c>
      <c r="BD49" s="352">
        <v>0</v>
      </c>
      <c r="BE49" s="352">
        <v>0</v>
      </c>
      <c r="BF49" s="352">
        <v>0</v>
      </c>
      <c r="BG49" s="352">
        <v>0</v>
      </c>
      <c r="BI49" s="347"/>
      <c r="BJ49" s="352">
        <f>'CF YTD '!BJ49-BI49</f>
        <v>0</v>
      </c>
      <c r="BK49" s="352">
        <f>'CF YTD '!BK49-'CF YTD '!BJ49</f>
        <v>0</v>
      </c>
      <c r="BL49" s="352">
        <f>'CF YTD '!BL49-'CF YTD '!BK49</f>
        <v>0</v>
      </c>
    </row>
    <row r="50" spans="2:64" ht="11.4" customHeight="1" x14ac:dyDescent="0.25">
      <c r="B50" s="364" t="s">
        <v>202</v>
      </c>
      <c r="C50" s="324"/>
      <c r="D50" s="367">
        <v>183</v>
      </c>
      <c r="F50" s="352" t="s">
        <v>107</v>
      </c>
      <c r="G50" s="352" t="s">
        <v>107</v>
      </c>
      <c r="H50" s="352" t="s">
        <v>107</v>
      </c>
      <c r="I50" s="352" t="s">
        <v>107</v>
      </c>
      <c r="K50" s="352" t="s">
        <v>107</v>
      </c>
      <c r="L50" s="352" t="s">
        <v>107</v>
      </c>
      <c r="M50" s="352" t="s">
        <v>107</v>
      </c>
      <c r="N50" s="352" t="s">
        <v>107</v>
      </c>
      <c r="O50" s="326"/>
      <c r="P50" s="352">
        <v>0</v>
      </c>
      <c r="Q50" s="352">
        <v>0</v>
      </c>
      <c r="R50" s="352">
        <v>0</v>
      </c>
      <c r="S50" s="352">
        <v>0</v>
      </c>
      <c r="T50" s="326"/>
      <c r="U50" s="352">
        <v>0</v>
      </c>
      <c r="V50" s="352">
        <v>0</v>
      </c>
      <c r="W50" s="352">
        <v>0</v>
      </c>
      <c r="X50" s="352">
        <v>0</v>
      </c>
      <c r="Z50" s="352">
        <v>0</v>
      </c>
      <c r="AA50" s="352">
        <v>0</v>
      </c>
      <c r="AB50" s="352">
        <v>0</v>
      </c>
      <c r="AC50" s="352">
        <v>0</v>
      </c>
      <c r="AE50" s="352">
        <v>0</v>
      </c>
      <c r="AF50" s="352">
        <v>0</v>
      </c>
      <c r="AG50" s="352">
        <v>0</v>
      </c>
      <c r="AH50" s="352">
        <v>0</v>
      </c>
      <c r="AJ50" s="352">
        <v>0</v>
      </c>
      <c r="AK50" s="352">
        <v>0</v>
      </c>
      <c r="AL50" s="352">
        <v>0</v>
      </c>
      <c r="AM50" s="352">
        <v>0</v>
      </c>
      <c r="AO50" s="352">
        <v>0</v>
      </c>
      <c r="AP50" s="352">
        <v>0</v>
      </c>
      <c r="AQ50" s="352">
        <v>0</v>
      </c>
      <c r="AR50" s="352">
        <v>0</v>
      </c>
      <c r="AT50" s="352">
        <v>0</v>
      </c>
      <c r="AU50" s="352">
        <v>0</v>
      </c>
      <c r="AV50" s="352">
        <v>0</v>
      </c>
      <c r="AW50" s="352">
        <v>0</v>
      </c>
      <c r="AY50" s="352">
        <v>0</v>
      </c>
      <c r="AZ50" s="352">
        <v>0</v>
      </c>
      <c r="BA50" s="352">
        <v>0</v>
      </c>
      <c r="BB50" s="352">
        <v>0</v>
      </c>
      <c r="BD50" s="352">
        <v>0</v>
      </c>
      <c r="BE50" s="352">
        <v>0</v>
      </c>
      <c r="BF50" s="352">
        <v>0</v>
      </c>
      <c r="BG50" s="352">
        <v>0</v>
      </c>
      <c r="BI50" s="347"/>
      <c r="BJ50" s="352">
        <f>'CF YTD '!BJ50-BI50</f>
        <v>0</v>
      </c>
      <c r="BK50" s="352">
        <f>'CF YTD '!BK50-'CF YTD '!BJ50</f>
        <v>0</v>
      </c>
      <c r="BL50" s="352">
        <f>'CF YTD '!BL50-'CF YTD '!BK50</f>
        <v>0</v>
      </c>
    </row>
    <row r="51" spans="2:64" ht="11.4" customHeight="1" x14ac:dyDescent="0.25">
      <c r="B51" s="364" t="s">
        <v>203</v>
      </c>
      <c r="C51" s="324"/>
      <c r="D51" s="366">
        <v>-3284</v>
      </c>
      <c r="F51" s="366">
        <v>-1497</v>
      </c>
      <c r="G51" s="366">
        <v>-5330</v>
      </c>
      <c r="H51" s="366">
        <v>-3150</v>
      </c>
      <c r="I51" s="366">
        <v>-5500</v>
      </c>
      <c r="K51" s="366">
        <v>-5631</v>
      </c>
      <c r="L51" s="366">
        <v>-9580</v>
      </c>
      <c r="M51" s="366">
        <v>-9390</v>
      </c>
      <c r="N51" s="366">
        <v>-7447</v>
      </c>
      <c r="O51" s="326"/>
      <c r="P51" s="366">
        <v>-6814</v>
      </c>
      <c r="Q51" s="366">
        <v>-8717</v>
      </c>
      <c r="R51" s="366">
        <v>-8548</v>
      </c>
      <c r="S51" s="366">
        <v>-13142</v>
      </c>
      <c r="T51" s="326"/>
      <c r="U51" s="366">
        <v>-15550</v>
      </c>
      <c r="V51" s="366">
        <v>-9700</v>
      </c>
      <c r="W51" s="366">
        <v>-10415</v>
      </c>
      <c r="X51" s="366">
        <v>-6318</v>
      </c>
      <c r="Z51" s="366">
        <v>-16522</v>
      </c>
      <c r="AA51" s="366">
        <v>-9716</v>
      </c>
      <c r="AB51" s="366">
        <v>-8974</v>
      </c>
      <c r="AC51" s="366">
        <v>-7487</v>
      </c>
      <c r="AE51" s="366">
        <v>-18197</v>
      </c>
      <c r="AF51" s="366">
        <v>-13021</v>
      </c>
      <c r="AG51" s="366">
        <v>-11967</v>
      </c>
      <c r="AH51" s="366">
        <v>-15294</v>
      </c>
      <c r="AJ51" s="366">
        <v>-20744</v>
      </c>
      <c r="AK51" s="366">
        <v>-14358</v>
      </c>
      <c r="AL51" s="366">
        <v>-12867</v>
      </c>
      <c r="AM51" s="366">
        <v>-13245</v>
      </c>
      <c r="AO51" s="366">
        <v>-15824</v>
      </c>
      <c r="AP51" s="366">
        <v>-15255</v>
      </c>
      <c r="AQ51" s="366">
        <v>-27229</v>
      </c>
      <c r="AR51" s="366">
        <v>-19669</v>
      </c>
      <c r="AT51" s="366">
        <v>-20506</v>
      </c>
      <c r="AU51" s="352">
        <v>-19928</v>
      </c>
      <c r="AV51" s="352">
        <v>-23063</v>
      </c>
      <c r="AW51" s="352">
        <v>-33568</v>
      </c>
      <c r="AY51" s="366">
        <v>-29697</v>
      </c>
      <c r="AZ51" s="347">
        <v>-31169</v>
      </c>
      <c r="BA51" s="352">
        <v>-30470</v>
      </c>
      <c r="BB51" s="347">
        <v>-32367</v>
      </c>
      <c r="BD51" s="347">
        <v>-35352</v>
      </c>
      <c r="BE51" s="347">
        <v>-34642</v>
      </c>
      <c r="BF51" s="347">
        <v>-37142</v>
      </c>
      <c r="BG51" s="347">
        <v>-38517</v>
      </c>
      <c r="BI51" s="347">
        <v>-38961</v>
      </c>
      <c r="BJ51" s="347">
        <f>'CF YTD '!BJ51-BI51</f>
        <v>-41117</v>
      </c>
      <c r="BK51" s="347">
        <f>'CF YTD '!BK51-'CF YTD '!BJ51</f>
        <v>-53075.267999999982</v>
      </c>
      <c r="BL51" s="347">
        <f>'CF YTD '!BL51-'CF YTD '!BK51</f>
        <v>-53710.569427043025</v>
      </c>
    </row>
    <row r="52" spans="2:64" ht="11.4" customHeight="1" x14ac:dyDescent="0.25">
      <c r="B52" s="364" t="s">
        <v>204</v>
      </c>
      <c r="C52" s="324"/>
      <c r="D52" s="366"/>
      <c r="F52" s="366"/>
      <c r="G52" s="366"/>
      <c r="H52" s="366"/>
      <c r="I52" s="366"/>
      <c r="K52" s="366"/>
      <c r="L52" s="366"/>
      <c r="M52" s="366"/>
      <c r="N52" s="366"/>
      <c r="O52" s="326"/>
      <c r="P52" s="366"/>
      <c r="Q52" s="366"/>
      <c r="R52" s="366"/>
      <c r="S52" s="366"/>
      <c r="T52" s="326"/>
      <c r="U52" s="366"/>
      <c r="V52" s="366"/>
      <c r="W52" s="366"/>
      <c r="X52" s="366"/>
      <c r="Z52" s="366"/>
      <c r="AA52" s="366"/>
      <c r="AB52" s="366"/>
      <c r="AC52" s="366"/>
      <c r="AE52" s="366"/>
      <c r="AF52" s="366"/>
      <c r="AG52" s="366"/>
      <c r="AH52" s="366"/>
      <c r="AJ52" s="366"/>
      <c r="AK52" s="366"/>
      <c r="AL52" s="366"/>
      <c r="AM52" s="366"/>
      <c r="AO52" s="366">
        <v>0</v>
      </c>
      <c r="AP52" s="366">
        <v>0</v>
      </c>
      <c r="AQ52" s="366">
        <v>0</v>
      </c>
      <c r="AR52" s="366">
        <v>0</v>
      </c>
      <c r="AT52" s="366">
        <v>0</v>
      </c>
      <c r="AU52" s="352">
        <v>0</v>
      </c>
      <c r="AV52" s="352">
        <v>0</v>
      </c>
      <c r="AW52" s="352">
        <v>-5430</v>
      </c>
      <c r="AY52" s="352">
        <v>0</v>
      </c>
      <c r="AZ52" s="352">
        <v>0</v>
      </c>
      <c r="BA52" s="352">
        <v>0</v>
      </c>
      <c r="BB52" s="352">
        <v>0</v>
      </c>
      <c r="BD52" s="352">
        <v>0</v>
      </c>
      <c r="BE52" s="352">
        <v>0</v>
      </c>
      <c r="BF52" s="352">
        <v>0</v>
      </c>
      <c r="BG52" s="347">
        <v>-3105</v>
      </c>
      <c r="BI52" s="347">
        <v>0</v>
      </c>
      <c r="BJ52" s="352">
        <f>'CF YTD '!BJ52-BI52</f>
        <v>0</v>
      </c>
      <c r="BK52" s="347">
        <f>'CF YTD '!BK52-'CF YTD '!BJ52</f>
        <v>-5300</v>
      </c>
      <c r="BL52" s="352">
        <f>'CF YTD '!BL52-'CF YTD '!BK52</f>
        <v>0</v>
      </c>
    </row>
    <row r="53" spans="2:64" ht="11.4" customHeight="1" x14ac:dyDescent="0.25">
      <c r="B53" s="364" t="s">
        <v>205</v>
      </c>
      <c r="C53" s="324"/>
      <c r="D53" s="366"/>
      <c r="F53" s="366"/>
      <c r="G53" s="366"/>
      <c r="H53" s="366"/>
      <c r="I53" s="366"/>
      <c r="K53" s="366"/>
      <c r="L53" s="366"/>
      <c r="M53" s="366"/>
      <c r="N53" s="366"/>
      <c r="O53" s="326"/>
      <c r="P53" s="366"/>
      <c r="Q53" s="366"/>
      <c r="R53" s="366"/>
      <c r="S53" s="366"/>
      <c r="T53" s="326"/>
      <c r="U53" s="366"/>
      <c r="V53" s="366"/>
      <c r="W53" s="366"/>
      <c r="X53" s="366"/>
      <c r="Z53" s="366"/>
      <c r="AA53" s="366"/>
      <c r="AB53" s="366"/>
      <c r="AC53" s="366"/>
      <c r="AE53" s="366"/>
      <c r="AF53" s="366"/>
      <c r="AG53" s="366"/>
      <c r="AH53" s="366"/>
      <c r="AJ53" s="366">
        <v>-3800</v>
      </c>
      <c r="AK53" s="366">
        <v>0</v>
      </c>
      <c r="AL53" s="366">
        <v>0</v>
      </c>
      <c r="AM53" s="366">
        <v>0</v>
      </c>
      <c r="AO53" s="366">
        <v>0</v>
      </c>
      <c r="AP53" s="366">
        <v>0</v>
      </c>
      <c r="AQ53" s="366">
        <v>0</v>
      </c>
      <c r="AR53" s="366">
        <v>0</v>
      </c>
      <c r="AT53" s="366">
        <v>0</v>
      </c>
      <c r="AU53" s="352">
        <v>0</v>
      </c>
      <c r="AV53" s="352">
        <v>0</v>
      </c>
      <c r="AW53" s="352">
        <v>0</v>
      </c>
      <c r="AY53" s="352">
        <v>0</v>
      </c>
      <c r="AZ53" s="352">
        <v>0</v>
      </c>
      <c r="BA53" s="352">
        <v>0</v>
      </c>
      <c r="BB53" s="352">
        <v>0</v>
      </c>
      <c r="BD53" s="352">
        <v>0</v>
      </c>
      <c r="BE53" s="352">
        <v>0</v>
      </c>
      <c r="BF53" s="352">
        <v>0</v>
      </c>
      <c r="BG53" s="352">
        <v>0</v>
      </c>
      <c r="BI53" s="347"/>
      <c r="BJ53" s="352">
        <f>'CF YTD '!BJ53-BI53</f>
        <v>0</v>
      </c>
      <c r="BK53" s="352">
        <f>'CF YTD '!BK53-'CF YTD '!BJ53</f>
        <v>0</v>
      </c>
      <c r="BL53" s="352">
        <f>'CF YTD '!BL53-'CF YTD '!BK53</f>
        <v>0</v>
      </c>
    </row>
    <row r="54" spans="2:64" ht="11.4" customHeight="1" x14ac:dyDescent="0.25">
      <c r="B54" s="364" t="s">
        <v>206</v>
      </c>
      <c r="C54" s="324"/>
      <c r="D54" s="366" t="s">
        <v>107</v>
      </c>
      <c r="F54" s="366" t="s">
        <v>107</v>
      </c>
      <c r="G54" s="366" t="s">
        <v>107</v>
      </c>
      <c r="H54" s="366" t="s">
        <v>107</v>
      </c>
      <c r="I54" s="366" t="s">
        <v>107</v>
      </c>
      <c r="K54" s="366" t="s">
        <v>107</v>
      </c>
      <c r="L54" s="366" t="s">
        <v>107</v>
      </c>
      <c r="M54" s="366" t="s">
        <v>107</v>
      </c>
      <c r="N54" s="366">
        <v>-5344</v>
      </c>
      <c r="O54" s="326"/>
      <c r="P54" s="366">
        <v>-336</v>
      </c>
      <c r="Q54" s="366">
        <v>-2785</v>
      </c>
      <c r="R54" s="366">
        <v>0</v>
      </c>
      <c r="S54" s="366">
        <v>-15992</v>
      </c>
      <c r="T54" s="326"/>
      <c r="U54" s="366">
        <v>0</v>
      </c>
      <c r="V54" s="366">
        <v>0</v>
      </c>
      <c r="W54" s="366">
        <v>0</v>
      </c>
      <c r="X54" s="366">
        <v>0</v>
      </c>
      <c r="Z54" s="366">
        <v>-3998</v>
      </c>
      <c r="AA54" s="366">
        <v>-2486</v>
      </c>
      <c r="AB54" s="366">
        <v>-4018</v>
      </c>
      <c r="AC54" s="366">
        <v>-323</v>
      </c>
      <c r="AE54" s="366">
        <v>-18266</v>
      </c>
      <c r="AF54" s="366">
        <v>-608</v>
      </c>
      <c r="AG54" s="366">
        <v>-4266</v>
      </c>
      <c r="AH54" s="366">
        <v>0</v>
      </c>
      <c r="AJ54" s="366">
        <v>-2558</v>
      </c>
      <c r="AK54" s="366">
        <v>0</v>
      </c>
      <c r="AL54" s="366">
        <v>-72</v>
      </c>
      <c r="AM54" s="366">
        <v>-3000</v>
      </c>
      <c r="AO54" s="366">
        <v>-5450</v>
      </c>
      <c r="AP54" s="366">
        <v>0</v>
      </c>
      <c r="AQ54" s="366">
        <v>-4100</v>
      </c>
      <c r="AR54" s="366">
        <v>0</v>
      </c>
      <c r="AT54" s="366">
        <v>-2879</v>
      </c>
      <c r="AU54" s="352">
        <v>0</v>
      </c>
      <c r="AV54" s="352">
        <v>0</v>
      </c>
      <c r="AW54" s="352">
        <v>0</v>
      </c>
      <c r="AY54" s="366">
        <v>-7922</v>
      </c>
      <c r="AZ54" s="347">
        <v>-1933</v>
      </c>
      <c r="BA54" s="352">
        <v>0</v>
      </c>
      <c r="BB54" s="352">
        <v>0</v>
      </c>
      <c r="BD54" s="347">
        <v>-2515</v>
      </c>
      <c r="BE54" s="352">
        <v>0</v>
      </c>
      <c r="BF54" s="352">
        <v>0</v>
      </c>
      <c r="BG54" s="352">
        <v>0</v>
      </c>
      <c r="BI54" s="347">
        <v>-22099</v>
      </c>
      <c r="BJ54" s="352">
        <f>'CF YTD '!BJ54-BI54</f>
        <v>0</v>
      </c>
      <c r="BK54" s="347">
        <f>'CF YTD '!BK54-'CF YTD '!BJ54</f>
        <v>-21609</v>
      </c>
      <c r="BL54" s="352">
        <f>'CF YTD '!BL54-'CF YTD '!BK54</f>
        <v>0</v>
      </c>
    </row>
    <row r="55" spans="2:64" ht="11.4" customHeight="1" x14ac:dyDescent="0.25">
      <c r="B55" s="364" t="s">
        <v>207</v>
      </c>
      <c r="C55" s="324"/>
      <c r="D55" s="366"/>
      <c r="F55" s="366"/>
      <c r="G55" s="366"/>
      <c r="H55" s="366"/>
      <c r="I55" s="366"/>
      <c r="K55" s="366"/>
      <c r="L55" s="366"/>
      <c r="M55" s="366"/>
      <c r="N55" s="366"/>
      <c r="O55" s="326"/>
      <c r="P55" s="366"/>
      <c r="Q55" s="366"/>
      <c r="R55" s="366"/>
      <c r="S55" s="366"/>
      <c r="T55" s="326"/>
      <c r="U55" s="366"/>
      <c r="V55" s="366"/>
      <c r="W55" s="366"/>
      <c r="X55" s="366"/>
      <c r="Z55" s="366"/>
      <c r="AA55" s="366"/>
      <c r="AB55" s="366"/>
      <c r="AC55" s="366"/>
      <c r="AE55" s="366"/>
      <c r="AF55" s="366"/>
      <c r="AG55" s="366"/>
      <c r="AH55" s="366"/>
      <c r="AJ55" s="366"/>
      <c r="AK55" s="366"/>
      <c r="AL55" s="366"/>
      <c r="AM55" s="366"/>
      <c r="AO55" s="366">
        <v>0</v>
      </c>
      <c r="AP55" s="366">
        <v>-5940</v>
      </c>
      <c r="AQ55" s="366">
        <v>0</v>
      </c>
      <c r="AR55" s="366">
        <v>0</v>
      </c>
      <c r="AT55" s="366">
        <v>0</v>
      </c>
      <c r="AU55" s="352">
        <v>0</v>
      </c>
      <c r="AV55" s="352">
        <v>0</v>
      </c>
      <c r="AW55" s="352">
        <v>0</v>
      </c>
      <c r="AY55" s="352">
        <v>0</v>
      </c>
      <c r="AZ55" s="347">
        <v>-1834</v>
      </c>
      <c r="BA55" s="352">
        <v>0</v>
      </c>
      <c r="BB55" s="352">
        <v>0</v>
      </c>
      <c r="BD55" s="352">
        <v>0</v>
      </c>
      <c r="BE55" s="352">
        <v>0</v>
      </c>
      <c r="BF55" s="352">
        <v>0</v>
      </c>
      <c r="BG55" s="352">
        <v>0</v>
      </c>
      <c r="BI55" s="347"/>
      <c r="BJ55" s="352">
        <f>'CF YTD '!BJ55-BI55</f>
        <v>0</v>
      </c>
      <c r="BK55" s="352">
        <f>'CF YTD '!BK55-'CF YTD '!BJ55</f>
        <v>0</v>
      </c>
      <c r="BL55" s="352">
        <f>'CF YTD '!BL55-'CF YTD '!BK55</f>
        <v>0</v>
      </c>
    </row>
    <row r="56" spans="2:64" ht="11.4" customHeight="1" x14ac:dyDescent="0.25">
      <c r="B56" s="364" t="s">
        <v>208</v>
      </c>
      <c r="C56" s="324"/>
      <c r="D56" s="366">
        <v>-5903</v>
      </c>
      <c r="F56" s="366">
        <v>-350467</v>
      </c>
      <c r="G56" s="366" t="s">
        <v>107</v>
      </c>
      <c r="H56" s="366">
        <v>-7088</v>
      </c>
      <c r="I56" s="366">
        <v>-42676</v>
      </c>
      <c r="K56" s="352" t="s">
        <v>107</v>
      </c>
      <c r="L56" s="366">
        <v>-20471</v>
      </c>
      <c r="M56" s="366">
        <v>-12143</v>
      </c>
      <c r="N56" s="366">
        <v>-90757</v>
      </c>
      <c r="O56" s="326"/>
      <c r="P56" s="352">
        <v>-14676</v>
      </c>
      <c r="Q56" s="366">
        <v>-21214</v>
      </c>
      <c r="R56" s="366">
        <v>0</v>
      </c>
      <c r="S56" s="366">
        <v>-495</v>
      </c>
      <c r="T56" s="326"/>
      <c r="U56" s="366">
        <v>0</v>
      </c>
      <c r="V56" s="366">
        <v>0</v>
      </c>
      <c r="W56" s="366">
        <v>0</v>
      </c>
      <c r="X56" s="366">
        <v>-10403</v>
      </c>
      <c r="Z56" s="366">
        <v>-1102</v>
      </c>
      <c r="AA56" s="366">
        <v>-6859</v>
      </c>
      <c r="AB56" s="366">
        <v>0</v>
      </c>
      <c r="AC56" s="366">
        <v>-59100</v>
      </c>
      <c r="AE56" s="366">
        <v>-6715</v>
      </c>
      <c r="AF56" s="366">
        <v>0</v>
      </c>
      <c r="AG56" s="366">
        <v>0</v>
      </c>
      <c r="AH56" s="366">
        <v>-8159</v>
      </c>
      <c r="AJ56" s="366">
        <v>0</v>
      </c>
      <c r="AK56" s="366">
        <v>0</v>
      </c>
      <c r="AL56" s="366">
        <v>0</v>
      </c>
      <c r="AM56" s="366">
        <v>0</v>
      </c>
      <c r="AO56" s="366">
        <v>0</v>
      </c>
      <c r="AP56" s="366">
        <v>0</v>
      </c>
      <c r="AQ56" s="366">
        <v>0</v>
      </c>
      <c r="AR56" s="366">
        <v>0</v>
      </c>
      <c r="AT56" s="366">
        <v>0</v>
      </c>
      <c r="AU56" s="352">
        <v>0</v>
      </c>
      <c r="AV56" s="352">
        <v>-14101</v>
      </c>
      <c r="AW56" s="352">
        <v>-428754</v>
      </c>
      <c r="AY56" s="352">
        <v>0</v>
      </c>
      <c r="AZ56" s="352">
        <v>0</v>
      </c>
      <c r="BA56" s="352">
        <v>-74644</v>
      </c>
      <c r="BB56" s="352">
        <v>0</v>
      </c>
      <c r="BD56" s="347">
        <v>-14444</v>
      </c>
      <c r="BE56" s="347">
        <v>-793</v>
      </c>
      <c r="BF56" s="347">
        <v>-44620</v>
      </c>
      <c r="BG56" s="352">
        <v>0</v>
      </c>
      <c r="BI56" s="347">
        <v>0</v>
      </c>
      <c r="BJ56" s="347">
        <f>'CF YTD '!BJ56-BI56</f>
        <v>-877093</v>
      </c>
      <c r="BK56" s="347">
        <f>'CF YTD '!BK56-'CF YTD '!BJ56</f>
        <v>-5105</v>
      </c>
      <c r="BL56" s="352">
        <f>'CF YTD '!BL56-'CF YTD '!BK56</f>
        <v>0</v>
      </c>
    </row>
    <row r="57" spans="2:64" ht="11.4" customHeight="1" x14ac:dyDescent="0.25">
      <c r="B57" s="364" t="s">
        <v>209</v>
      </c>
      <c r="C57" s="324"/>
      <c r="D57" s="366"/>
      <c r="F57" s="366"/>
      <c r="G57" s="366"/>
      <c r="H57" s="366"/>
      <c r="I57" s="366"/>
      <c r="K57" s="352"/>
      <c r="L57" s="366"/>
      <c r="M57" s="366"/>
      <c r="N57" s="366"/>
      <c r="O57" s="326"/>
      <c r="P57" s="352"/>
      <c r="Q57" s="366"/>
      <c r="R57" s="366"/>
      <c r="S57" s="366"/>
      <c r="T57" s="326"/>
      <c r="U57" s="366"/>
      <c r="V57" s="366"/>
      <c r="W57" s="366"/>
      <c r="X57" s="366"/>
      <c r="Z57" s="366"/>
      <c r="AA57" s="366"/>
      <c r="AB57" s="366"/>
      <c r="AC57" s="366"/>
      <c r="AE57" s="366"/>
      <c r="AF57" s="366"/>
      <c r="AG57" s="366"/>
      <c r="AH57" s="366"/>
      <c r="AJ57" s="366"/>
      <c r="AK57" s="366"/>
      <c r="AL57" s="366"/>
      <c r="AM57" s="366"/>
      <c r="AO57" s="366">
        <v>0</v>
      </c>
      <c r="AP57" s="366">
        <v>0</v>
      </c>
      <c r="AQ57" s="366">
        <v>0</v>
      </c>
      <c r="AR57" s="366">
        <v>0</v>
      </c>
      <c r="AT57" s="366">
        <v>0</v>
      </c>
      <c r="AU57" s="352">
        <v>0</v>
      </c>
      <c r="AV57" s="352">
        <v>31526</v>
      </c>
      <c r="AW57" s="352">
        <v>-31526</v>
      </c>
      <c r="AY57" s="352">
        <v>0</v>
      </c>
      <c r="AZ57" s="352">
        <v>0</v>
      </c>
      <c r="BA57" s="352">
        <v>0</v>
      </c>
      <c r="BB57" s="352">
        <v>0</v>
      </c>
      <c r="BD57" s="352">
        <v>0</v>
      </c>
      <c r="BE57" s="352">
        <v>0</v>
      </c>
      <c r="BF57" s="352">
        <v>0</v>
      </c>
      <c r="BG57" s="352">
        <v>0</v>
      </c>
      <c r="BI57" s="347"/>
      <c r="BJ57" s="352">
        <f>'CF YTD '!BJ57-BI57</f>
        <v>0</v>
      </c>
      <c r="BK57" s="352">
        <f>'CF YTD '!BK57-'CF YTD '!BJ57</f>
        <v>0</v>
      </c>
      <c r="BL57" s="352">
        <f>'CF YTD '!BL57-'CF YTD '!BK57</f>
        <v>0</v>
      </c>
    </row>
    <row r="58" spans="2:64" ht="11.4" customHeight="1" x14ac:dyDescent="0.25">
      <c r="B58" s="368" t="s">
        <v>211</v>
      </c>
      <c r="C58" s="324"/>
      <c r="D58" s="366"/>
      <c r="F58" s="366"/>
      <c r="G58" s="366"/>
      <c r="H58" s="366"/>
      <c r="I58" s="366"/>
      <c r="K58" s="352"/>
      <c r="L58" s="366"/>
      <c r="M58" s="366"/>
      <c r="N58" s="366"/>
      <c r="O58" s="326"/>
      <c r="P58" s="352"/>
      <c r="Q58" s="366"/>
      <c r="R58" s="366"/>
      <c r="S58" s="366"/>
      <c r="T58" s="326"/>
      <c r="U58" s="366"/>
      <c r="V58" s="366"/>
      <c r="W58" s="366"/>
      <c r="X58" s="366"/>
      <c r="Z58" s="366"/>
      <c r="AA58" s="366"/>
      <c r="AB58" s="366"/>
      <c r="AC58" s="366"/>
      <c r="AF58" s="366"/>
      <c r="AG58" s="366"/>
      <c r="AH58" s="366"/>
      <c r="AU58" s="352"/>
      <c r="AV58" s="352"/>
      <c r="AW58" s="352"/>
      <c r="AY58" s="352">
        <v>0</v>
      </c>
      <c r="AZ58" s="347">
        <v>395</v>
      </c>
      <c r="BA58" s="352">
        <v>-157</v>
      </c>
      <c r="BB58" s="347">
        <v>-238</v>
      </c>
      <c r="BD58" s="352">
        <v>0</v>
      </c>
      <c r="BE58" s="347">
        <v>726</v>
      </c>
      <c r="BF58" s="352">
        <v>0</v>
      </c>
      <c r="BG58" s="347">
        <v>-726</v>
      </c>
      <c r="BI58" s="347"/>
      <c r="BJ58" s="352">
        <f>'CF YTD '!BJ58-BI58</f>
        <v>0</v>
      </c>
      <c r="BK58" s="352">
        <f>'CF YTD '!BK58-'CF YTD '!BJ58</f>
        <v>0</v>
      </c>
      <c r="BL58" s="352">
        <f>'CF YTD '!BL58-'CF YTD '!BK58</f>
        <v>0</v>
      </c>
    </row>
    <row r="59" spans="2:64" ht="11.4" customHeight="1" x14ac:dyDescent="0.25">
      <c r="B59" s="368" t="s">
        <v>211</v>
      </c>
      <c r="C59" s="324"/>
      <c r="D59" s="366"/>
      <c r="F59" s="366"/>
      <c r="G59" s="366"/>
      <c r="H59" s="366"/>
      <c r="I59" s="366"/>
      <c r="K59" s="352"/>
      <c r="L59" s="366"/>
      <c r="M59" s="366"/>
      <c r="N59" s="366"/>
      <c r="O59" s="326"/>
      <c r="P59" s="352"/>
      <c r="Q59" s="366"/>
      <c r="R59" s="366"/>
      <c r="S59" s="366"/>
      <c r="T59" s="326"/>
      <c r="U59" s="366"/>
      <c r="V59" s="366"/>
      <c r="W59" s="366"/>
      <c r="X59" s="366"/>
      <c r="Z59" s="366"/>
      <c r="AA59" s="366"/>
      <c r="AB59" s="366"/>
      <c r="AC59" s="366"/>
      <c r="AE59" s="323">
        <v>0</v>
      </c>
      <c r="AF59" s="366">
        <v>0</v>
      </c>
      <c r="AG59" s="366">
        <v>0</v>
      </c>
      <c r="AH59" s="366"/>
      <c r="AJ59" s="323">
        <v>0</v>
      </c>
      <c r="AK59" s="323">
        <v>0</v>
      </c>
      <c r="AL59" s="323">
        <v>28</v>
      </c>
      <c r="AM59" s="323">
        <v>4037</v>
      </c>
      <c r="AO59" s="323">
        <v>92</v>
      </c>
      <c r="AP59" s="323">
        <v>36</v>
      </c>
      <c r="AQ59" s="323">
        <v>65</v>
      </c>
      <c r="AR59" s="323">
        <v>83</v>
      </c>
      <c r="AT59" s="323">
        <v>123</v>
      </c>
      <c r="AU59" s="352">
        <v>73</v>
      </c>
      <c r="AV59" s="352">
        <v>132</v>
      </c>
      <c r="AW59" s="352">
        <v>-328</v>
      </c>
      <c r="AY59" s="352">
        <v>0</v>
      </c>
      <c r="AZ59" s="347">
        <v>759</v>
      </c>
      <c r="BA59" s="352">
        <v>276</v>
      </c>
      <c r="BB59" s="347">
        <v>715</v>
      </c>
      <c r="BD59" s="347">
        <v>360</v>
      </c>
      <c r="BE59" s="347">
        <v>6195</v>
      </c>
      <c r="BF59" s="347">
        <v>344</v>
      </c>
      <c r="BG59" s="347">
        <v>1530</v>
      </c>
      <c r="BI59" s="347">
        <v>440</v>
      </c>
      <c r="BJ59" s="347">
        <f>'CF YTD '!BJ59-BI59</f>
        <v>435</v>
      </c>
      <c r="BK59" s="347">
        <f>'CF YTD '!BK59-'CF YTD '!BJ59</f>
        <v>435</v>
      </c>
      <c r="BL59" s="347">
        <f>'CF YTD '!BL59-'CF YTD '!BK59</f>
        <v>-588</v>
      </c>
    </row>
    <row r="60" spans="2:64" ht="11.4" customHeight="1" x14ac:dyDescent="0.25">
      <c r="B60" s="364" t="s">
        <v>212</v>
      </c>
      <c r="C60" s="324"/>
      <c r="D60" s="366"/>
      <c r="F60" s="366"/>
      <c r="G60" s="366"/>
      <c r="H60" s="366"/>
      <c r="I60" s="366"/>
      <c r="K60" s="352"/>
      <c r="L60" s="366"/>
      <c r="M60" s="366"/>
      <c r="N60" s="366"/>
      <c r="O60" s="326"/>
      <c r="P60" s="352"/>
      <c r="Q60" s="366"/>
      <c r="R60" s="366"/>
      <c r="S60" s="366"/>
      <c r="T60" s="326"/>
      <c r="U60" s="366"/>
      <c r="V60" s="366"/>
      <c r="W60" s="366"/>
      <c r="X60" s="366"/>
      <c r="Z60" s="366">
        <v>-85484</v>
      </c>
      <c r="AA60" s="366">
        <v>0</v>
      </c>
      <c r="AB60" s="366">
        <v>-33397</v>
      </c>
      <c r="AC60" s="366"/>
      <c r="AE60" s="366">
        <v>0</v>
      </c>
      <c r="AF60" s="366">
        <v>0</v>
      </c>
      <c r="AG60" s="366">
        <v>0</v>
      </c>
      <c r="AH60" s="366"/>
      <c r="AJ60" s="366">
        <v>0</v>
      </c>
      <c r="AK60" s="366">
        <v>0</v>
      </c>
      <c r="AL60" s="366">
        <v>0</v>
      </c>
      <c r="AM60" s="366">
        <v>0</v>
      </c>
      <c r="AO60" s="366">
        <v>0</v>
      </c>
      <c r="AP60" s="366">
        <v>0</v>
      </c>
      <c r="AQ60" s="366">
        <v>0</v>
      </c>
      <c r="AR60" s="366">
        <v>0</v>
      </c>
      <c r="AT60" s="366">
        <v>0</v>
      </c>
      <c r="AU60" s="352">
        <v>0</v>
      </c>
      <c r="AV60" s="352">
        <v>0</v>
      </c>
      <c r="AW60" s="352">
        <v>0</v>
      </c>
      <c r="AY60" s="352">
        <v>0</v>
      </c>
      <c r="AZ60" s="352">
        <v>0</v>
      </c>
      <c r="BA60" s="352">
        <v>0</v>
      </c>
      <c r="BB60" s="352">
        <v>0</v>
      </c>
      <c r="BD60" s="352">
        <v>0</v>
      </c>
      <c r="BE60" s="352">
        <v>0</v>
      </c>
      <c r="BF60" s="352">
        <v>0</v>
      </c>
      <c r="BG60" s="352">
        <v>0</v>
      </c>
      <c r="BI60" s="347"/>
      <c r="BJ60" s="352">
        <f>'CF YTD '!BJ60-BI60</f>
        <v>0</v>
      </c>
      <c r="BK60" s="352">
        <f>'CF YTD '!BK60-'CF YTD '!BJ60</f>
        <v>0</v>
      </c>
      <c r="BL60" s="352">
        <f>'CF YTD '!BL60-'CF YTD '!BK60</f>
        <v>0</v>
      </c>
    </row>
    <row r="61" spans="2:64" ht="11.4" customHeight="1" x14ac:dyDescent="0.25">
      <c r="B61" s="364" t="s">
        <v>213</v>
      </c>
      <c r="C61" s="324"/>
      <c r="D61" s="366" t="s">
        <v>107</v>
      </c>
      <c r="F61" s="366">
        <v>-250</v>
      </c>
      <c r="G61" s="366">
        <v>-250</v>
      </c>
      <c r="H61" s="366" t="s">
        <v>107</v>
      </c>
      <c r="I61" s="366" t="s">
        <v>107</v>
      </c>
      <c r="K61" s="352" t="s">
        <v>107</v>
      </c>
      <c r="L61" s="352" t="s">
        <v>107</v>
      </c>
      <c r="M61" s="352" t="s">
        <v>107</v>
      </c>
      <c r="N61" s="352" t="s">
        <v>107</v>
      </c>
      <c r="O61" s="326"/>
      <c r="P61" s="352">
        <v>0</v>
      </c>
      <c r="Q61" s="352"/>
      <c r="R61" s="352"/>
      <c r="S61" s="352">
        <v>0</v>
      </c>
      <c r="T61" s="326"/>
      <c r="U61" s="352">
        <v>0</v>
      </c>
      <c r="V61" s="366">
        <v>-15625</v>
      </c>
      <c r="W61" s="366">
        <v>0</v>
      </c>
      <c r="X61" s="366">
        <v>0</v>
      </c>
      <c r="Z61" s="352">
        <v>0</v>
      </c>
      <c r="AA61" s="366">
        <v>0</v>
      </c>
      <c r="AB61" s="366">
        <v>0</v>
      </c>
      <c r="AC61" s="366">
        <v>0</v>
      </c>
      <c r="AE61" s="366">
        <v>-7754</v>
      </c>
      <c r="AF61" s="366">
        <v>12</v>
      </c>
      <c r="AG61" s="366">
        <v>0</v>
      </c>
      <c r="AH61" s="366">
        <v>0</v>
      </c>
      <c r="AJ61" s="366">
        <v>0</v>
      </c>
      <c r="AK61" s="366">
        <v>0</v>
      </c>
      <c r="AL61" s="366">
        <v>0</v>
      </c>
      <c r="AM61" s="366">
        <v>0</v>
      </c>
      <c r="AO61" s="366">
        <v>0</v>
      </c>
      <c r="AP61" s="366">
        <v>-9404</v>
      </c>
      <c r="AQ61" s="366">
        <v>-10000</v>
      </c>
      <c r="AR61" s="366">
        <v>-2000</v>
      </c>
      <c r="AT61" s="366">
        <v>-3105</v>
      </c>
      <c r="AU61" s="352">
        <v>0</v>
      </c>
      <c r="AV61" s="352">
        <v>0</v>
      </c>
      <c r="AW61" s="352">
        <v>3105</v>
      </c>
      <c r="AY61" s="352">
        <v>0</v>
      </c>
      <c r="AZ61" s="352">
        <v>0</v>
      </c>
      <c r="BA61" s="352">
        <v>-5443</v>
      </c>
      <c r="BB61" s="352">
        <v>0</v>
      </c>
      <c r="BD61" s="352">
        <v>0</v>
      </c>
      <c r="BE61" s="352">
        <v>0</v>
      </c>
      <c r="BF61" s="352">
        <v>0</v>
      </c>
      <c r="BG61" s="352">
        <v>0</v>
      </c>
      <c r="BI61" s="347">
        <v>-4272</v>
      </c>
      <c r="BJ61" s="347">
        <f>'CF YTD '!BJ61-BI61</f>
        <v>3168</v>
      </c>
      <c r="BK61" s="352">
        <f>'CF YTD '!BK61-'CF YTD '!BJ61</f>
        <v>0</v>
      </c>
      <c r="BL61" s="347">
        <f>'CF YTD '!BL61-'CF YTD '!BK61</f>
        <v>-182</v>
      </c>
    </row>
    <row r="62" spans="2:64" ht="11.4" customHeight="1" x14ac:dyDescent="0.25">
      <c r="B62" s="364" t="s">
        <v>214</v>
      </c>
      <c r="C62" s="324"/>
      <c r="D62" s="366"/>
      <c r="F62" s="366"/>
      <c r="G62" s="366"/>
      <c r="H62" s="366"/>
      <c r="I62" s="366"/>
      <c r="K62" s="352"/>
      <c r="L62" s="352"/>
      <c r="M62" s="352"/>
      <c r="N62" s="352"/>
      <c r="O62" s="326"/>
      <c r="P62" s="352"/>
      <c r="Q62" s="352"/>
      <c r="R62" s="352"/>
      <c r="S62" s="352"/>
      <c r="T62" s="326"/>
      <c r="U62" s="352"/>
      <c r="V62" s="366"/>
      <c r="W62" s="366"/>
      <c r="X62" s="366"/>
      <c r="Z62" s="352"/>
      <c r="AA62" s="366"/>
      <c r="AB62" s="366"/>
      <c r="AC62" s="366"/>
      <c r="AE62" s="366">
        <v>0</v>
      </c>
      <c r="AF62" s="366">
        <v>-5000</v>
      </c>
      <c r="AG62" s="366">
        <v>0</v>
      </c>
      <c r="AH62" s="366"/>
      <c r="AJ62" s="366">
        <v>0</v>
      </c>
      <c r="AK62" s="366">
        <v>0</v>
      </c>
      <c r="AL62" s="366">
        <v>0</v>
      </c>
      <c r="AM62" s="366">
        <v>0</v>
      </c>
      <c r="AO62" s="366">
        <v>0</v>
      </c>
      <c r="AP62" s="366">
        <v>0</v>
      </c>
      <c r="AQ62" s="366">
        <v>0</v>
      </c>
      <c r="AR62" s="366">
        <v>0</v>
      </c>
      <c r="AT62" s="366">
        <v>0</v>
      </c>
      <c r="AU62" s="352">
        <v>0</v>
      </c>
      <c r="AV62" s="352">
        <v>-31854</v>
      </c>
      <c r="AW62" s="352">
        <v>-20915</v>
      </c>
      <c r="AY62" s="352">
        <v>0</v>
      </c>
      <c r="AZ62" s="352">
        <v>0</v>
      </c>
      <c r="BA62" s="352">
        <v>0</v>
      </c>
      <c r="BB62" s="347">
        <v>-13961</v>
      </c>
      <c r="BD62" s="352">
        <v>0</v>
      </c>
      <c r="BE62" s="352">
        <v>0</v>
      </c>
      <c r="BF62" s="352">
        <v>0</v>
      </c>
      <c r="BG62" s="352">
        <v>0</v>
      </c>
      <c r="BI62" s="347"/>
      <c r="BJ62" s="347">
        <f>'CF YTD '!BJ62-BI62</f>
        <v>-9840</v>
      </c>
      <c r="BK62" s="352">
        <f>'CF YTD '!BK62-'CF YTD '!BJ62</f>
        <v>0</v>
      </c>
      <c r="BL62" s="352">
        <f>'CF YTD '!BL62-'CF YTD '!BK62</f>
        <v>0</v>
      </c>
    </row>
    <row r="63" spans="2:64" ht="11.4" customHeight="1" x14ac:dyDescent="0.25">
      <c r="B63" s="364" t="s">
        <v>79</v>
      </c>
      <c r="C63" s="324"/>
      <c r="D63" s="366"/>
      <c r="F63" s="366"/>
      <c r="G63" s="366"/>
      <c r="H63" s="366"/>
      <c r="I63" s="366"/>
      <c r="K63" s="352"/>
      <c r="L63" s="352"/>
      <c r="M63" s="352"/>
      <c r="N63" s="352"/>
      <c r="O63" s="326"/>
      <c r="P63" s="352"/>
      <c r="Q63" s="352"/>
      <c r="R63" s="352"/>
      <c r="S63" s="352"/>
      <c r="T63" s="326"/>
      <c r="U63" s="352"/>
      <c r="V63" s="366"/>
      <c r="W63" s="366"/>
      <c r="X63" s="366"/>
      <c r="Z63" s="352"/>
      <c r="AA63" s="366"/>
      <c r="AB63" s="366"/>
      <c r="AC63" s="366"/>
      <c r="AE63" s="352">
        <v>-238</v>
      </c>
      <c r="AF63" s="366">
        <v>-1</v>
      </c>
      <c r="AG63" s="366">
        <v>0</v>
      </c>
      <c r="AH63" s="366"/>
      <c r="AJ63" s="352">
        <v>0</v>
      </c>
      <c r="AK63" s="352">
        <v>0</v>
      </c>
      <c r="AL63" s="352">
        <v>0</v>
      </c>
      <c r="AM63" s="352">
        <v>0</v>
      </c>
      <c r="AO63" s="352">
        <v>0</v>
      </c>
      <c r="AP63" s="352">
        <v>0</v>
      </c>
      <c r="AQ63" s="352">
        <v>0</v>
      </c>
      <c r="AR63" s="352">
        <v>0</v>
      </c>
      <c r="AT63" s="352">
        <v>0</v>
      </c>
      <c r="AU63" s="352">
        <v>0</v>
      </c>
      <c r="AV63" s="352">
        <v>-376</v>
      </c>
      <c r="AW63" s="352">
        <v>141</v>
      </c>
      <c r="AY63" s="352">
        <v>0</v>
      </c>
      <c r="AZ63" s="352">
        <v>0</v>
      </c>
      <c r="BA63" s="352"/>
      <c r="BB63" s="340"/>
      <c r="BD63" s="352">
        <v>0</v>
      </c>
      <c r="BE63" s="352">
        <v>0</v>
      </c>
      <c r="BF63" s="352">
        <v>0</v>
      </c>
      <c r="BG63" s="352"/>
      <c r="BI63" s="347"/>
      <c r="BJ63" s="352">
        <f>'CF YTD '!BJ63-BI63</f>
        <v>0</v>
      </c>
      <c r="BK63" s="352">
        <f>'CF YTD '!BK63-'CF YTD '!BJ63</f>
        <v>0</v>
      </c>
      <c r="BL63" s="347">
        <f>'CF YTD '!BL63-'CF YTD '!BK63</f>
        <v>2191.51107</v>
      </c>
    </row>
    <row r="64" spans="2:64" ht="11.4" customHeight="1" x14ac:dyDescent="0.3">
      <c r="B64" s="359" t="s">
        <v>215</v>
      </c>
      <c r="C64" s="324"/>
      <c r="D64" s="360">
        <v>-8974</v>
      </c>
      <c r="E64" s="337"/>
      <c r="F64" s="360">
        <v>-343725</v>
      </c>
      <c r="G64" s="360">
        <v>-5580</v>
      </c>
      <c r="H64" s="360">
        <v>-10238</v>
      </c>
      <c r="I64" s="360">
        <v>-48176</v>
      </c>
      <c r="J64" s="337"/>
      <c r="K64" s="360">
        <v>-5631</v>
      </c>
      <c r="L64" s="360">
        <v>-30043</v>
      </c>
      <c r="M64" s="360">
        <v>-21533</v>
      </c>
      <c r="N64" s="360">
        <v>-103548</v>
      </c>
      <c r="O64" s="338"/>
      <c r="P64" s="360">
        <v>-21826</v>
      </c>
      <c r="Q64" s="360">
        <v>-32716</v>
      </c>
      <c r="R64" s="360">
        <v>-8496</v>
      </c>
      <c r="S64" s="360">
        <v>-29616</v>
      </c>
      <c r="T64" s="338"/>
      <c r="U64" s="360">
        <v>-15536</v>
      </c>
      <c r="V64" s="360">
        <v>-25256</v>
      </c>
      <c r="W64" s="360">
        <v>-10293</v>
      </c>
      <c r="X64" s="360">
        <v>-16710</v>
      </c>
      <c r="Y64" s="337"/>
      <c r="Z64" s="360">
        <v>-107093</v>
      </c>
      <c r="AA64" s="360">
        <v>-19033</v>
      </c>
      <c r="AB64" s="360">
        <v>-46282</v>
      </c>
      <c r="AC64" s="360">
        <v>-66942</v>
      </c>
      <c r="AD64" s="337"/>
      <c r="AE64" s="360">
        <v>-51061</v>
      </c>
      <c r="AF64" s="360">
        <v>-18607</v>
      </c>
      <c r="AG64" s="360">
        <v>-16027</v>
      </c>
      <c r="AH64" s="360">
        <v>-23452</v>
      </c>
      <c r="AI64" s="337"/>
      <c r="AJ64" s="360">
        <v>-27087</v>
      </c>
      <c r="AK64" s="360">
        <v>-14294</v>
      </c>
      <c r="AL64" s="360">
        <v>-12235</v>
      </c>
      <c r="AM64" s="360">
        <v>-12208</v>
      </c>
      <c r="AN64" s="337"/>
      <c r="AO64" s="360">
        <v>-21156</v>
      </c>
      <c r="AP64" s="360">
        <v>-30538</v>
      </c>
      <c r="AQ64" s="360">
        <v>-41256</v>
      </c>
      <c r="AR64" s="360">
        <v>-21339</v>
      </c>
      <c r="AT64" s="360">
        <v>-1646</v>
      </c>
      <c r="AU64" s="360">
        <v>-20075</v>
      </c>
      <c r="AV64" s="360">
        <v>-37623</v>
      </c>
      <c r="AW64" s="360">
        <v>-517099</v>
      </c>
      <c r="AY64" s="360">
        <v>-37392</v>
      </c>
      <c r="AZ64" s="360">
        <v>-33408</v>
      </c>
      <c r="BA64" s="360">
        <v>-109995</v>
      </c>
      <c r="BB64" s="360">
        <v>-45064</v>
      </c>
      <c r="BD64" s="360">
        <f>SUM(BD47:BD63)</f>
        <v>-50990</v>
      </c>
      <c r="BE64" s="360">
        <f>SUM(BE47:BE63)</f>
        <v>-28061</v>
      </c>
      <c r="BF64" s="360">
        <f>SUM(BF47:BF63)</f>
        <v>-80673</v>
      </c>
      <c r="BG64" s="360">
        <f>SUM(BG47:BG63)</f>
        <v>-38719</v>
      </c>
      <c r="BI64" s="360">
        <f>SUM(BI47:BI63)</f>
        <v>-64594</v>
      </c>
      <c r="BJ64" s="360">
        <f>SUM(BJ47:BJ63)</f>
        <v>-924343</v>
      </c>
      <c r="BK64" s="360">
        <f>SUM(BK47:BK63)</f>
        <v>-84035.922283223976</v>
      </c>
      <c r="BL64" s="360">
        <f>SUM(BL47:BL63)</f>
        <v>-52030.404073819023</v>
      </c>
    </row>
    <row r="65" spans="2:64" ht="11.4" customHeight="1" x14ac:dyDescent="0.25">
      <c r="B65" s="339"/>
      <c r="C65" s="324"/>
      <c r="D65" s="369"/>
      <c r="F65" s="369"/>
      <c r="G65" s="369"/>
      <c r="H65" s="369"/>
      <c r="I65" s="369"/>
      <c r="K65" s="369"/>
      <c r="L65" s="369"/>
      <c r="M65" s="369"/>
      <c r="N65" s="369"/>
      <c r="O65" s="326"/>
      <c r="P65" s="369"/>
      <c r="Q65" s="369"/>
      <c r="R65" s="369"/>
      <c r="S65" s="369"/>
      <c r="T65" s="326"/>
      <c r="U65" s="369"/>
      <c r="V65" s="369"/>
      <c r="W65" s="369"/>
      <c r="X65" s="369"/>
      <c r="Z65" s="369"/>
      <c r="AA65" s="369"/>
      <c r="AB65" s="369"/>
      <c r="AC65" s="369"/>
      <c r="AE65" s="369"/>
      <c r="AF65" s="369"/>
      <c r="AG65" s="369"/>
      <c r="AH65" s="369"/>
      <c r="AJ65" s="369"/>
      <c r="AK65" s="369"/>
      <c r="AL65" s="369"/>
      <c r="AM65" s="369"/>
      <c r="AO65" s="369"/>
      <c r="AP65" s="369"/>
      <c r="AQ65" s="369"/>
      <c r="AR65" s="369"/>
      <c r="AT65" s="369"/>
      <c r="AU65" s="369"/>
      <c r="AV65" s="261"/>
      <c r="AY65" s="369"/>
      <c r="AZ65" s="347"/>
      <c r="BA65" s="261"/>
      <c r="BB65" s="325"/>
      <c r="BD65" s="347"/>
      <c r="BE65" s="347"/>
      <c r="BF65" s="347"/>
      <c r="BG65" s="347"/>
      <c r="BI65" s="347"/>
      <c r="BJ65" s="347"/>
      <c r="BK65" s="347"/>
      <c r="BL65" s="347"/>
    </row>
    <row r="66" spans="2:64" ht="11.4" customHeight="1" x14ac:dyDescent="0.25">
      <c r="B66" s="353" t="s">
        <v>216</v>
      </c>
      <c r="C66" s="324"/>
      <c r="D66" s="370"/>
      <c r="F66" s="370"/>
      <c r="G66" s="370"/>
      <c r="H66" s="370"/>
      <c r="I66" s="370"/>
      <c r="K66" s="370"/>
      <c r="L66" s="370"/>
      <c r="M66" s="370"/>
      <c r="N66" s="370"/>
      <c r="O66" s="326"/>
      <c r="P66" s="370"/>
      <c r="Q66" s="370"/>
      <c r="R66" s="370"/>
      <c r="S66" s="370"/>
      <c r="T66" s="326"/>
      <c r="U66" s="370"/>
      <c r="V66" s="370"/>
      <c r="W66" s="370"/>
      <c r="X66" s="370"/>
      <c r="Z66" s="370"/>
      <c r="AA66" s="370"/>
      <c r="AB66" s="370"/>
      <c r="AC66" s="370"/>
      <c r="AE66" s="370"/>
      <c r="AF66" s="370"/>
      <c r="AG66" s="370"/>
      <c r="AH66" s="370"/>
      <c r="AJ66" s="370"/>
      <c r="AK66" s="370"/>
      <c r="AL66" s="370"/>
      <c r="AM66" s="370"/>
      <c r="AO66" s="370"/>
      <c r="AP66" s="370"/>
      <c r="AQ66" s="370"/>
      <c r="AR66" s="370"/>
      <c r="AT66" s="370"/>
      <c r="AU66" s="370"/>
      <c r="AV66" s="312"/>
      <c r="AY66" s="370"/>
      <c r="AZ66" s="347"/>
      <c r="BA66" s="312"/>
      <c r="BB66" s="325"/>
      <c r="BD66" s="347"/>
      <c r="BE66" s="347"/>
      <c r="BF66" s="347"/>
      <c r="BG66" s="347"/>
      <c r="BI66" s="347"/>
      <c r="BJ66" s="347"/>
      <c r="BK66" s="347"/>
      <c r="BL66" s="347"/>
    </row>
    <row r="67" spans="2:64" ht="11.4" customHeight="1" x14ac:dyDescent="0.25">
      <c r="B67" s="371" t="s">
        <v>217</v>
      </c>
      <c r="C67" s="324"/>
      <c r="D67" s="352" t="s">
        <v>107</v>
      </c>
      <c r="F67" s="372">
        <v>203504</v>
      </c>
      <c r="G67" s="372" t="s">
        <v>107</v>
      </c>
      <c r="H67" s="372" t="s">
        <v>107</v>
      </c>
      <c r="I67" s="372" t="s">
        <v>107</v>
      </c>
      <c r="K67" s="372">
        <v>1907</v>
      </c>
      <c r="L67" s="372">
        <v>106872</v>
      </c>
      <c r="M67" s="372">
        <v>109</v>
      </c>
      <c r="N67" s="372" t="s">
        <v>107</v>
      </c>
      <c r="O67" s="326"/>
      <c r="P67" s="372">
        <v>0</v>
      </c>
      <c r="Q67" s="372">
        <v>0</v>
      </c>
      <c r="R67" s="372">
        <v>4723</v>
      </c>
      <c r="S67" s="372">
        <v>675</v>
      </c>
      <c r="T67" s="326"/>
      <c r="U67" s="372">
        <v>409</v>
      </c>
      <c r="V67" s="372">
        <v>1569</v>
      </c>
      <c r="W67" s="372">
        <v>559</v>
      </c>
      <c r="X67" s="372">
        <v>401</v>
      </c>
      <c r="Z67" s="372">
        <v>0</v>
      </c>
      <c r="AA67" s="372">
        <v>948</v>
      </c>
      <c r="AB67" s="372">
        <v>917</v>
      </c>
      <c r="AC67" s="372">
        <v>277</v>
      </c>
      <c r="AE67" s="372">
        <v>331</v>
      </c>
      <c r="AF67" s="372">
        <v>425</v>
      </c>
      <c r="AG67" s="372">
        <v>320</v>
      </c>
      <c r="AH67" s="372">
        <v>254</v>
      </c>
      <c r="AJ67" s="372">
        <v>525</v>
      </c>
      <c r="AK67" s="372">
        <v>713</v>
      </c>
      <c r="AL67" s="372">
        <v>716</v>
      </c>
      <c r="AM67" s="372">
        <v>314</v>
      </c>
      <c r="AO67" s="372">
        <v>1557</v>
      </c>
      <c r="AP67" s="372">
        <v>568</v>
      </c>
      <c r="AQ67" s="372">
        <v>277</v>
      </c>
      <c r="AR67" s="372">
        <v>203</v>
      </c>
      <c r="AT67" s="372">
        <v>246</v>
      </c>
      <c r="AU67" s="372">
        <v>217</v>
      </c>
      <c r="AV67" s="372">
        <v>217</v>
      </c>
      <c r="AW67" s="372">
        <v>209</v>
      </c>
      <c r="AY67" s="372">
        <v>132</v>
      </c>
      <c r="AZ67" s="347">
        <v>114</v>
      </c>
      <c r="BA67" s="372">
        <v>72</v>
      </c>
      <c r="BB67" s="372">
        <v>127</v>
      </c>
      <c r="BD67" s="347">
        <v>195</v>
      </c>
      <c r="BE67" s="347">
        <v>2633</v>
      </c>
      <c r="BF67" s="347">
        <v>6333</v>
      </c>
      <c r="BG67" s="347">
        <v>60</v>
      </c>
      <c r="BI67" s="347">
        <v>3061</v>
      </c>
      <c r="BJ67" s="352">
        <f>'CF YTD '!BJ67-BI67</f>
        <v>0</v>
      </c>
      <c r="BK67" s="352">
        <f>'CF YTD '!BK67-'CF YTD '!BJ67</f>
        <v>0</v>
      </c>
      <c r="BL67" s="352">
        <f>'CF YTD '!BL67-'CF YTD '!BK67</f>
        <v>0</v>
      </c>
    </row>
    <row r="68" spans="2:64" ht="11.4" customHeight="1" x14ac:dyDescent="0.25">
      <c r="B68" s="364" t="s">
        <v>218</v>
      </c>
      <c r="C68" s="324"/>
      <c r="D68" s="372">
        <v>100</v>
      </c>
      <c r="F68" s="372">
        <v>175000</v>
      </c>
      <c r="G68" s="372" t="s">
        <v>107</v>
      </c>
      <c r="H68" s="372">
        <v>1831</v>
      </c>
      <c r="I68" s="372">
        <v>50318</v>
      </c>
      <c r="K68" s="352" t="s">
        <v>107</v>
      </c>
      <c r="L68" s="372">
        <v>219500</v>
      </c>
      <c r="M68" s="372" t="s">
        <v>107</v>
      </c>
      <c r="N68" s="372">
        <v>54000</v>
      </c>
      <c r="O68" s="326"/>
      <c r="P68" s="352">
        <v>0</v>
      </c>
      <c r="Q68" s="372">
        <v>12000</v>
      </c>
      <c r="R68" s="372">
        <v>0</v>
      </c>
      <c r="S68" s="372">
        <v>0</v>
      </c>
      <c r="T68" s="326"/>
      <c r="U68" s="372">
        <v>0</v>
      </c>
      <c r="V68" s="372">
        <v>12940</v>
      </c>
      <c r="W68" s="372">
        <v>2071</v>
      </c>
      <c r="X68" s="372">
        <v>7100</v>
      </c>
      <c r="Z68" s="372">
        <v>85484</v>
      </c>
      <c r="AA68" s="372">
        <v>74</v>
      </c>
      <c r="AB68" s="372">
        <v>8346</v>
      </c>
      <c r="AC68" s="372">
        <v>59475</v>
      </c>
      <c r="AE68" s="372">
        <v>29</v>
      </c>
      <c r="AF68" s="372">
        <v>171</v>
      </c>
      <c r="AG68" s="372">
        <v>-200</v>
      </c>
      <c r="AH68" s="372">
        <v>104</v>
      </c>
      <c r="AJ68" s="372">
        <v>0</v>
      </c>
      <c r="AK68" s="372">
        <v>13479</v>
      </c>
      <c r="AL68" s="372">
        <v>-12</v>
      </c>
      <c r="AM68" s="372">
        <v>0</v>
      </c>
      <c r="AO68" s="372">
        <v>18822</v>
      </c>
      <c r="AP68" s="372">
        <v>16</v>
      </c>
      <c r="AQ68" s="372">
        <v>56</v>
      </c>
      <c r="AR68" s="372">
        <v>3280</v>
      </c>
      <c r="AT68" s="372">
        <v>719</v>
      </c>
      <c r="AU68" s="372">
        <v>10744</v>
      </c>
      <c r="AV68" s="314">
        <v>-4081</v>
      </c>
      <c r="AW68" s="372">
        <v>447031</v>
      </c>
      <c r="AY68" s="372">
        <v>67</v>
      </c>
      <c r="AZ68" s="352">
        <v>0</v>
      </c>
      <c r="BA68" s="314">
        <v>72183</v>
      </c>
      <c r="BB68" s="352">
        <v>0</v>
      </c>
      <c r="BD68" s="347">
        <v>28202</v>
      </c>
      <c r="BE68" s="347">
        <v>-1292</v>
      </c>
      <c r="BF68" s="347">
        <v>-307</v>
      </c>
      <c r="BG68" s="347">
        <v>1792</v>
      </c>
      <c r="BI68" s="347">
        <v>103821</v>
      </c>
      <c r="BJ68" s="347">
        <f>'CF YTD '!BJ68-BI68</f>
        <v>1041723</v>
      </c>
      <c r="BK68" s="347">
        <f>'CF YTD '!BK68-'CF YTD '!BJ68</f>
        <v>3764</v>
      </c>
      <c r="BL68" s="347">
        <f>'CF YTD '!BL68-'CF YTD '!BK68</f>
        <v>16048.029820000054</v>
      </c>
    </row>
    <row r="69" spans="2:64" ht="11.4" customHeight="1" x14ac:dyDescent="0.25">
      <c r="B69" s="364" t="s">
        <v>219</v>
      </c>
      <c r="C69" s="324"/>
      <c r="D69" s="352" t="s">
        <v>107</v>
      </c>
      <c r="F69" s="352" t="s">
        <v>107</v>
      </c>
      <c r="G69" s="352" t="s">
        <v>107</v>
      </c>
      <c r="H69" s="352" t="s">
        <v>107</v>
      </c>
      <c r="I69" s="352" t="s">
        <v>107</v>
      </c>
      <c r="K69" s="352" t="s">
        <v>107</v>
      </c>
      <c r="L69" s="352" t="s">
        <v>107</v>
      </c>
      <c r="M69" s="352" t="s">
        <v>107</v>
      </c>
      <c r="N69" s="372">
        <v>960</v>
      </c>
      <c r="O69" s="326"/>
      <c r="P69" s="352">
        <v>0</v>
      </c>
      <c r="Q69" s="352">
        <v>0</v>
      </c>
      <c r="R69" s="352">
        <v>0</v>
      </c>
      <c r="S69" s="372">
        <v>0</v>
      </c>
      <c r="T69" s="326"/>
      <c r="U69" s="372"/>
      <c r="V69" s="372">
        <v>0</v>
      </c>
      <c r="W69" s="372">
        <v>0</v>
      </c>
      <c r="X69" s="372">
        <v>0</v>
      </c>
      <c r="Z69" s="372">
        <v>0</v>
      </c>
      <c r="AA69" s="372">
        <v>0</v>
      </c>
      <c r="AB69" s="372">
        <v>0</v>
      </c>
      <c r="AC69" s="372">
        <v>0</v>
      </c>
      <c r="AE69" s="372">
        <v>0</v>
      </c>
      <c r="AF69" s="372">
        <v>0</v>
      </c>
      <c r="AG69" s="372">
        <v>0</v>
      </c>
      <c r="AH69" s="372">
        <v>0</v>
      </c>
      <c r="AJ69" s="372">
        <v>0</v>
      </c>
      <c r="AK69" s="372">
        <v>0</v>
      </c>
      <c r="AL69" s="372">
        <v>0</v>
      </c>
      <c r="AM69" s="372">
        <v>0</v>
      </c>
      <c r="AO69" s="372">
        <v>0</v>
      </c>
      <c r="AP69" s="372">
        <v>0</v>
      </c>
      <c r="AQ69" s="372">
        <v>0</v>
      </c>
      <c r="AR69" s="372">
        <v>0</v>
      </c>
      <c r="AT69" s="372">
        <v>0</v>
      </c>
      <c r="AU69" s="372">
        <v>0</v>
      </c>
      <c r="AV69" s="314">
        <v>0</v>
      </c>
      <c r="AW69" s="372">
        <v>0</v>
      </c>
      <c r="AY69" s="352">
        <v>0</v>
      </c>
      <c r="AZ69" s="352">
        <v>0</v>
      </c>
      <c r="BA69" s="352">
        <v>0</v>
      </c>
      <c r="BB69" s="352">
        <v>0</v>
      </c>
      <c r="BD69" s="352">
        <v>0</v>
      </c>
      <c r="BE69" s="352">
        <v>0</v>
      </c>
      <c r="BF69" s="352">
        <v>0</v>
      </c>
      <c r="BG69" s="352">
        <v>0</v>
      </c>
      <c r="BI69" s="347"/>
      <c r="BJ69" s="352">
        <f>'CF YTD '!BJ69-BI69</f>
        <v>0</v>
      </c>
      <c r="BK69" s="352">
        <f>'CF YTD '!BK69-'CF YTD '!BJ69</f>
        <v>0</v>
      </c>
      <c r="BL69" s="352">
        <f>'CF YTD '!BL69-'CF YTD '!BK69</f>
        <v>0</v>
      </c>
    </row>
    <row r="70" spans="2:64" ht="11.4" customHeight="1" x14ac:dyDescent="0.25">
      <c r="B70" s="364" t="s">
        <v>220</v>
      </c>
      <c r="C70" s="324"/>
      <c r="D70" s="373">
        <v>-45</v>
      </c>
      <c r="F70" s="373">
        <v>-117</v>
      </c>
      <c r="G70" s="373">
        <v>-175</v>
      </c>
      <c r="H70" s="373">
        <v>-221</v>
      </c>
      <c r="I70" s="373">
        <v>-139</v>
      </c>
      <c r="K70" s="373">
        <v>-271</v>
      </c>
      <c r="L70" s="373">
        <v>-169</v>
      </c>
      <c r="M70" s="373">
        <v>-165</v>
      </c>
      <c r="N70" s="373">
        <v>-118</v>
      </c>
      <c r="O70" s="326"/>
      <c r="P70" s="373">
        <v>-101</v>
      </c>
      <c r="Q70" s="373">
        <v>-116</v>
      </c>
      <c r="R70" s="373">
        <v>-99</v>
      </c>
      <c r="S70" s="373">
        <v>-114</v>
      </c>
      <c r="T70" s="326"/>
      <c r="U70" s="373">
        <v>-97</v>
      </c>
      <c r="V70" s="373">
        <v>-118</v>
      </c>
      <c r="W70" s="373">
        <v>-451</v>
      </c>
      <c r="X70" s="373">
        <v>-227</v>
      </c>
      <c r="Z70" s="373">
        <v>-130</v>
      </c>
      <c r="AA70" s="373">
        <v>-292</v>
      </c>
      <c r="AB70" s="373">
        <v>-221</v>
      </c>
      <c r="AC70" s="373">
        <v>-8</v>
      </c>
      <c r="AE70" s="373">
        <v>-2336</v>
      </c>
      <c r="AF70" s="373">
        <v>-2291</v>
      </c>
      <c r="AG70" s="373">
        <v>-2388</v>
      </c>
      <c r="AH70" s="373">
        <v>-2713</v>
      </c>
      <c r="AJ70" s="373">
        <v>-4109</v>
      </c>
      <c r="AK70" s="372">
        <v>-3159</v>
      </c>
      <c r="AL70" s="372">
        <v>-3833</v>
      </c>
      <c r="AM70" s="372">
        <v>-3013</v>
      </c>
      <c r="AO70" s="372">
        <v>-2822</v>
      </c>
      <c r="AP70" s="372">
        <v>-3098</v>
      </c>
      <c r="AQ70" s="372">
        <v>-3086</v>
      </c>
      <c r="AR70" s="372">
        <v>-3405</v>
      </c>
      <c r="AT70" s="372">
        <v>-3287</v>
      </c>
      <c r="AU70" s="372">
        <v>-3762</v>
      </c>
      <c r="AV70" s="314">
        <v>-3401</v>
      </c>
      <c r="AW70" s="372">
        <v>-3245</v>
      </c>
      <c r="AY70" s="372">
        <v>-3657</v>
      </c>
      <c r="AZ70" s="347">
        <v>-3698</v>
      </c>
      <c r="BA70" s="314">
        <v>-3786</v>
      </c>
      <c r="BB70" s="372">
        <v>-4530</v>
      </c>
      <c r="BD70" s="347">
        <v>-4278</v>
      </c>
      <c r="BE70" s="347">
        <v>-5661</v>
      </c>
      <c r="BF70" s="347">
        <v>-5814</v>
      </c>
      <c r="BG70" s="347">
        <v>-7395</v>
      </c>
      <c r="BI70" s="347">
        <v>-5800</v>
      </c>
      <c r="BJ70" s="347">
        <f>'CF YTD '!BJ70-BI70</f>
        <v>-6745</v>
      </c>
      <c r="BK70" s="347">
        <f>'CF YTD '!BK70-'CF YTD '!BJ70</f>
        <v>-7658.0621689109721</v>
      </c>
      <c r="BL70" s="347">
        <f>'CF YTD '!BL70-'CF YTD '!BK70</f>
        <v>-5236.9672844260276</v>
      </c>
    </row>
    <row r="71" spans="2:64" ht="11.4" customHeight="1" x14ac:dyDescent="0.25">
      <c r="B71" s="364" t="s">
        <v>212</v>
      </c>
      <c r="C71" s="324"/>
      <c r="D71" s="373"/>
      <c r="F71" s="373"/>
      <c r="G71" s="373"/>
      <c r="H71" s="373"/>
      <c r="I71" s="373"/>
      <c r="K71" s="373"/>
      <c r="L71" s="373"/>
      <c r="M71" s="373"/>
      <c r="N71" s="373"/>
      <c r="O71" s="326"/>
      <c r="P71" s="373"/>
      <c r="Q71" s="373"/>
      <c r="R71" s="373"/>
      <c r="S71" s="373"/>
      <c r="T71" s="326"/>
      <c r="U71" s="373"/>
      <c r="V71" s="373"/>
      <c r="W71" s="373"/>
      <c r="X71" s="373"/>
      <c r="Z71" s="373"/>
      <c r="AA71" s="373"/>
      <c r="AB71" s="373"/>
      <c r="AC71" s="373"/>
      <c r="AE71" s="373"/>
      <c r="AF71" s="373"/>
      <c r="AG71" s="373"/>
      <c r="AH71" s="373"/>
      <c r="AJ71" s="373">
        <v>0</v>
      </c>
      <c r="AK71" s="366">
        <v>-13467</v>
      </c>
      <c r="AL71" s="366">
        <v>0</v>
      </c>
      <c r="AM71" s="366">
        <v>0</v>
      </c>
      <c r="AO71" s="373">
        <v>0</v>
      </c>
      <c r="AP71" s="372">
        <v>-9331</v>
      </c>
      <c r="AQ71" s="372">
        <v>-4265</v>
      </c>
      <c r="AR71" s="372">
        <v>0</v>
      </c>
      <c r="AT71" s="373">
        <v>0</v>
      </c>
      <c r="AU71" s="372">
        <v>0</v>
      </c>
      <c r="AV71" s="314">
        <v>0</v>
      </c>
      <c r="AW71" s="372">
        <v>0</v>
      </c>
      <c r="AY71" s="352">
        <v>0</v>
      </c>
      <c r="AZ71" s="352">
        <v>0</v>
      </c>
      <c r="BA71" s="352">
        <v>0</v>
      </c>
      <c r="BB71" s="352">
        <v>0</v>
      </c>
      <c r="BD71" s="352">
        <v>0</v>
      </c>
      <c r="BE71" s="352">
        <v>0</v>
      </c>
      <c r="BF71" s="352">
        <v>0</v>
      </c>
      <c r="BG71" s="352">
        <v>0</v>
      </c>
      <c r="BI71" s="347"/>
      <c r="BJ71" s="352">
        <f>'CF YTD '!BJ71-BI71</f>
        <v>0</v>
      </c>
      <c r="BK71" s="352">
        <f>'CF YTD '!BK71-'CF YTD '!BJ71</f>
        <v>0</v>
      </c>
      <c r="BL71" s="352">
        <f>'CF YTD '!BL71-'CF YTD '!BK71</f>
        <v>0</v>
      </c>
    </row>
    <row r="72" spans="2:64" ht="11.4" customHeight="1" x14ac:dyDescent="0.25">
      <c r="B72" s="364" t="s">
        <v>221</v>
      </c>
      <c r="C72" s="324"/>
      <c r="D72" s="372" t="s">
        <v>107</v>
      </c>
      <c r="F72" s="372">
        <v>-3755</v>
      </c>
      <c r="G72" s="372" t="s">
        <v>107</v>
      </c>
      <c r="H72" s="372" t="s">
        <v>107</v>
      </c>
      <c r="I72" s="372">
        <v>-1232</v>
      </c>
      <c r="K72" s="372">
        <v>-1264</v>
      </c>
      <c r="L72" s="372">
        <v>-4324</v>
      </c>
      <c r="M72" s="372">
        <v>-86</v>
      </c>
      <c r="N72" s="372">
        <v>-195</v>
      </c>
      <c r="O72" s="326"/>
      <c r="P72" s="372">
        <v>-618</v>
      </c>
      <c r="Q72" s="372">
        <v>-321</v>
      </c>
      <c r="R72" s="372">
        <v>-576</v>
      </c>
      <c r="S72" s="372">
        <v>-86</v>
      </c>
      <c r="T72" s="326"/>
      <c r="U72" s="372">
        <v>-343</v>
      </c>
      <c r="V72" s="372">
        <v>-53</v>
      </c>
      <c r="W72" s="372">
        <v>-321</v>
      </c>
      <c r="X72" s="372">
        <v>-3618</v>
      </c>
      <c r="Z72" s="372">
        <v>-585</v>
      </c>
      <c r="AA72" s="372">
        <v>-328</v>
      </c>
      <c r="AB72" s="372">
        <v>-393</v>
      </c>
      <c r="AC72" s="372">
        <v>-1343</v>
      </c>
      <c r="AE72" s="372">
        <v>-648</v>
      </c>
      <c r="AF72" s="372">
        <v>-584</v>
      </c>
      <c r="AG72" s="372">
        <v>-580</v>
      </c>
      <c r="AH72" s="372">
        <v>-586</v>
      </c>
      <c r="AJ72" s="372">
        <v>-588</v>
      </c>
      <c r="AK72" s="372">
        <v>-6067</v>
      </c>
      <c r="AL72" s="372">
        <v>-430</v>
      </c>
      <c r="AM72" s="372">
        <v>-681</v>
      </c>
      <c r="AO72" s="372">
        <v>-840</v>
      </c>
      <c r="AP72" s="372">
        <v>-583</v>
      </c>
      <c r="AQ72" s="372">
        <v>-579</v>
      </c>
      <c r="AR72" s="372">
        <v>-560</v>
      </c>
      <c r="AT72" s="372">
        <v>-709</v>
      </c>
      <c r="AU72" s="372">
        <v>-561</v>
      </c>
      <c r="AV72" s="314">
        <v>-547</v>
      </c>
      <c r="AW72" s="372">
        <v>-279</v>
      </c>
      <c r="AY72" s="372">
        <v>-568</v>
      </c>
      <c r="AZ72" s="347">
        <v>-427</v>
      </c>
      <c r="BA72" s="314">
        <v>-372</v>
      </c>
      <c r="BB72" s="372">
        <v>-400</v>
      </c>
      <c r="BD72" s="347">
        <v>-2848</v>
      </c>
      <c r="BE72" s="347">
        <v>-675</v>
      </c>
      <c r="BF72" s="347">
        <v>-618</v>
      </c>
      <c r="BG72" s="347">
        <v>-624</v>
      </c>
      <c r="BI72" s="347">
        <v>-1283</v>
      </c>
      <c r="BJ72" s="347">
        <f>'CF YTD '!BJ72-BI72</f>
        <v>-8497</v>
      </c>
      <c r="BK72" s="347">
        <f>'CF YTD '!BK72-'CF YTD '!BJ72</f>
        <v>-1436.3217522199993</v>
      </c>
      <c r="BL72" s="347">
        <f>'CF YTD '!BL72-'CF YTD '!BK72</f>
        <v>-1251.6312277800007</v>
      </c>
    </row>
    <row r="73" spans="2:64" ht="11.4" customHeight="1" x14ac:dyDescent="0.25">
      <c r="B73" s="364" t="s">
        <v>222</v>
      </c>
      <c r="C73" s="324"/>
      <c r="D73" s="372">
        <v>-16</v>
      </c>
      <c r="F73" s="352" t="s">
        <v>107</v>
      </c>
      <c r="G73" s="352" t="s">
        <v>107</v>
      </c>
      <c r="H73" s="372">
        <v>-5465</v>
      </c>
      <c r="I73" s="372">
        <v>0</v>
      </c>
      <c r="K73" s="372">
        <v>-5710</v>
      </c>
      <c r="L73" s="372">
        <v>-4106</v>
      </c>
      <c r="M73" s="372">
        <v>-2044</v>
      </c>
      <c r="N73" s="372">
        <v>-2144</v>
      </c>
      <c r="O73" s="326"/>
      <c r="P73" s="372">
        <v>-2408</v>
      </c>
      <c r="Q73" s="372">
        <v>-2337</v>
      </c>
      <c r="R73" s="372">
        <v>-2396</v>
      </c>
      <c r="S73" s="372">
        <v>-2293</v>
      </c>
      <c r="T73" s="326"/>
      <c r="U73" s="372">
        <v>-2230</v>
      </c>
      <c r="V73" s="372">
        <v>-1843</v>
      </c>
      <c r="W73" s="372">
        <v>-1938</v>
      </c>
      <c r="X73" s="372">
        <v>-1590</v>
      </c>
      <c r="Z73" s="372">
        <v>-2222</v>
      </c>
      <c r="AA73" s="372">
        <v>-2850</v>
      </c>
      <c r="AB73" s="372">
        <v>-2908</v>
      </c>
      <c r="AC73" s="372">
        <v>-3159</v>
      </c>
      <c r="AE73" s="372">
        <v>-3445</v>
      </c>
      <c r="AF73" s="372">
        <v>-3521</v>
      </c>
      <c r="AG73" s="372">
        <v>-3446</v>
      </c>
      <c r="AH73" s="372">
        <v>-3437</v>
      </c>
      <c r="AJ73" s="372">
        <v>-3443</v>
      </c>
      <c r="AK73" s="372">
        <v>-2569</v>
      </c>
      <c r="AL73" s="372">
        <v>-2101</v>
      </c>
      <c r="AM73" s="372">
        <v>-2031</v>
      </c>
      <c r="AO73" s="372">
        <v>-2025.0004288519274</v>
      </c>
      <c r="AP73" s="372">
        <v>-1964.9995711480726</v>
      </c>
      <c r="AQ73" s="372">
        <v>-1548</v>
      </c>
      <c r="AR73" s="372">
        <v>-1443</v>
      </c>
      <c r="AT73" s="372">
        <v>-2675</v>
      </c>
      <c r="AU73" s="372">
        <v>-4081</v>
      </c>
      <c r="AV73" s="314">
        <v>-5493</v>
      </c>
      <c r="AW73" s="372">
        <v>-12489</v>
      </c>
      <c r="AY73" s="372">
        <v>-14834</v>
      </c>
      <c r="AZ73" s="347">
        <v>-15175</v>
      </c>
      <c r="BA73" s="314">
        <v>-16030</v>
      </c>
      <c r="BB73" s="372">
        <v>-14062</v>
      </c>
      <c r="BD73" s="347">
        <v>-14335</v>
      </c>
      <c r="BE73" s="347">
        <v>-14557</v>
      </c>
      <c r="BF73" s="347">
        <v>-14193</v>
      </c>
      <c r="BG73" s="347">
        <v>-13743</v>
      </c>
      <c r="BI73" s="347">
        <v>-13502</v>
      </c>
      <c r="BJ73" s="347">
        <f>'CF YTD '!BJ73-BI73</f>
        <v>-26602</v>
      </c>
      <c r="BK73" s="347">
        <f>'CF YTD '!BK73-'CF YTD '!BJ73</f>
        <v>-30696.566469173034</v>
      </c>
      <c r="BL73" s="347">
        <f>'CF YTD '!BL73-'CF YTD '!BK73</f>
        <v>-29145.527750785957</v>
      </c>
    </row>
    <row r="74" spans="2:64" ht="11.4" customHeight="1" x14ac:dyDescent="0.25">
      <c r="B74" s="364" t="s">
        <v>223</v>
      </c>
      <c r="C74" s="324"/>
      <c r="D74" s="372"/>
      <c r="F74" s="372" t="s">
        <v>107</v>
      </c>
      <c r="G74" s="372" t="s">
        <v>107</v>
      </c>
      <c r="H74" s="372" t="s">
        <v>107</v>
      </c>
      <c r="I74" s="372">
        <v>-8000</v>
      </c>
      <c r="K74" s="372" t="s">
        <v>107</v>
      </c>
      <c r="L74" s="372">
        <v>-5995</v>
      </c>
      <c r="M74" s="372" t="s">
        <v>107</v>
      </c>
      <c r="N74" s="372" t="s">
        <v>107</v>
      </c>
      <c r="O74" s="326"/>
      <c r="P74" s="372">
        <v>0</v>
      </c>
      <c r="Q74" s="372">
        <v>0</v>
      </c>
      <c r="R74" s="372">
        <v>0</v>
      </c>
      <c r="S74" s="372">
        <v>0</v>
      </c>
      <c r="T74" s="326"/>
      <c r="U74" s="372">
        <v>0</v>
      </c>
      <c r="V74" s="372">
        <v>0</v>
      </c>
      <c r="W74" s="372">
        <v>0</v>
      </c>
      <c r="X74" s="372">
        <v>-1496</v>
      </c>
      <c r="Z74" s="372">
        <v>0</v>
      </c>
      <c r="AA74" s="372">
        <v>0</v>
      </c>
      <c r="AB74" s="372">
        <v>0</v>
      </c>
      <c r="AC74" s="372">
        <v>0</v>
      </c>
      <c r="AE74" s="372">
        <v>0</v>
      </c>
      <c r="AF74" s="372">
        <v>0</v>
      </c>
      <c r="AG74" s="372">
        <v>0</v>
      </c>
      <c r="AH74" s="372">
        <v>0</v>
      </c>
      <c r="AJ74" s="372">
        <v>0</v>
      </c>
      <c r="AK74" s="372">
        <v>0</v>
      </c>
      <c r="AL74" s="372">
        <v>0</v>
      </c>
      <c r="AM74" s="372">
        <v>0</v>
      </c>
      <c r="AO74" s="372">
        <v>0</v>
      </c>
      <c r="AP74" s="372">
        <v>0</v>
      </c>
      <c r="AQ74" s="372">
        <v>0</v>
      </c>
      <c r="AR74" s="372">
        <v>0</v>
      </c>
      <c r="AT74" s="372">
        <v>0</v>
      </c>
      <c r="AU74" s="372">
        <v>0</v>
      </c>
      <c r="AV74" s="314">
        <v>0</v>
      </c>
      <c r="AW74" s="372">
        <v>0</v>
      </c>
      <c r="AY74" s="352">
        <v>0</v>
      </c>
      <c r="AZ74" s="352">
        <v>0</v>
      </c>
      <c r="BA74" s="352">
        <v>0</v>
      </c>
      <c r="BB74" s="352">
        <v>0</v>
      </c>
      <c r="BD74" s="352">
        <v>0</v>
      </c>
      <c r="BE74" s="352">
        <v>0</v>
      </c>
      <c r="BF74" s="352">
        <v>0</v>
      </c>
      <c r="BG74" s="352">
        <v>0</v>
      </c>
      <c r="BI74" s="347"/>
      <c r="BJ74" s="352">
        <f>'CF YTD '!BJ74-BI74</f>
        <v>0</v>
      </c>
      <c r="BK74" s="352">
        <f>'CF YTD '!BK74-'CF YTD '!BJ74</f>
        <v>0</v>
      </c>
      <c r="BL74" s="352">
        <f>'CF YTD '!BL74-'CF YTD '!BK74</f>
        <v>0</v>
      </c>
    </row>
    <row r="75" spans="2:64" ht="11.4" customHeight="1" x14ac:dyDescent="0.25">
      <c r="B75" s="364" t="s">
        <v>224</v>
      </c>
      <c r="C75" s="324"/>
      <c r="D75" s="372">
        <v>-100</v>
      </c>
      <c r="F75" s="352" t="s">
        <v>107</v>
      </c>
      <c r="G75" s="372">
        <v>-159</v>
      </c>
      <c r="H75" s="372" t="s">
        <v>107</v>
      </c>
      <c r="I75" s="372" t="s">
        <v>107</v>
      </c>
      <c r="K75" s="372">
        <v>-10000</v>
      </c>
      <c r="L75" s="372">
        <v>-235880</v>
      </c>
      <c r="M75" s="372">
        <v>-6725</v>
      </c>
      <c r="N75" s="372">
        <v>-12925</v>
      </c>
      <c r="O75" s="326"/>
      <c r="P75" s="372">
        <v>-7425</v>
      </c>
      <c r="Q75" s="372">
        <v>-7425</v>
      </c>
      <c r="R75" s="372">
        <v>-7125</v>
      </c>
      <c r="S75" s="372">
        <v>-7725</v>
      </c>
      <c r="T75" s="326"/>
      <c r="U75" s="372">
        <v>-6725</v>
      </c>
      <c r="V75" s="372">
        <v>-6752</v>
      </c>
      <c r="W75" s="372">
        <v>-6699</v>
      </c>
      <c r="X75" s="372">
        <v>-23</v>
      </c>
      <c r="Z75" s="372">
        <v>0</v>
      </c>
      <c r="AA75" s="372">
        <v>0</v>
      </c>
      <c r="AB75" s="372">
        <v>0</v>
      </c>
      <c r="AC75" s="372">
        <v>-4838</v>
      </c>
      <c r="AE75" s="372">
        <v>-4588</v>
      </c>
      <c r="AF75" s="372">
        <v>-5088</v>
      </c>
      <c r="AG75" s="372">
        <v>-5001</v>
      </c>
      <c r="AH75" s="372">
        <v>-4338</v>
      </c>
      <c r="AJ75" s="372">
        <v>-55</v>
      </c>
      <c r="AK75" s="372">
        <v>55</v>
      </c>
      <c r="AL75" s="372">
        <v>-72</v>
      </c>
      <c r="AM75" s="372">
        <v>-67</v>
      </c>
      <c r="AO75" s="372">
        <v>-6857</v>
      </c>
      <c r="AP75" s="372">
        <v>-110804</v>
      </c>
      <c r="AQ75" s="372">
        <v>-5719</v>
      </c>
      <c r="AR75" s="372">
        <v>-4834</v>
      </c>
      <c r="AT75" s="372">
        <v>-5171</v>
      </c>
      <c r="AU75" s="372">
        <v>-5171</v>
      </c>
      <c r="AV75" s="314">
        <v>-5171</v>
      </c>
      <c r="AW75" s="372">
        <v>-5171</v>
      </c>
      <c r="AY75" s="372">
        <v>-5373</v>
      </c>
      <c r="AZ75" s="347">
        <v>-5246</v>
      </c>
      <c r="BA75" s="314">
        <v>-4842</v>
      </c>
      <c r="BB75" s="372">
        <v>-6132</v>
      </c>
      <c r="BD75" s="347">
        <v>-12259</v>
      </c>
      <c r="BE75" s="347">
        <v>-12302</v>
      </c>
      <c r="BF75" s="347">
        <v>-13821</v>
      </c>
      <c r="BG75" s="347">
        <v>-14448</v>
      </c>
      <c r="BI75" s="347">
        <v>-14054</v>
      </c>
      <c r="BJ75" s="347">
        <f>'CF YTD '!BJ75-BI75</f>
        <v>-12517</v>
      </c>
      <c r="BK75" s="347">
        <f>'CF YTD '!BK75-'CF YTD '!BJ75</f>
        <v>-28525.797012916533</v>
      </c>
      <c r="BL75" s="347">
        <f>'CF YTD '!BL75-'CF YTD '!BK75</f>
        <v>-12084.470164521452</v>
      </c>
    </row>
    <row r="76" spans="2:64" ht="11.4" customHeight="1" x14ac:dyDescent="0.25">
      <c r="B76" s="364" t="s">
        <v>225</v>
      </c>
      <c r="C76" s="324"/>
      <c r="D76" s="373" t="s">
        <v>107</v>
      </c>
      <c r="F76" s="373">
        <v>-14149</v>
      </c>
      <c r="G76" s="373" t="s">
        <v>107</v>
      </c>
      <c r="H76" s="373" t="s">
        <v>107</v>
      </c>
      <c r="I76" s="373" t="s">
        <v>107</v>
      </c>
      <c r="K76" s="352" t="s">
        <v>107</v>
      </c>
      <c r="L76" s="352" t="s">
        <v>107</v>
      </c>
      <c r="M76" s="352" t="s">
        <v>107</v>
      </c>
      <c r="N76" s="352" t="s">
        <v>107</v>
      </c>
      <c r="O76" s="326"/>
      <c r="P76" s="352">
        <v>0</v>
      </c>
      <c r="Q76" s="352">
        <v>0</v>
      </c>
      <c r="R76" s="352">
        <v>0</v>
      </c>
      <c r="S76" s="352">
        <v>0</v>
      </c>
      <c r="T76" s="326"/>
      <c r="U76" s="352">
        <v>0</v>
      </c>
      <c r="V76" s="352">
        <v>0</v>
      </c>
      <c r="W76" s="352">
        <v>-31691</v>
      </c>
      <c r="X76" s="352">
        <v>0</v>
      </c>
      <c r="Z76" s="352">
        <v>0</v>
      </c>
      <c r="AA76" s="352">
        <v>0</v>
      </c>
      <c r="AB76" s="372">
        <v>-27748</v>
      </c>
      <c r="AC76" s="372">
        <v>0</v>
      </c>
      <c r="AE76" s="352">
        <v>0</v>
      </c>
      <c r="AF76" s="352">
        <v>-28995</v>
      </c>
      <c r="AG76" s="372">
        <v>0</v>
      </c>
      <c r="AH76" s="372">
        <v>0</v>
      </c>
      <c r="AJ76" s="352">
        <v>0</v>
      </c>
      <c r="AK76" s="352">
        <v>0</v>
      </c>
      <c r="AL76" s="352">
        <v>0</v>
      </c>
      <c r="AM76" s="352">
        <v>0</v>
      </c>
      <c r="AO76" s="352">
        <v>0</v>
      </c>
      <c r="AP76" s="352">
        <v>-45300</v>
      </c>
      <c r="AQ76" s="352">
        <v>0</v>
      </c>
      <c r="AR76" s="352">
        <v>0</v>
      </c>
      <c r="AT76" s="352">
        <v>0</v>
      </c>
      <c r="AU76" s="352">
        <v>0</v>
      </c>
      <c r="AV76" s="306">
        <v>-35120</v>
      </c>
      <c r="AW76" s="372">
        <v>0</v>
      </c>
      <c r="AY76" s="352">
        <v>0</v>
      </c>
      <c r="AZ76" s="352">
        <v>0</v>
      </c>
      <c r="BA76" s="306">
        <v>-73238</v>
      </c>
      <c r="BB76" s="352">
        <v>0</v>
      </c>
      <c r="BD76" s="352">
        <v>0</v>
      </c>
      <c r="BE76" s="352">
        <v>0</v>
      </c>
      <c r="BF76" s="347">
        <v>-59229</v>
      </c>
      <c r="BG76" s="352">
        <v>0</v>
      </c>
      <c r="BI76" s="352">
        <v>0</v>
      </c>
      <c r="BJ76" s="352">
        <f>'CF YTD '!BJ76-BI76</f>
        <v>0</v>
      </c>
      <c r="BK76" s="347">
        <f>'CF YTD '!BK76-'CF YTD '!BJ76</f>
        <v>-65506</v>
      </c>
      <c r="BL76" s="352">
        <f>'CF YTD '!BL76-'CF YTD '!BK76</f>
        <v>0</v>
      </c>
    </row>
    <row r="77" spans="2:64" ht="11.4" customHeight="1" x14ac:dyDescent="0.25">
      <c r="B77" s="364" t="s">
        <v>226</v>
      </c>
      <c r="C77" s="324"/>
      <c r="D77" s="352" t="s">
        <v>107</v>
      </c>
      <c r="F77" s="352" t="s">
        <v>107</v>
      </c>
      <c r="G77" s="352" t="s">
        <v>107</v>
      </c>
      <c r="H77" s="352" t="s">
        <v>107</v>
      </c>
      <c r="I77" s="352" t="s">
        <v>107</v>
      </c>
      <c r="K77" s="352" t="s">
        <v>107</v>
      </c>
      <c r="L77" s="373">
        <v>-608</v>
      </c>
      <c r="M77" s="373">
        <v>-51</v>
      </c>
      <c r="N77" s="373" t="s">
        <v>107</v>
      </c>
      <c r="O77" s="326"/>
      <c r="P77" s="352">
        <v>0</v>
      </c>
      <c r="Q77" s="373">
        <v>0</v>
      </c>
      <c r="R77" s="372">
        <v>-1019</v>
      </c>
      <c r="S77" s="372">
        <v>-3</v>
      </c>
      <c r="T77" s="326"/>
      <c r="U77" s="372"/>
      <c r="V77" s="372">
        <v>-2168</v>
      </c>
      <c r="W77" s="372">
        <v>-423</v>
      </c>
      <c r="X77" s="372">
        <v>0</v>
      </c>
      <c r="Z77" s="372">
        <v>-4506</v>
      </c>
      <c r="AA77" s="372">
        <v>0</v>
      </c>
      <c r="AB77" s="372">
        <v>0</v>
      </c>
      <c r="AC77" s="372">
        <v>0</v>
      </c>
      <c r="AE77" s="372">
        <v>0</v>
      </c>
      <c r="AF77" s="372">
        <v>0</v>
      </c>
      <c r="AG77" s="372">
        <v>0</v>
      </c>
      <c r="AH77" s="372">
        <v>0</v>
      </c>
      <c r="AJ77" s="372">
        <v>0</v>
      </c>
      <c r="AK77" s="372">
        <v>0</v>
      </c>
      <c r="AL77" s="372">
        <v>0</v>
      </c>
      <c r="AM77" s="372">
        <v>-1735</v>
      </c>
      <c r="AO77" s="372">
        <v>0</v>
      </c>
      <c r="AP77" s="372">
        <v>0</v>
      </c>
      <c r="AQ77" s="372">
        <v>0</v>
      </c>
      <c r="AR77" s="372">
        <v>0</v>
      </c>
      <c r="AT77" s="372">
        <v>0</v>
      </c>
      <c r="AU77" s="352">
        <v>0</v>
      </c>
      <c r="AV77" s="306">
        <v>0</v>
      </c>
      <c r="AW77" s="372">
        <v>0</v>
      </c>
      <c r="AY77" s="352">
        <v>0</v>
      </c>
      <c r="AZ77" s="352">
        <v>0</v>
      </c>
      <c r="BA77" s="306">
        <v>0</v>
      </c>
      <c r="BB77" s="352">
        <v>0</v>
      </c>
      <c r="BD77" s="352">
        <v>0</v>
      </c>
      <c r="BE77" s="352">
        <v>0</v>
      </c>
      <c r="BF77" s="352">
        <v>0</v>
      </c>
      <c r="BG77" s="347">
        <v>-1967</v>
      </c>
      <c r="BI77" s="352">
        <v>0</v>
      </c>
      <c r="BJ77" s="352">
        <f>'CF YTD '!BJ77-BI77</f>
        <v>0</v>
      </c>
      <c r="BK77" s="352">
        <f>'CF YTD '!BK77-'CF YTD '!BJ77</f>
        <v>0</v>
      </c>
      <c r="BL77" s="352">
        <f>'CF YTD '!BL77-'CF YTD '!BK77</f>
        <v>0</v>
      </c>
    </row>
    <row r="78" spans="2:64" ht="11.4" customHeight="1" x14ac:dyDescent="0.3">
      <c r="B78" s="359" t="s">
        <v>216</v>
      </c>
      <c r="C78" s="324"/>
      <c r="D78" s="360">
        <v>-61</v>
      </c>
      <c r="E78" s="337"/>
      <c r="F78" s="360">
        <v>360483</v>
      </c>
      <c r="G78" s="360">
        <v>-334</v>
      </c>
      <c r="H78" s="360">
        <v>-3855</v>
      </c>
      <c r="I78" s="360">
        <v>40947</v>
      </c>
      <c r="J78" s="337"/>
      <c r="K78" s="360">
        <v>-15338</v>
      </c>
      <c r="L78" s="360">
        <v>75290</v>
      </c>
      <c r="M78" s="360">
        <v>-8962</v>
      </c>
      <c r="N78" s="360">
        <v>39578</v>
      </c>
      <c r="O78" s="338"/>
      <c r="P78" s="360">
        <v>-10552</v>
      </c>
      <c r="Q78" s="360">
        <v>1801</v>
      </c>
      <c r="R78" s="360">
        <v>-6492</v>
      </c>
      <c r="S78" s="360">
        <v>-9546</v>
      </c>
      <c r="T78" s="338"/>
      <c r="U78" s="360">
        <v>-8986</v>
      </c>
      <c r="V78" s="360">
        <v>3575</v>
      </c>
      <c r="W78" s="360">
        <v>-38893</v>
      </c>
      <c r="X78" s="360">
        <v>547</v>
      </c>
      <c r="Y78" s="337"/>
      <c r="Z78" s="360">
        <v>78041</v>
      </c>
      <c r="AA78" s="360">
        <v>-2448</v>
      </c>
      <c r="AB78" s="360">
        <v>-22007</v>
      </c>
      <c r="AC78" s="360">
        <v>50404</v>
      </c>
      <c r="AD78" s="337"/>
      <c r="AE78" s="360">
        <v>-10657</v>
      </c>
      <c r="AF78" s="360">
        <v>-39883</v>
      </c>
      <c r="AG78" s="360">
        <v>-11295</v>
      </c>
      <c r="AH78" s="360">
        <v>-10716</v>
      </c>
      <c r="AI78" s="337"/>
      <c r="AJ78" s="360">
        <v>-7670</v>
      </c>
      <c r="AK78" s="360">
        <v>-11015</v>
      </c>
      <c r="AL78" s="360">
        <v>-5732</v>
      </c>
      <c r="AM78" s="360">
        <v>-7213</v>
      </c>
      <c r="AN78" s="337"/>
      <c r="AO78" s="360">
        <v>7834.9995711480733</v>
      </c>
      <c r="AP78" s="360">
        <v>-170496.99957114807</v>
      </c>
      <c r="AQ78" s="360">
        <v>-14864</v>
      </c>
      <c r="AR78" s="360">
        <v>-6759</v>
      </c>
      <c r="AT78" s="360">
        <v>-10877</v>
      </c>
      <c r="AU78" s="360">
        <v>-2614</v>
      </c>
      <c r="AV78" s="360">
        <v>-53596</v>
      </c>
      <c r="AW78" s="360">
        <v>426056</v>
      </c>
      <c r="AY78" s="360">
        <v>-24233</v>
      </c>
      <c r="AZ78" s="360">
        <v>-24432</v>
      </c>
      <c r="BA78" s="360">
        <v>-26013</v>
      </c>
      <c r="BB78" s="360">
        <v>-24997</v>
      </c>
      <c r="BD78" s="360">
        <f>SUM(BD67:BD77)</f>
        <v>-5323</v>
      </c>
      <c r="BE78" s="360">
        <f>SUM(BE67:BE77)</f>
        <v>-31854</v>
      </c>
      <c r="BF78" s="360">
        <f>SUM(BF67:BF77)</f>
        <v>-87649</v>
      </c>
      <c r="BG78" s="360">
        <f>SUM(BG67:BG77)</f>
        <v>-36325</v>
      </c>
      <c r="BI78" s="360">
        <f>SUM(BI67:BI77)</f>
        <v>72243</v>
      </c>
      <c r="BJ78" s="360">
        <f>SUM(BJ67:BJ77)</f>
        <v>987362</v>
      </c>
      <c r="BK78" s="360">
        <f>SUM(BK67:BK77)</f>
        <v>-130058.74740322054</v>
      </c>
      <c r="BL78" s="360">
        <f>SUM(BL67:BL77)</f>
        <v>-31670.566607513385</v>
      </c>
    </row>
    <row r="79" spans="2:64" ht="11.4" customHeight="1" x14ac:dyDescent="0.25">
      <c r="B79" s="339"/>
      <c r="C79" s="324"/>
      <c r="D79" s="369"/>
      <c r="F79" s="369"/>
      <c r="G79" s="369"/>
      <c r="H79" s="369"/>
      <c r="I79" s="369"/>
      <c r="K79" s="369"/>
      <c r="L79" s="369"/>
      <c r="M79" s="369"/>
      <c r="N79" s="369"/>
      <c r="O79" s="326"/>
      <c r="P79" s="369"/>
      <c r="Q79" s="369"/>
      <c r="R79" s="369"/>
      <c r="S79" s="369"/>
      <c r="T79" s="326"/>
      <c r="U79" s="369"/>
      <c r="V79" s="369"/>
      <c r="W79" s="369"/>
      <c r="X79" s="369"/>
      <c r="Z79" s="369"/>
      <c r="AA79" s="369"/>
      <c r="AB79" s="369"/>
      <c r="AC79" s="369"/>
      <c r="AE79" s="369"/>
      <c r="AF79" s="369"/>
      <c r="AG79" s="369"/>
      <c r="AH79" s="369"/>
      <c r="AJ79" s="369"/>
      <c r="AK79" s="369"/>
      <c r="AL79" s="369"/>
      <c r="AM79" s="369"/>
      <c r="AO79" s="369"/>
      <c r="AP79" s="369"/>
      <c r="AQ79" s="369"/>
      <c r="AR79" s="369"/>
      <c r="AT79" s="369"/>
      <c r="AU79" s="369"/>
      <c r="AV79" s="261"/>
      <c r="AY79" s="369"/>
      <c r="AZ79" s="369"/>
      <c r="BA79" s="261"/>
      <c r="BD79" s="369"/>
      <c r="BE79" s="369"/>
      <c r="BF79" s="369"/>
      <c r="BG79" s="369"/>
      <c r="BI79" s="369"/>
      <c r="BJ79" s="369"/>
      <c r="BK79" s="369"/>
      <c r="BL79" s="369"/>
    </row>
    <row r="80" spans="2:64" ht="11.4" customHeight="1" x14ac:dyDescent="0.25">
      <c r="B80" s="374" t="s">
        <v>227</v>
      </c>
      <c r="C80" s="324"/>
      <c r="D80" s="343">
        <v>2644</v>
      </c>
      <c r="F80" s="343">
        <v>17669</v>
      </c>
      <c r="G80" s="343">
        <v>-7893</v>
      </c>
      <c r="H80" s="343">
        <v>-1791</v>
      </c>
      <c r="I80" s="343">
        <v>19493</v>
      </c>
      <c r="K80" s="343">
        <v>-1778</v>
      </c>
      <c r="L80" s="343">
        <v>53146</v>
      </c>
      <c r="M80" s="343">
        <v>35</v>
      </c>
      <c r="N80" s="343">
        <v>-33590</v>
      </c>
      <c r="O80" s="326"/>
      <c r="P80" s="343">
        <v>-11304</v>
      </c>
      <c r="Q80" s="343">
        <v>-592</v>
      </c>
      <c r="R80" s="343">
        <v>15600</v>
      </c>
      <c r="S80" s="343">
        <v>-7556</v>
      </c>
      <c r="T80" s="326"/>
      <c r="U80" s="343">
        <v>7252</v>
      </c>
      <c r="V80" s="343">
        <v>-4078</v>
      </c>
      <c r="W80" s="343">
        <v>-18143</v>
      </c>
      <c r="X80" s="343">
        <v>17056</v>
      </c>
      <c r="Z80" s="343">
        <v>13095</v>
      </c>
      <c r="AA80" s="343">
        <v>15377</v>
      </c>
      <c r="AB80" s="343">
        <v>-17352</v>
      </c>
      <c r="AC80" s="343">
        <v>9234</v>
      </c>
      <c r="AE80" s="343">
        <v>-9088</v>
      </c>
      <c r="AF80" s="343">
        <v>-3290</v>
      </c>
      <c r="AG80" s="343">
        <v>23468</v>
      </c>
      <c r="AH80" s="343">
        <v>-3802</v>
      </c>
      <c r="AJ80" s="343">
        <v>24864</v>
      </c>
      <c r="AK80" s="343">
        <v>21903</v>
      </c>
      <c r="AL80" s="343">
        <v>29664</v>
      </c>
      <c r="AM80" s="343">
        <v>37139</v>
      </c>
      <c r="AO80" s="343">
        <v>60791.999571148073</v>
      </c>
      <c r="AP80" s="343">
        <v>-134575.99957114807</v>
      </c>
      <c r="AQ80" s="343">
        <v>-4281.0297281892854</v>
      </c>
      <c r="AR80" s="343">
        <v>24181.029728189285</v>
      </c>
      <c r="AT80" s="343">
        <v>46642</v>
      </c>
      <c r="AU80" s="343">
        <v>65356</v>
      </c>
      <c r="AV80" s="343">
        <v>-34472</v>
      </c>
      <c r="AW80" s="343">
        <v>-29232</v>
      </c>
      <c r="AY80" s="343">
        <v>46469</v>
      </c>
      <c r="AZ80" s="343">
        <v>78421</v>
      </c>
      <c r="BA80" s="343">
        <v>-62522</v>
      </c>
      <c r="BB80" s="343">
        <v>-3918</v>
      </c>
      <c r="BD80" s="343">
        <f>BD78+BD64+BD44</f>
        <v>58383</v>
      </c>
      <c r="BE80" s="343">
        <f>BE78+BE64+BE44</f>
        <v>71454</v>
      </c>
      <c r="BF80" s="343">
        <f>BF78+BF64+BF44</f>
        <v>-103661</v>
      </c>
      <c r="BG80" s="343">
        <f>BG78+BG64+BG44</f>
        <v>-7997</v>
      </c>
      <c r="BI80" s="343">
        <f>BI78+BI64+BI44</f>
        <v>138618</v>
      </c>
      <c r="BJ80" s="343">
        <f>BJ78+BJ64+BJ44</f>
        <v>229093</v>
      </c>
      <c r="BK80" s="343">
        <f>BK78+BK64+BK44</f>
        <v>-220361.35379575263</v>
      </c>
      <c r="BL80" s="343">
        <f>BL78+BL64+BL44</f>
        <v>30347.672987673635</v>
      </c>
    </row>
    <row r="81" spans="2:65" ht="11.4" customHeight="1" x14ac:dyDescent="0.25">
      <c r="B81" s="339"/>
      <c r="C81" s="324"/>
      <c r="D81" s="375"/>
      <c r="F81" s="375"/>
      <c r="G81" s="375"/>
      <c r="H81" s="375"/>
      <c r="I81" s="375"/>
      <c r="K81" s="375"/>
      <c r="L81" s="375"/>
      <c r="M81" s="375"/>
      <c r="N81" s="375"/>
      <c r="O81" s="326"/>
      <c r="P81" s="375"/>
      <c r="Q81" s="375"/>
      <c r="R81" s="375"/>
      <c r="S81" s="375"/>
      <c r="T81" s="326"/>
      <c r="U81" s="375"/>
      <c r="V81" s="375"/>
      <c r="W81" s="375"/>
      <c r="X81" s="375"/>
      <c r="Z81" s="375"/>
      <c r="AA81" s="375"/>
      <c r="AB81" s="375"/>
      <c r="AC81" s="375"/>
      <c r="AE81" s="375"/>
      <c r="AF81" s="375"/>
      <c r="AG81" s="375"/>
      <c r="AH81" s="375"/>
      <c r="AJ81" s="375"/>
      <c r="AK81" s="375"/>
      <c r="AL81" s="375"/>
      <c r="AM81" s="375"/>
      <c r="AO81" s="375"/>
      <c r="AP81" s="375"/>
      <c r="AQ81" s="375"/>
      <c r="AR81" s="375"/>
      <c r="AT81" s="375"/>
      <c r="AU81" s="375"/>
      <c r="AV81" s="318"/>
      <c r="AY81" s="375"/>
      <c r="AZ81" s="375"/>
      <c r="BA81" s="318"/>
      <c r="BD81" s="375"/>
      <c r="BE81" s="375"/>
      <c r="BF81" s="375"/>
      <c r="BG81" s="375"/>
      <c r="BI81" s="375"/>
      <c r="BJ81" s="375"/>
      <c r="BK81" s="375"/>
      <c r="BL81" s="375"/>
    </row>
    <row r="82" spans="2:65" ht="11.4" customHeight="1" x14ac:dyDescent="0.25">
      <c r="B82" s="353" t="s">
        <v>228</v>
      </c>
      <c r="C82" s="324"/>
      <c r="D82" s="376">
        <v>1026</v>
      </c>
      <c r="F82" s="376">
        <v>3670</v>
      </c>
      <c r="G82" s="376">
        <v>21339</v>
      </c>
      <c r="H82" s="376">
        <v>13446</v>
      </c>
      <c r="I82" s="376">
        <v>11655</v>
      </c>
      <c r="K82" s="376">
        <v>31148</v>
      </c>
      <c r="L82" s="376">
        <v>29370</v>
      </c>
      <c r="M82" s="376">
        <v>82515</v>
      </c>
      <c r="N82" s="376">
        <v>82551</v>
      </c>
      <c r="O82" s="326"/>
      <c r="P82" s="376">
        <v>48961</v>
      </c>
      <c r="Q82" s="376">
        <v>37657</v>
      </c>
      <c r="R82" s="376">
        <v>37106</v>
      </c>
      <c r="S82" s="376">
        <v>52706</v>
      </c>
      <c r="T82" s="326"/>
      <c r="U82" s="376">
        <v>45150</v>
      </c>
      <c r="V82" s="376">
        <v>52402</v>
      </c>
      <c r="W82" s="376">
        <v>48324</v>
      </c>
      <c r="X82" s="376">
        <v>30181</v>
      </c>
      <c r="Z82" s="376">
        <v>46442</v>
      </c>
      <c r="AA82" s="376">
        <v>59509</v>
      </c>
      <c r="AB82" s="376">
        <v>74863</v>
      </c>
      <c r="AC82" s="376">
        <v>57500</v>
      </c>
      <c r="AE82" s="376">
        <v>66663</v>
      </c>
      <c r="AF82" s="376">
        <v>57547.051899999999</v>
      </c>
      <c r="AG82" s="376">
        <v>54255</v>
      </c>
      <c r="AH82" s="376">
        <v>77728</v>
      </c>
      <c r="AJ82" s="376">
        <v>73929</v>
      </c>
      <c r="AK82" s="376">
        <v>100024</v>
      </c>
      <c r="AL82" s="376">
        <v>121421</v>
      </c>
      <c r="AM82" s="376">
        <v>151346</v>
      </c>
      <c r="AO82" s="376">
        <v>188255</v>
      </c>
      <c r="AP82" s="376">
        <v>249047</v>
      </c>
      <c r="AQ82" s="376">
        <v>114667</v>
      </c>
      <c r="AR82" s="376">
        <v>111203.52521000001</v>
      </c>
      <c r="AT82" s="376">
        <v>135364</v>
      </c>
      <c r="AU82" s="376">
        <v>182482</v>
      </c>
      <c r="AV82" s="376">
        <v>249102</v>
      </c>
      <c r="AW82" s="376">
        <v>218441</v>
      </c>
      <c r="AY82" s="376">
        <v>185429</v>
      </c>
      <c r="AZ82" s="376">
        <v>231384</v>
      </c>
      <c r="BA82" s="376">
        <v>308119</v>
      </c>
      <c r="BB82" s="376">
        <v>245758</v>
      </c>
      <c r="BD82" s="376">
        <f>BB85</f>
        <v>239456</v>
      </c>
      <c r="BE82" s="376">
        <f>BD85</f>
        <v>297630</v>
      </c>
      <c r="BF82" s="376">
        <f>BE85</f>
        <v>369420</v>
      </c>
      <c r="BG82" s="376">
        <f>BF85</f>
        <v>264098</v>
      </c>
      <c r="BI82" s="376">
        <f>BG85</f>
        <v>258178</v>
      </c>
      <c r="BJ82" s="376">
        <f>BI85</f>
        <v>395557</v>
      </c>
      <c r="BK82" s="376">
        <f>BJ85</f>
        <v>624118</v>
      </c>
      <c r="BL82" s="376">
        <f>BK85</f>
        <v>403326.64620424737</v>
      </c>
    </row>
    <row r="83" spans="2:65" ht="11.4" customHeight="1" x14ac:dyDescent="0.25">
      <c r="B83" s="377" t="s">
        <v>229</v>
      </c>
      <c r="C83" s="324"/>
      <c r="D83" s="373"/>
      <c r="F83" s="373"/>
      <c r="G83" s="373"/>
      <c r="H83" s="373"/>
      <c r="I83" s="373"/>
      <c r="K83" s="352"/>
      <c r="L83" s="352"/>
      <c r="M83" s="352"/>
      <c r="N83" s="352"/>
      <c r="O83" s="326"/>
      <c r="P83" s="352"/>
      <c r="Q83" s="352"/>
      <c r="R83" s="352"/>
      <c r="S83" s="352"/>
      <c r="T83" s="326"/>
      <c r="U83" s="352">
        <v>0</v>
      </c>
      <c r="V83" s="352">
        <v>0</v>
      </c>
      <c r="W83" s="352">
        <v>0</v>
      </c>
      <c r="X83" s="352">
        <v>-795</v>
      </c>
      <c r="Z83" s="352">
        <v>-28</v>
      </c>
      <c r="AA83" s="352">
        <v>-23</v>
      </c>
      <c r="AB83" s="352">
        <v>-11</v>
      </c>
      <c r="AC83" s="352">
        <v>-71</v>
      </c>
      <c r="AE83" s="352">
        <v>-28</v>
      </c>
      <c r="AF83" s="352">
        <v>-2</v>
      </c>
      <c r="AG83" s="352">
        <v>5</v>
      </c>
      <c r="AH83" s="352">
        <v>3</v>
      </c>
      <c r="AJ83" s="352">
        <v>1231</v>
      </c>
      <c r="AK83" s="352">
        <v>-506</v>
      </c>
      <c r="AL83" s="352">
        <v>261</v>
      </c>
      <c r="AM83" s="352">
        <v>-230</v>
      </c>
      <c r="AO83" s="352">
        <v>0</v>
      </c>
      <c r="AP83" s="352">
        <v>196</v>
      </c>
      <c r="AQ83" s="352">
        <v>818</v>
      </c>
      <c r="AR83" s="352">
        <v>-21</v>
      </c>
      <c r="AT83" s="352">
        <v>476</v>
      </c>
      <c r="AU83" s="352">
        <v>1264</v>
      </c>
      <c r="AV83" s="352">
        <v>3811</v>
      </c>
      <c r="AW83" s="352">
        <v>-3780</v>
      </c>
      <c r="AY83" s="352">
        <v>-514</v>
      </c>
      <c r="AZ83" s="347">
        <v>-1686</v>
      </c>
      <c r="BA83" s="352">
        <v>161</v>
      </c>
      <c r="BB83" s="347">
        <v>-2384</v>
      </c>
      <c r="BD83" s="347">
        <v>-209</v>
      </c>
      <c r="BE83" s="347">
        <v>336</v>
      </c>
      <c r="BF83" s="347">
        <v>-1661</v>
      </c>
      <c r="BG83" s="347">
        <v>2077</v>
      </c>
      <c r="BI83" s="347">
        <v>-1239</v>
      </c>
      <c r="BJ83" s="347">
        <f>'CF YTD '!BJ83-BI83</f>
        <v>-532</v>
      </c>
      <c r="BK83" s="347">
        <f>'CF YTD '!BK83-'CF YTD '!BJ83</f>
        <v>-430</v>
      </c>
      <c r="BL83" s="347">
        <f>'CF YTD '!BL83-'CF YTD '!BK83</f>
        <v>-1251</v>
      </c>
    </row>
    <row r="84" spans="2:65" s="22" customFormat="1" ht="11.4" customHeight="1" x14ac:dyDescent="0.3">
      <c r="B84" s="319" t="s">
        <v>248</v>
      </c>
      <c r="D84" s="315"/>
      <c r="F84" s="315"/>
      <c r="G84" s="315"/>
      <c r="H84" s="315"/>
      <c r="I84" s="315"/>
      <c r="K84" s="291"/>
      <c r="L84" s="291"/>
      <c r="M84" s="291"/>
      <c r="N84" s="291"/>
      <c r="O84" s="239"/>
      <c r="P84" s="291"/>
      <c r="Q84" s="291"/>
      <c r="R84" s="291"/>
      <c r="S84" s="291"/>
      <c r="T84" s="239"/>
      <c r="U84" s="291"/>
      <c r="V84" s="291"/>
      <c r="W84" s="291"/>
      <c r="X84" s="291"/>
      <c r="Z84" s="291"/>
      <c r="AA84" s="291"/>
      <c r="AB84" s="291"/>
      <c r="AC84" s="291"/>
      <c r="AE84" s="291"/>
      <c r="AF84" s="291"/>
      <c r="AG84" s="291"/>
      <c r="AH84" s="291"/>
      <c r="AJ84" s="291"/>
      <c r="AK84" s="291"/>
      <c r="AL84" s="291"/>
      <c r="AM84" s="291"/>
      <c r="AO84" s="291"/>
      <c r="AP84" s="291"/>
      <c r="AQ84" s="291"/>
      <c r="AR84" s="291"/>
      <c r="AS84" s="128"/>
      <c r="AT84" s="291"/>
      <c r="AU84" s="291"/>
      <c r="AV84" s="306"/>
      <c r="AW84" s="306"/>
      <c r="AX84" s="128"/>
      <c r="AY84" s="291"/>
      <c r="AZ84" s="48"/>
      <c r="BA84" s="306"/>
      <c r="BB84" s="246"/>
      <c r="BD84" s="48"/>
      <c r="BE84" s="48"/>
      <c r="BF84" s="48"/>
      <c r="BG84" s="48"/>
      <c r="BI84" s="48"/>
      <c r="BJ84" s="48"/>
      <c r="BK84" s="48"/>
      <c r="BL84" s="48">
        <v>-31880</v>
      </c>
      <c r="BM84" s="128"/>
    </row>
    <row r="85" spans="2:65" ht="11.4" customHeight="1" x14ac:dyDescent="0.3">
      <c r="B85" s="378" t="s">
        <v>230</v>
      </c>
      <c r="C85" s="324"/>
      <c r="D85" s="379">
        <v>3670</v>
      </c>
      <c r="E85" s="337"/>
      <c r="F85" s="379">
        <v>21339</v>
      </c>
      <c r="G85" s="379">
        <v>13446</v>
      </c>
      <c r="H85" s="379">
        <v>11655</v>
      </c>
      <c r="I85" s="379">
        <v>31148</v>
      </c>
      <c r="J85" s="337"/>
      <c r="K85" s="379">
        <v>29370</v>
      </c>
      <c r="L85" s="379">
        <v>82515</v>
      </c>
      <c r="M85" s="379">
        <v>82551</v>
      </c>
      <c r="N85" s="379">
        <v>48961</v>
      </c>
      <c r="O85" s="338"/>
      <c r="P85" s="379">
        <v>37657</v>
      </c>
      <c r="Q85" s="379">
        <v>37106</v>
      </c>
      <c r="R85" s="379">
        <v>52706</v>
      </c>
      <c r="S85" s="379">
        <v>45150</v>
      </c>
      <c r="T85" s="338"/>
      <c r="U85" s="379">
        <v>52402</v>
      </c>
      <c r="V85" s="379">
        <v>48324</v>
      </c>
      <c r="W85" s="379">
        <v>30181</v>
      </c>
      <c r="X85" s="379">
        <v>46442</v>
      </c>
      <c r="Y85" s="337"/>
      <c r="Z85" s="379">
        <v>59509</v>
      </c>
      <c r="AA85" s="379">
        <v>74863</v>
      </c>
      <c r="AB85" s="379">
        <v>57500</v>
      </c>
      <c r="AC85" s="379">
        <v>66663</v>
      </c>
      <c r="AD85" s="337"/>
      <c r="AE85" s="379">
        <v>57547.051899999999</v>
      </c>
      <c r="AF85" s="379">
        <v>54255</v>
      </c>
      <c r="AG85" s="379">
        <v>77728</v>
      </c>
      <c r="AH85" s="379">
        <v>73929</v>
      </c>
      <c r="AI85" s="337"/>
      <c r="AJ85" s="379">
        <v>100024</v>
      </c>
      <c r="AK85" s="379">
        <v>121421</v>
      </c>
      <c r="AL85" s="379">
        <v>151346</v>
      </c>
      <c r="AM85" s="379">
        <v>188255</v>
      </c>
      <c r="AN85" s="337"/>
      <c r="AO85" s="379">
        <v>249047</v>
      </c>
      <c r="AP85" s="379">
        <v>114667</v>
      </c>
      <c r="AQ85" s="379">
        <v>111203.52521000001</v>
      </c>
      <c r="AR85" s="379">
        <v>135364</v>
      </c>
      <c r="AT85" s="379">
        <v>182482</v>
      </c>
      <c r="AU85" s="379">
        <v>249102</v>
      </c>
      <c r="AV85" s="379">
        <v>218441</v>
      </c>
      <c r="AW85" s="379">
        <v>185429</v>
      </c>
      <c r="AY85" s="379">
        <v>231384</v>
      </c>
      <c r="AZ85" s="379">
        <v>308119</v>
      </c>
      <c r="BA85" s="379">
        <v>245758</v>
      </c>
      <c r="BB85" s="379">
        <v>239456</v>
      </c>
      <c r="BD85" s="379">
        <v>297630</v>
      </c>
      <c r="BE85" s="379">
        <f>SUM(BE82:BE83,BE80)</f>
        <v>369420</v>
      </c>
      <c r="BF85" s="379">
        <v>264098</v>
      </c>
      <c r="BG85" s="379">
        <v>258178</v>
      </c>
      <c r="BI85" s="379">
        <f>SUM(BI82:BI83,BI80)</f>
        <v>395557</v>
      </c>
      <c r="BJ85" s="379">
        <f>SUM(BJ82:BJ83,BJ80)</f>
        <v>624118</v>
      </c>
      <c r="BK85" s="379">
        <f>SUM(BK82:BK83,BK80)</f>
        <v>403326.64620424737</v>
      </c>
      <c r="BL85" s="379">
        <f>SUM(BL82:BL84,BL80)</f>
        <v>400543.31919192104</v>
      </c>
    </row>
    <row r="86" spans="2:65" x14ac:dyDescent="0.25">
      <c r="C86" s="324"/>
      <c r="E86" s="325"/>
      <c r="J86" s="325"/>
      <c r="O86" s="326"/>
      <c r="T86" s="326"/>
      <c r="Y86" s="326"/>
      <c r="AT86" s="325"/>
      <c r="AY86" s="325"/>
    </row>
    <row r="87" spans="2:65" ht="13.8" x14ac:dyDescent="0.25">
      <c r="C87" s="324"/>
      <c r="E87" s="325"/>
      <c r="J87" s="325"/>
      <c r="O87" s="326"/>
      <c r="T87" s="326"/>
      <c r="Y87" s="326"/>
      <c r="AL87" s="325"/>
      <c r="AM87" s="325"/>
      <c r="BD87" s="143"/>
      <c r="BE87" s="143"/>
      <c r="BF87" s="143"/>
      <c r="BG87" s="143"/>
    </row>
    <row r="88" spans="2:65" x14ac:dyDescent="0.25">
      <c r="C88" s="324"/>
      <c r="E88" s="325"/>
      <c r="J88" s="325"/>
      <c r="O88" s="326"/>
      <c r="T88" s="326"/>
      <c r="Y88" s="326"/>
      <c r="AR88" s="325"/>
    </row>
    <row r="89" spans="2:65" x14ac:dyDescent="0.25">
      <c r="C89" s="324"/>
      <c r="E89" s="325"/>
      <c r="J89" s="325"/>
      <c r="N89" s="325"/>
      <c r="O89" s="326"/>
      <c r="P89" s="325"/>
      <c r="R89" s="325"/>
      <c r="S89" s="325"/>
      <c r="T89" s="326"/>
      <c r="Y89" s="326"/>
    </row>
    <row r="90" spans="2:65" x14ac:dyDescent="0.25">
      <c r="C90" s="324"/>
      <c r="E90" s="325"/>
      <c r="J90" s="325"/>
      <c r="O90" s="326"/>
      <c r="T90" s="326"/>
      <c r="Y90" s="326"/>
    </row>
    <row r="91" spans="2:65" x14ac:dyDescent="0.25">
      <c r="C91" s="324"/>
      <c r="E91" s="325"/>
      <c r="J91" s="325"/>
      <c r="N91" s="325"/>
      <c r="O91" s="326"/>
      <c r="P91" s="325"/>
      <c r="Q91" s="325"/>
      <c r="R91" s="325"/>
      <c r="S91" s="325"/>
      <c r="T91" s="326"/>
      <c r="Y91" s="326"/>
    </row>
    <row r="92" spans="2:65" x14ac:dyDescent="0.25">
      <c r="C92" s="324"/>
      <c r="E92" s="325"/>
      <c r="J92" s="325"/>
      <c r="N92" s="325"/>
      <c r="O92" s="326"/>
      <c r="P92" s="325"/>
      <c r="Q92" s="325"/>
      <c r="R92" s="325"/>
      <c r="S92" s="325"/>
      <c r="T92" s="326"/>
      <c r="Y92" s="326"/>
    </row>
    <row r="93" spans="2:65" x14ac:dyDescent="0.25">
      <c r="C93" s="324"/>
      <c r="E93" s="325"/>
      <c r="J93" s="325"/>
      <c r="O93" s="326"/>
      <c r="T93" s="326"/>
      <c r="Y93" s="326"/>
    </row>
    <row r="94" spans="2:65" x14ac:dyDescent="0.25">
      <c r="C94" s="324"/>
      <c r="E94" s="325"/>
      <c r="J94" s="325"/>
      <c r="O94" s="326"/>
      <c r="T94" s="326"/>
      <c r="Y94" s="326"/>
    </row>
    <row r="95" spans="2:65" x14ac:dyDescent="0.25">
      <c r="C95" s="324"/>
      <c r="E95" s="325"/>
      <c r="J95" s="325"/>
      <c r="O95" s="326"/>
      <c r="T95" s="326"/>
      <c r="Y95" s="326"/>
    </row>
    <row r="96" spans="2:65" x14ac:dyDescent="0.25">
      <c r="C96" s="324"/>
      <c r="E96" s="325"/>
      <c r="J96" s="325"/>
      <c r="O96" s="380"/>
      <c r="T96" s="380"/>
      <c r="Y96" s="380"/>
    </row>
    <row r="97" spans="3:25" x14ac:dyDescent="0.25">
      <c r="C97" s="324"/>
      <c r="E97" s="325"/>
      <c r="J97" s="325"/>
      <c r="O97" s="326"/>
      <c r="T97" s="326"/>
      <c r="Y97" s="326"/>
    </row>
    <row r="98" spans="3:25" x14ac:dyDescent="0.25">
      <c r="E98" s="325"/>
      <c r="J98" s="325"/>
      <c r="O98" s="381"/>
      <c r="T98" s="381"/>
      <c r="Y98" s="381"/>
    </row>
    <row r="99" spans="3:25" x14ac:dyDescent="0.25">
      <c r="E99" s="325"/>
      <c r="O99" s="382"/>
      <c r="T99" s="382"/>
      <c r="Y99" s="382"/>
    </row>
    <row r="100" spans="3:25" x14ac:dyDescent="0.25">
      <c r="O100" s="356"/>
      <c r="T100" s="356"/>
      <c r="Y100" s="356"/>
    </row>
    <row r="101" spans="3:25" x14ac:dyDescent="0.25">
      <c r="O101" s="326"/>
      <c r="T101" s="326"/>
      <c r="Y101" s="326"/>
    </row>
    <row r="102" spans="3:25" x14ac:dyDescent="0.25">
      <c r="O102" s="326"/>
      <c r="T102" s="326"/>
      <c r="Y102" s="326"/>
    </row>
    <row r="103" spans="3:25" x14ac:dyDescent="0.25">
      <c r="O103" s="326"/>
      <c r="T103" s="326"/>
      <c r="Y103" s="326"/>
    </row>
    <row r="104" spans="3:25" x14ac:dyDescent="0.25">
      <c r="O104" s="326"/>
      <c r="T104" s="326"/>
      <c r="Y104" s="326"/>
    </row>
    <row r="105" spans="3:25" x14ac:dyDescent="0.25">
      <c r="O105" s="326"/>
      <c r="T105" s="326"/>
      <c r="Y105" s="326"/>
    </row>
    <row r="106" spans="3:25" x14ac:dyDescent="0.25">
      <c r="O106" s="326"/>
      <c r="T106" s="326"/>
      <c r="Y106" s="326"/>
    </row>
    <row r="107" spans="3:25" x14ac:dyDescent="0.25">
      <c r="O107" s="326"/>
      <c r="T107" s="326"/>
      <c r="Y107" s="326"/>
    </row>
    <row r="108" spans="3:25" x14ac:dyDescent="0.25">
      <c r="O108" s="326"/>
      <c r="T108" s="326"/>
      <c r="Y108" s="326"/>
    </row>
    <row r="109" spans="3:25" x14ac:dyDescent="0.25">
      <c r="O109" s="326"/>
      <c r="T109" s="326"/>
      <c r="Y109" s="326"/>
    </row>
    <row r="110" spans="3:25" x14ac:dyDescent="0.25">
      <c r="O110" s="326"/>
      <c r="T110" s="326"/>
      <c r="Y110" s="326"/>
    </row>
    <row r="111" spans="3:25" x14ac:dyDescent="0.25">
      <c r="O111" s="326"/>
      <c r="T111" s="326"/>
      <c r="Y111" s="326"/>
    </row>
    <row r="112" spans="3:25" x14ac:dyDescent="0.25">
      <c r="O112" s="326"/>
      <c r="T112" s="326"/>
      <c r="Y112" s="326"/>
    </row>
    <row r="113" spans="15:25" x14ac:dyDescent="0.25">
      <c r="O113" s="326"/>
      <c r="T113" s="326"/>
      <c r="Y113" s="326"/>
    </row>
    <row r="114" spans="15:25" x14ac:dyDescent="0.25">
      <c r="O114" s="326"/>
      <c r="T114" s="326"/>
      <c r="Y114" s="326"/>
    </row>
    <row r="115" spans="15:25" x14ac:dyDescent="0.25">
      <c r="O115" s="326"/>
      <c r="T115" s="326"/>
      <c r="Y115" s="326"/>
    </row>
    <row r="116" spans="15:25" x14ac:dyDescent="0.25">
      <c r="O116" s="326"/>
      <c r="T116" s="326"/>
      <c r="Y116" s="326"/>
    </row>
    <row r="117" spans="15:25" x14ac:dyDescent="0.25">
      <c r="O117" s="326"/>
      <c r="T117" s="326"/>
      <c r="Y117" s="326"/>
    </row>
    <row r="118" spans="15:25" x14ac:dyDescent="0.25">
      <c r="O118" s="326"/>
      <c r="T118" s="326"/>
      <c r="Y118" s="326"/>
    </row>
    <row r="119" spans="15:25" x14ac:dyDescent="0.25">
      <c r="O119" s="326"/>
      <c r="T119" s="326"/>
      <c r="Y119" s="326"/>
    </row>
    <row r="120" spans="15:25" x14ac:dyDescent="0.25">
      <c r="O120" s="326"/>
      <c r="T120" s="326"/>
      <c r="Y120" s="326"/>
    </row>
    <row r="121" spans="15:25" x14ac:dyDescent="0.25">
      <c r="O121" s="326"/>
      <c r="T121" s="326"/>
      <c r="Y121" s="326"/>
    </row>
    <row r="122" spans="15:25" x14ac:dyDescent="0.25">
      <c r="O122" s="326"/>
      <c r="T122" s="326"/>
      <c r="Y122" s="326"/>
    </row>
    <row r="123" spans="15:25" x14ac:dyDescent="0.25">
      <c r="O123" s="326"/>
      <c r="T123" s="326"/>
      <c r="Y123" s="326"/>
    </row>
  </sheetData>
  <mergeCells count="8">
    <mergeCell ref="BI6:BL6"/>
    <mergeCell ref="BD6:BG6"/>
    <mergeCell ref="Z6:AC6"/>
    <mergeCell ref="AE6:AH6"/>
    <mergeCell ref="AJ6:AM6"/>
    <mergeCell ref="AO6:AR6"/>
    <mergeCell ref="AT6:AW6"/>
    <mergeCell ref="AY6:BB6"/>
  </mergeCells>
  <phoneticPr fontId="59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ignoredErrors>
    <ignoredError sqref="BE44:BG4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P&amp;L QRT_new</vt:lpstr>
      <vt:lpstr>P&amp;L YTD_new</vt:lpstr>
      <vt:lpstr>BS </vt:lpstr>
      <vt:lpstr>CF YTD </vt:lpstr>
      <vt:lpstr>CF QRT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Komarowski Patryk</dc:creator>
  <cp:keywords/>
  <dc:description/>
  <cp:lastModifiedBy>Żelazko Małgorzata</cp:lastModifiedBy>
  <cp:revision/>
  <dcterms:created xsi:type="dcterms:W3CDTF">2023-04-05T12:46:05Z</dcterms:created>
  <dcterms:modified xsi:type="dcterms:W3CDTF">2026-03-24T15:43:57Z</dcterms:modified>
  <cp:category/>
  <cp:contentStatus/>
</cp:coreProperties>
</file>